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7.xml" ContentType="application/vnd.openxmlformats-officedocument.drawing+xml"/>
  <Override PartName="/xl/ctrlProps/ctrlProp7.xml" ContentType="application/vnd.ms-excel.controlproperties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8.xml" ContentType="application/vnd.openxmlformats-officedocument.drawing+xml"/>
  <Override PartName="/xl/ctrlProps/ctrlProp8.xml" ContentType="application/vnd.ms-excel.controlpropertie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9.xml" ContentType="application/vnd.openxmlformats-officedocument.drawing+xml"/>
  <Override PartName="/xl/ctrlProps/ctrlProp9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10.xml" ContentType="application/vnd.openxmlformats-officedocument.drawing+xml"/>
  <Override PartName="/xl/ctrlProps/ctrlProp10.xml" ContentType="application/vnd.ms-excel.controlproperties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drawings/drawing11.xml" ContentType="application/vnd.openxmlformats-officedocument.drawing+xml"/>
  <Override PartName="/xl/ctrlProps/ctrlProp11.xml" ContentType="application/vnd.ms-excel.controlproperties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2.xml" ContentType="application/vnd.openxmlformats-officedocument.drawing+xml"/>
  <Override PartName="/xl/ctrlProps/ctrlProp12.xml" ContentType="application/vnd.ms-excel.controlpropertie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13.xml" ContentType="application/vnd.openxmlformats-officedocument.drawing+xml"/>
  <Override PartName="/xl/ctrlProps/ctrlProp13.xml" ContentType="application/vnd.ms-excel.controlproperties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14.xml" ContentType="application/vnd.openxmlformats-officedocument.drawing+xml"/>
  <Override PartName="/xl/ctrlProps/ctrlProp14.xml" ContentType="application/vnd.ms-excel.controlproperties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15.xml" ContentType="application/vnd.openxmlformats-officedocument.drawing+xml"/>
  <Override PartName="/xl/ctrlProps/ctrlProp15.xml" ContentType="application/vnd.ms-excel.controlproperties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16.xml" ContentType="application/vnd.openxmlformats-officedocument.drawing+xml"/>
  <Override PartName="/xl/ctrlProps/ctrlProp16.xml" ContentType="application/vnd.ms-excel.controlproperties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\\prod.sitad.dk\dfs\CU2518\personlige\B059977\Malene Trøster\Dokumenter\TV pulje\Til udvikling\"/>
    </mc:Choice>
  </mc:AlternateContent>
  <bookViews>
    <workbookView xWindow="0" yWindow="0" windowWidth="28800" windowHeight="12300" tabRatio="931"/>
  </bookViews>
  <sheets>
    <sheet name="Vejledning" sheetId="10" r:id="rId1"/>
    <sheet name="Overblik" sheetId="1" r:id="rId2"/>
    <sheet name="Produktion1" sheetId="13" r:id="rId3"/>
    <sheet name="Produktion2" sheetId="14" r:id="rId4"/>
    <sheet name="Produktion3" sheetId="15" r:id="rId5"/>
    <sheet name="Produktion4" sheetId="16" r:id="rId6"/>
    <sheet name="Produktion5" sheetId="17" r:id="rId7"/>
    <sheet name="Produktion6" sheetId="18" r:id="rId8"/>
    <sheet name="Produktion7" sheetId="19" r:id="rId9"/>
    <sheet name="Produktion8" sheetId="20" r:id="rId10"/>
    <sheet name="Produktion9" sheetId="11" r:id="rId11"/>
    <sheet name="Produktion10" sheetId="21" r:id="rId12"/>
    <sheet name="Produktion11" sheetId="22" r:id="rId13"/>
    <sheet name="Produktion12" sheetId="23" r:id="rId14"/>
    <sheet name="Produktion13" sheetId="24" r:id="rId15"/>
    <sheet name="Produktion14" sheetId="25" r:id="rId16"/>
    <sheet name="Produktion15" sheetId="26" r:id="rId17"/>
    <sheet name="Lister" sheetId="4" state="hidden" r:id="rId1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4" i="1"/>
  <c r="B25" i="1"/>
  <c r="B12" i="1"/>
  <c r="E7" i="13"/>
  <c r="D11" i="1"/>
  <c r="E7" i="14" l="1"/>
  <c r="D40" i="13" l="1"/>
  <c r="E62" i="13" s="1"/>
  <c r="E62" i="25"/>
  <c r="E62" i="24"/>
  <c r="E62" i="22"/>
  <c r="E62" i="21"/>
  <c r="E62" i="11"/>
  <c r="E62" i="20"/>
  <c r="E62" i="18"/>
  <c r="E62" i="17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E15" i="1"/>
  <c r="E16" i="1"/>
  <c r="E18" i="1"/>
  <c r="E19" i="1"/>
  <c r="E20" i="1"/>
  <c r="E21" i="1"/>
  <c r="E23" i="1"/>
  <c r="E24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22" i="1"/>
  <c r="B21" i="1"/>
  <c r="B20" i="1"/>
  <c r="B19" i="1"/>
  <c r="B18" i="1"/>
  <c r="B17" i="1"/>
  <c r="B16" i="1"/>
  <c r="B15" i="1"/>
  <c r="B14" i="1"/>
  <c r="B13" i="1"/>
  <c r="B11" i="1"/>
  <c r="D40" i="26"/>
  <c r="E62" i="26" s="1"/>
  <c r="E25" i="1" s="1"/>
  <c r="D40" i="25"/>
  <c r="D40" i="24"/>
  <c r="D40" i="23"/>
  <c r="D40" i="22"/>
  <c r="D40" i="21"/>
  <c r="D40" i="11"/>
  <c r="D40" i="20"/>
  <c r="D40" i="19"/>
  <c r="D40" i="18"/>
  <c r="D40" i="17"/>
  <c r="D40" i="16"/>
  <c r="E62" i="16" s="1"/>
  <c r="E14" i="1" s="1"/>
  <c r="D40" i="15"/>
  <c r="D40" i="14"/>
  <c r="C5" i="1" l="1"/>
  <c r="C6" i="1"/>
  <c r="D31" i="1"/>
  <c r="D30" i="1"/>
  <c r="D59" i="26"/>
  <c r="E16" i="26"/>
  <c r="F25" i="1" s="1"/>
  <c r="E7" i="26"/>
  <c r="D59" i="25"/>
  <c r="E16" i="25"/>
  <c r="F24" i="1" s="1"/>
  <c r="E7" i="25"/>
  <c r="D59" i="24"/>
  <c r="E16" i="24"/>
  <c r="F23" i="1" s="1"/>
  <c r="E7" i="24"/>
  <c r="D59" i="23"/>
  <c r="E62" i="23" s="1"/>
  <c r="E22" i="1" s="1"/>
  <c r="E16" i="23"/>
  <c r="F22" i="1" s="1"/>
  <c r="E7" i="23"/>
  <c r="D59" i="22"/>
  <c r="E16" i="22"/>
  <c r="F21" i="1" s="1"/>
  <c r="E7" i="22"/>
  <c r="D59" i="21"/>
  <c r="E16" i="21"/>
  <c r="F20" i="1" s="1"/>
  <c r="E7" i="21"/>
  <c r="D59" i="20"/>
  <c r="E16" i="20"/>
  <c r="F18" i="1" s="1"/>
  <c r="E7" i="20"/>
  <c r="D59" i="19"/>
  <c r="E62" i="19" s="1"/>
  <c r="E17" i="1" s="1"/>
  <c r="E16" i="19"/>
  <c r="F17" i="1" s="1"/>
  <c r="E7" i="19"/>
  <c r="D59" i="18"/>
  <c r="E16" i="18"/>
  <c r="F16" i="1" s="1"/>
  <c r="E7" i="18"/>
  <c r="D59" i="17"/>
  <c r="E16" i="17"/>
  <c r="F15" i="1" s="1"/>
  <c r="E7" i="17"/>
  <c r="D59" i="16"/>
  <c r="E16" i="16"/>
  <c r="F14" i="1" s="1"/>
  <c r="E7" i="16"/>
  <c r="D59" i="15"/>
  <c r="E62" i="15" s="1"/>
  <c r="E13" i="1" s="1"/>
  <c r="E16" i="15"/>
  <c r="F13" i="1" s="1"/>
  <c r="E7" i="15"/>
  <c r="D59" i="14"/>
  <c r="E62" i="14" s="1"/>
  <c r="E12" i="1" s="1"/>
  <c r="E16" i="14"/>
  <c r="F12" i="1" s="1"/>
  <c r="D59" i="13"/>
  <c r="E11" i="1" s="1"/>
  <c r="E16" i="13"/>
  <c r="F11" i="1" s="1"/>
  <c r="D59" i="11"/>
  <c r="E16" i="11"/>
  <c r="F19" i="1" s="1"/>
  <c r="E7" i="11"/>
  <c r="F26" i="1" l="1"/>
  <c r="D32" i="1" s="1"/>
  <c r="E26" i="1"/>
  <c r="D33" i="1" l="1"/>
</calcChain>
</file>

<file path=xl/sharedStrings.xml><?xml version="1.0" encoding="utf-8"?>
<sst xmlns="http://schemas.openxmlformats.org/spreadsheetml/2006/main" count="1583" uniqueCount="68">
  <si>
    <t>CVR-nummer</t>
  </si>
  <si>
    <t>Nummer</t>
  </si>
  <si>
    <t>Post</t>
  </si>
  <si>
    <t>Lønomkostninger</t>
  </si>
  <si>
    <t>Pulje til kompensation for aflyste og udsatte tv-produktioner 11. marts 2020 - 22. maj 2020</t>
  </si>
  <si>
    <t>Virksomhedsnavn</t>
  </si>
  <si>
    <t>Antal tv-produktioner i ansøgningen</t>
  </si>
  <si>
    <t>Heraf public service-produktioner</t>
  </si>
  <si>
    <t>Omkostninger til revisor i forbindelse med ansøgningen</t>
  </si>
  <si>
    <t>Projektnavn</t>
  </si>
  <si>
    <t>Public service</t>
  </si>
  <si>
    <t>Tilskudsberettiget tab udgør</t>
  </si>
  <si>
    <t>Beskrivelse af post</t>
  </si>
  <si>
    <t>Beløb</t>
  </si>
  <si>
    <t>Totale omkostninger</t>
  </si>
  <si>
    <t>Oplysninger om tv-produktionen</t>
  </si>
  <si>
    <t>Titel på produktionen</t>
  </si>
  <si>
    <t>Public service produktion</t>
  </si>
  <si>
    <t>Totale indtægter</t>
  </si>
  <si>
    <t>Præproduktion</t>
  </si>
  <si>
    <t>Produktion ifm. optagelse</t>
  </si>
  <si>
    <t>Optageudstyr</t>
  </si>
  <si>
    <t>Studie/location</t>
  </si>
  <si>
    <t>Transport og forplejning</t>
  </si>
  <si>
    <t>Casting/medvirkende</t>
  </si>
  <si>
    <t>Omkostninger til Covid-19 foranstaltninger (fx værnemidler, håndsprit og rengøring)</t>
  </si>
  <si>
    <t>Oversigt over tabsomkostninger for tv-produktionen</t>
  </si>
  <si>
    <t>Post/Kategorier:</t>
  </si>
  <si>
    <t>Public service dropdown</t>
  </si>
  <si>
    <t>Ja</t>
  </si>
  <si>
    <t>Nej</t>
  </si>
  <si>
    <t>Vælg</t>
  </si>
  <si>
    <t>Tab</t>
  </si>
  <si>
    <t>Annulleret</t>
  </si>
  <si>
    <t>Gennemført med yderligere omkostninger</t>
  </si>
  <si>
    <t>Hjælpetekster:</t>
  </si>
  <si>
    <t>Vælg type for hjælpetekst</t>
  </si>
  <si>
    <t>Kunde</t>
  </si>
  <si>
    <t>Oversigt over tabsopgørelser</t>
  </si>
  <si>
    <t>Samlet tab for public service produktioner</t>
  </si>
  <si>
    <t>Samlet tab for øvrige produktioner</t>
  </si>
  <si>
    <t>Tilskudsberettiget tab i alt inkl. revisorgodtgørelse</t>
  </si>
  <si>
    <t>Dato for produktionsperiode i 2020</t>
  </si>
  <si>
    <t>dd.mm.åååå</t>
  </si>
  <si>
    <t>Postproduktion</t>
  </si>
  <si>
    <t>Andet (uddyb)</t>
  </si>
  <si>
    <t>Vælg eller skriv post</t>
  </si>
  <si>
    <t>Skriv post</t>
  </si>
  <si>
    <t>Samlet ansøgt kompensation for tv-produktionen</t>
  </si>
  <si>
    <t xml:space="preserve">Meromkostninger som følge af udskydelsen, der skal være begrundet i COVID-19 forhold, anføres i opgørelsen. </t>
  </si>
  <si>
    <t>Vejledning til regnskabsskabelonen for pulje til tv-produktioner</t>
  </si>
  <si>
    <t>Nr.</t>
  </si>
  <si>
    <t>Annulleret, udsat eller gennemført med yderligere omkostninger</t>
  </si>
  <si>
    <t>Udsat</t>
  </si>
  <si>
    <t>Revisorgodtgørelse (65% af beløbet max 16.000 kr. per produktion)</t>
  </si>
  <si>
    <t>Totale omkostninger - totale indtægter (hvis relevant)</t>
  </si>
  <si>
    <t xml:space="preserve">Samlet revisorgodtgørelse </t>
  </si>
  <si>
    <t>Revisorgodtgørelse</t>
  </si>
  <si>
    <t>Omkostninger til revisor i forbindelse med tabsopgørelse ekskl. moms</t>
  </si>
  <si>
    <t>Overensstemmelse med regler for statsstøtte</t>
  </si>
  <si>
    <t xml:space="preserve">Meromkostninger, der skal være begrundet i COVID-19 forhold, anføres i opgørelsen. </t>
  </si>
  <si>
    <t xml:space="preserve">Alle omkostninger og indtægter for produktionen anføres i opgørelsen. Bemærk, at der ikke skal anføres omkostninger, der godtgøres produktionsselskabet på anden vis. </t>
  </si>
  <si>
    <t>Indtægter for den annullerede tv-produktion</t>
  </si>
  <si>
    <r>
      <t xml:space="preserve">Ansøger skal her angive, hvor stort et beløb denne har modtaget af anden støtte under kapitel 3.1 i ’Midlertidige rammebestemmelser for statslige foranstaltninger til støtte for økonomien under det nuværende covid-19-udbrud’ (Temporary Framework).
</t>
    </r>
    <r>
      <rPr>
        <i/>
        <sz val="10"/>
        <color theme="1"/>
        <rFont val="Calibri"/>
        <family val="2"/>
        <scheme val="minor"/>
      </rPr>
      <t>Hvis ansøger har modtaget kompensation fra enten Erhvervsministeriets eller Kulturministeriets kompensationsordninger, vil det fremgå af bevillingsbrevet, hvilke statsstøtteregler kompensationen er omfattet af. Hvis støtten ikke er modtaget under kapitel 3.1 i 'Midlertidige rammebestemmelser' skal feltet ikke udfyldes.</t>
    </r>
  </si>
  <si>
    <t>Dato for indgået kontrakt</t>
  </si>
  <si>
    <t>Oplysninger om produktionsperioden</t>
  </si>
  <si>
    <t>Dato for annulleret eller udsat produktion</t>
  </si>
  <si>
    <r>
      <rPr>
        <sz val="11"/>
        <rFont val="Calibri"/>
        <family val="2"/>
        <scheme val="minor"/>
      </rPr>
      <t xml:space="preserve">På </t>
    </r>
    <r>
      <rPr>
        <b/>
        <u/>
        <sz val="11"/>
        <rFont val="Calibri"/>
        <family val="2"/>
        <scheme val="minor"/>
      </rPr>
      <t>overbliksfanen</t>
    </r>
    <r>
      <rPr>
        <sz val="11"/>
        <rFont val="Calibri"/>
        <family val="2"/>
        <scheme val="minor"/>
      </rPr>
      <t xml:space="preserve"> udfyldes informationen om det produktionsselskab, der ansøger: </t>
    </r>
    <r>
      <rPr>
        <u/>
        <sz val="11"/>
        <rFont val="Calibri"/>
        <family val="2"/>
        <scheme val="minor"/>
      </rPr>
      <t>virksomhedsnavn</t>
    </r>
    <r>
      <rPr>
        <sz val="11"/>
        <rFont val="Calibri"/>
        <family val="2"/>
        <scheme val="minor"/>
      </rPr>
      <t xml:space="preserve"> og </t>
    </r>
    <r>
      <rPr>
        <u/>
        <sz val="11"/>
        <rFont val="Calibri"/>
        <family val="2"/>
        <scheme val="minor"/>
      </rPr>
      <t>CVR-nummer</t>
    </r>
    <r>
      <rPr>
        <sz val="11"/>
        <rFont val="Calibri"/>
        <family val="2"/>
        <scheme val="minor"/>
      </rPr>
      <t>. Vær opmærksom på at udfylde feltet "</t>
    </r>
    <r>
      <rPr>
        <u/>
        <sz val="11"/>
        <rFont val="Calibri"/>
        <family val="2"/>
        <scheme val="minor"/>
      </rPr>
      <t>Overensstemmelse med regler for statsstøtte</t>
    </r>
    <r>
      <rPr>
        <sz val="11"/>
        <rFont val="Calibri"/>
        <family val="2"/>
        <scheme val="minor"/>
      </rPr>
      <t xml:space="preserve">", hvis det er relevant. De resterende felter i overbliksfanen udfyldes automatisk, når oplysningerne om de enkelte produktioner er indtastet.
Herefter udfyldes fanen </t>
    </r>
    <r>
      <rPr>
        <b/>
        <u/>
        <sz val="11"/>
        <rFont val="Calibri"/>
        <family val="2"/>
        <scheme val="minor"/>
      </rPr>
      <t>Produktion1</t>
    </r>
    <r>
      <rPr>
        <sz val="11"/>
        <rFont val="Calibri"/>
        <family val="2"/>
        <scheme val="minor"/>
      </rPr>
      <t xml:space="preserve">: Start med at angive titlen på produktionen, kunden, hvorvidt produktionen er en public service-produktion og hvilken kompensation, der søges for produktionen:
Der er tre muligheder, som alle er uddybet i puljebeskrivelsen på Slots- og Kulturstyrelsens hjemmeside:
- </t>
    </r>
    <r>
      <rPr>
        <u/>
        <sz val="11"/>
        <rFont val="Calibri"/>
        <family val="2"/>
        <scheme val="minor"/>
      </rPr>
      <t>Annulleret</t>
    </r>
    <r>
      <rPr>
        <sz val="11"/>
        <rFont val="Calibri"/>
        <family val="2"/>
        <scheme val="minor"/>
      </rPr>
      <t xml:space="preserve">: </t>
    </r>
    <r>
      <rPr>
        <i/>
        <sz val="11"/>
        <rFont val="Calibri"/>
        <family val="2"/>
        <scheme val="minor"/>
      </rPr>
      <t xml:space="preserve">For en annulleret produktion består det direkte økonomiske tab af alle omkostninger i forbindelse med produktionen fratrukket eventuelle indtægter fra produktionen. Der ydes ikke kompensation for tab, der godtgøres produktionsselskabet på anden vis. </t>
    </r>
    <r>
      <rPr>
        <sz val="11"/>
        <rFont val="Calibri"/>
        <family val="2"/>
        <scheme val="minor"/>
      </rPr>
      <t xml:space="preserve">
- </t>
    </r>
    <r>
      <rPr>
        <u/>
        <sz val="11"/>
        <rFont val="Calibri"/>
        <family val="2"/>
        <scheme val="minor"/>
      </rPr>
      <t>Udsat</t>
    </r>
    <r>
      <rPr>
        <sz val="11"/>
        <rFont val="Calibri"/>
        <family val="2"/>
        <scheme val="minor"/>
      </rPr>
      <t xml:space="preserve">: </t>
    </r>
    <r>
      <rPr>
        <i/>
        <sz val="11"/>
        <rFont val="Calibri"/>
        <family val="2"/>
        <scheme val="minor"/>
      </rPr>
      <t xml:space="preserve">For en udsat produktion består det direkte økonomiske tab af alle meromkostninger, der er forårsaget af udsættelsen </t>
    </r>
    <r>
      <rPr>
        <sz val="11"/>
        <rFont val="Calibri"/>
        <family val="2"/>
        <scheme val="minor"/>
      </rPr>
      <t xml:space="preserve">
- </t>
    </r>
    <r>
      <rPr>
        <u/>
        <sz val="11"/>
        <rFont val="Calibri"/>
        <family val="2"/>
        <scheme val="minor"/>
      </rPr>
      <t>Gennemført med yderligere omkostninger</t>
    </r>
    <r>
      <rPr>
        <sz val="11"/>
        <rFont val="Calibri"/>
        <family val="2"/>
        <scheme val="minor"/>
      </rPr>
      <t xml:space="preserve">: </t>
    </r>
    <r>
      <rPr>
        <i/>
        <sz val="11"/>
        <rFont val="Calibri"/>
        <family val="2"/>
        <scheme val="minor"/>
      </rPr>
      <t>For produktioner, der blev gennemført i perioden 11. marts - 22. maj 2020  består det kompensationsberettigede tab af meromkostninger som følge af COVID-19-udbruddet.</t>
    </r>
    <r>
      <rPr>
        <sz val="11"/>
        <rFont val="Calibri"/>
        <family val="2"/>
        <scheme val="minor"/>
      </rPr>
      <t xml:space="preserve">
Angiv dato for produktionsperioden.
I feltet "</t>
    </r>
    <r>
      <rPr>
        <u/>
        <sz val="11"/>
        <rFont val="Calibri"/>
        <family val="2"/>
        <scheme val="minor"/>
      </rPr>
      <t>Oplysninger om produktionsperioden</t>
    </r>
    <r>
      <rPr>
        <sz val="11"/>
        <rFont val="Calibri"/>
        <family val="2"/>
        <scheme val="minor"/>
      </rPr>
      <t xml:space="preserve">" udfyldes dato for indgået kontrakt for produktionen. Herefter udfyldes dato for, hvornår kontrakten blev annulleret eller udskudt. Hvis produktionen blev gennemført med yderligere omkostninger, udfyldes feltet </t>
    </r>
    <r>
      <rPr>
        <u/>
        <sz val="11"/>
        <rFont val="Calibri"/>
        <family val="2"/>
        <scheme val="minor"/>
      </rPr>
      <t>dato for produktionsperiode i 2020</t>
    </r>
    <r>
      <rPr>
        <sz val="11"/>
        <rFont val="Calibri"/>
        <family val="2"/>
        <scheme val="minor"/>
      </rPr>
      <t>.
I feltet "</t>
    </r>
    <r>
      <rPr>
        <u/>
        <sz val="11"/>
        <rFont val="Calibri"/>
        <family val="2"/>
        <scheme val="minor"/>
      </rPr>
      <t>Omkostninger til revisor i forbindelse med ansøgning</t>
    </r>
    <r>
      <rPr>
        <sz val="11"/>
        <rFont val="Calibri"/>
        <family val="2"/>
        <scheme val="minor"/>
      </rPr>
      <t>" udfyldes omkostninger til revisors påtegning af tabsopgørelsen i forbindelse med ansøgningen. Beløbet skal angives eksklusiv moms. Herefter udregnes revisorgodtgørelse automatisk og opgøres i feltet nedenfor.
Under ”</t>
    </r>
    <r>
      <rPr>
        <u/>
        <sz val="11"/>
        <rFont val="Calibri"/>
        <family val="2"/>
        <scheme val="minor"/>
      </rPr>
      <t>Oversigt over tabsomkostninger for tv-produktionen</t>
    </r>
    <r>
      <rPr>
        <sz val="11"/>
        <rFont val="Calibri"/>
        <family val="2"/>
        <scheme val="minor"/>
      </rPr>
      <t>” angives omkostninger til produktionen. Det afhænger af, om tv-produktionen er annulleret, udsat eller gennemført med yderligere omkostninger, hvad der skal angives her. Brug kategorierne i rullemenuen og uddyb de enkelte poster nærmere under ”beskrivelse af post.” Bruges kategorien ”andet”, er det særligt vigtigt,  at posten beskrives nærmere.
Under "</t>
    </r>
    <r>
      <rPr>
        <u/>
        <sz val="11"/>
        <rFont val="Calibri"/>
        <family val="2"/>
        <scheme val="minor"/>
      </rPr>
      <t>Indtægter for den annullerede tv-produktion</t>
    </r>
    <r>
      <rPr>
        <sz val="11"/>
        <rFont val="Calibri"/>
        <family val="2"/>
        <scheme val="minor"/>
      </rPr>
      <t>" angives indtægter til produktionen. Bemærk at denne kun skal udfyldes, hvis tv-produktionen er annulleret, da eventuelle indtægter fra produktionen skal trækkes fra.
Nu er skemaet "</t>
    </r>
    <r>
      <rPr>
        <u/>
        <sz val="11"/>
        <rFont val="Calibri"/>
        <family val="2"/>
        <scheme val="minor"/>
      </rPr>
      <t>Tilskudsberettiget tab udgør</t>
    </r>
    <r>
      <rPr>
        <sz val="11"/>
        <rFont val="Calibri"/>
        <family val="2"/>
        <scheme val="minor"/>
      </rPr>
      <t xml:space="preserve">" i overbliksfanen blevet udfyldt.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</si>
</sst>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.&quot;_-;\-* #,##0\ &quot;kr.&quot;_-;_-* &quot;-&quot;\ &quot;kr.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5"/>
      <name val="Verdana"/>
      <family val="2"/>
    </font>
    <font>
      <b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1"/>
      <color theme="5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color rgb="FF000000"/>
      <name val="Segoe UI"/>
      <family val="2"/>
    </font>
    <font>
      <i/>
      <sz val="10"/>
      <color theme="1"/>
      <name val="Calibri"/>
      <family val="2"/>
      <scheme val="minor"/>
    </font>
    <font>
      <sz val="8"/>
      <name val="Segoe UI"/>
      <family val="2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DDDDD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hidden="1"/>
    </xf>
    <xf numFmtId="0" fontId="0" fillId="6" borderId="0" xfId="0" applyFill="1" applyBorder="1" applyProtection="1">
      <protection hidden="1"/>
    </xf>
    <xf numFmtId="0" fontId="8" fillId="0" borderId="1" xfId="0" applyFont="1" applyBorder="1" applyProtection="1">
      <protection hidden="1"/>
    </xf>
    <xf numFmtId="44" fontId="8" fillId="0" borderId="0" xfId="1" applyFont="1" applyFill="1" applyBorder="1" applyProtection="1">
      <protection locked="0" hidden="1"/>
    </xf>
    <xf numFmtId="0" fontId="9" fillId="0" borderId="3" xfId="0" applyFont="1" applyBorder="1" applyAlignment="1" applyProtection="1">
      <alignment horizontal="left" vertical="center"/>
      <protection locked="0" hidden="1"/>
    </xf>
    <xf numFmtId="0" fontId="10" fillId="8" borderId="13" xfId="0" applyFont="1" applyFill="1" applyBorder="1" applyProtection="1">
      <protection hidden="1"/>
    </xf>
    <xf numFmtId="0" fontId="6" fillId="8" borderId="14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8" borderId="17" xfId="0" applyFill="1" applyBorder="1" applyProtection="1">
      <protection hidden="1"/>
    </xf>
    <xf numFmtId="44" fontId="10" fillId="8" borderId="11" xfId="0" applyNumberFormat="1" applyFont="1" applyFill="1" applyBorder="1" applyProtection="1">
      <protection hidden="1"/>
    </xf>
    <xf numFmtId="44" fontId="2" fillId="0" borderId="0" xfId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Protection="1">
      <protection hidden="1"/>
    </xf>
    <xf numFmtId="0" fontId="12" fillId="0" borderId="0" xfId="0" applyFont="1" applyFill="1" applyBorder="1" applyAlignment="1" applyProtection="1">
      <alignment vertical="top" wrapText="1"/>
      <protection locked="0"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8" fillId="0" borderId="0" xfId="0" applyFont="1" applyBorder="1" applyProtection="1">
      <protection hidden="1"/>
    </xf>
    <xf numFmtId="42" fontId="0" fillId="0" borderId="0" xfId="1" applyNumberFormat="1" applyFont="1" applyBorder="1"/>
    <xf numFmtId="0" fontId="0" fillId="0" borderId="21" xfId="0" applyBorder="1"/>
    <xf numFmtId="0" fontId="0" fillId="0" borderId="22" xfId="0" applyBorder="1"/>
    <xf numFmtId="0" fontId="14" fillId="0" borderId="3" xfId="0" applyFont="1" applyBorder="1"/>
    <xf numFmtId="0" fontId="14" fillId="0" borderId="0" xfId="0" applyFont="1" applyBorder="1"/>
    <xf numFmtId="0" fontId="0" fillId="0" borderId="14" xfId="0" applyBorder="1"/>
    <xf numFmtId="0" fontId="0" fillId="0" borderId="13" xfId="0" applyBorder="1"/>
    <xf numFmtId="0" fontId="12" fillId="11" borderId="13" xfId="0" applyFont="1" applyFill="1" applyBorder="1" applyAlignment="1" applyProtection="1">
      <alignment horizontal="left" wrapText="1"/>
      <protection locked="0" hidden="1"/>
    </xf>
    <xf numFmtId="0" fontId="12" fillId="11" borderId="13" xfId="0" applyFont="1" applyFill="1" applyBorder="1" applyAlignment="1" applyProtection="1">
      <alignment wrapText="1"/>
      <protection locked="0" hidden="1"/>
    </xf>
    <xf numFmtId="0" fontId="12" fillId="11" borderId="13" xfId="0" applyFont="1" applyFill="1" applyBorder="1" applyAlignment="1" applyProtection="1">
      <protection locked="0" hidden="1"/>
    </xf>
    <xf numFmtId="0" fontId="8" fillId="11" borderId="13" xfId="0" applyFont="1" applyFill="1" applyBorder="1"/>
    <xf numFmtId="0" fontId="15" fillId="6" borderId="3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/>
    <xf numFmtId="0" fontId="4" fillId="3" borderId="2" xfId="0" applyFont="1" applyFill="1" applyBorder="1" applyAlignment="1" applyProtection="1"/>
    <xf numFmtId="0" fontId="5" fillId="3" borderId="0" xfId="0" applyFont="1" applyFill="1" applyBorder="1" applyAlignment="1" applyProtection="1"/>
    <xf numFmtId="0" fontId="0" fillId="0" borderId="0" xfId="0" applyBorder="1"/>
    <xf numFmtId="0" fontId="16" fillId="0" borderId="20" xfId="0" applyFont="1" applyBorder="1" applyProtection="1">
      <protection hidden="1"/>
    </xf>
    <xf numFmtId="42" fontId="17" fillId="0" borderId="21" xfId="0" applyNumberFormat="1" applyFont="1" applyBorder="1"/>
    <xf numFmtId="0" fontId="0" fillId="0" borderId="12" xfId="0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/>
    <xf numFmtId="0" fontId="0" fillId="7" borderId="15" xfId="0" applyFill="1" applyBorder="1" applyAlignment="1">
      <alignment horizontal="left"/>
    </xf>
    <xf numFmtId="0" fontId="8" fillId="2" borderId="23" xfId="0" applyFont="1" applyFill="1" applyBorder="1" applyProtection="1">
      <protection hidden="1"/>
    </xf>
    <xf numFmtId="0" fontId="8" fillId="2" borderId="24" xfId="0" applyFont="1" applyFill="1" applyBorder="1" applyProtection="1">
      <protection hidden="1"/>
    </xf>
    <xf numFmtId="0" fontId="8" fillId="2" borderId="25" xfId="0" applyFon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8" fillId="2" borderId="4" xfId="0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44" fontId="8" fillId="5" borderId="13" xfId="1" applyNumberFormat="1" applyFont="1" applyFill="1" applyBorder="1"/>
    <xf numFmtId="0" fontId="18" fillId="2" borderId="0" xfId="0" applyFont="1" applyFill="1" applyAlignment="1">
      <alignment horizontal="center"/>
    </xf>
    <xf numFmtId="0" fontId="0" fillId="0" borderId="0" xfId="0" applyFill="1"/>
    <xf numFmtId="44" fontId="8" fillId="5" borderId="13" xfId="1" applyNumberFormat="1" applyFont="1" applyFill="1" applyBorder="1" applyProtection="1"/>
    <xf numFmtId="0" fontId="0" fillId="9" borderId="0" xfId="0" applyFill="1" applyAlignment="1"/>
    <xf numFmtId="0" fontId="5" fillId="3" borderId="1" xfId="0" applyFont="1" applyFill="1" applyBorder="1" applyAlignment="1" applyProtection="1"/>
    <xf numFmtId="0" fontId="7" fillId="3" borderId="0" xfId="0" applyFont="1" applyFill="1" applyBorder="1" applyAlignment="1" applyProtection="1">
      <protection hidden="1"/>
    </xf>
    <xf numFmtId="0" fontId="0" fillId="3" borderId="1" xfId="0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0" borderId="0" xfId="0" applyAlignment="1">
      <alignment vertical="center"/>
    </xf>
    <xf numFmtId="0" fontId="0" fillId="0" borderId="0" xfId="0" applyFill="1" applyBorder="1"/>
    <xf numFmtId="0" fontId="3" fillId="2" borderId="1" xfId="0" applyFont="1" applyFill="1" applyBorder="1" applyAlignment="1" applyProtection="1">
      <alignment vertical="center"/>
      <protection hidden="1"/>
    </xf>
    <xf numFmtId="0" fontId="8" fillId="11" borderId="13" xfId="0" applyFont="1" applyFill="1" applyBorder="1" applyAlignment="1">
      <alignment wrapText="1"/>
    </xf>
    <xf numFmtId="0" fontId="19" fillId="2" borderId="13" xfId="0" applyFont="1" applyFill="1" applyBorder="1" applyProtection="1">
      <protection hidden="1"/>
    </xf>
    <xf numFmtId="0" fontId="20" fillId="2" borderId="13" xfId="0" applyFont="1" applyFill="1" applyBorder="1" applyAlignment="1" applyProtection="1">
      <protection hidden="1"/>
    </xf>
    <xf numFmtId="0" fontId="19" fillId="2" borderId="13" xfId="0" applyFont="1" applyFill="1" applyBorder="1" applyAlignment="1" applyProtection="1">
      <protection hidden="1"/>
    </xf>
    <xf numFmtId="0" fontId="12" fillId="11" borderId="13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Protection="1"/>
    <xf numFmtId="0" fontId="8" fillId="0" borderId="1" xfId="0" applyFont="1" applyBorder="1" applyProtection="1"/>
    <xf numFmtId="43" fontId="0" fillId="0" borderId="0" xfId="2" applyFont="1" applyAlignment="1" applyProtection="1">
      <alignment horizontal="left" wrapText="1"/>
    </xf>
    <xf numFmtId="43" fontId="0" fillId="0" borderId="0" xfId="2" applyFont="1" applyAlignment="1" applyProtection="1">
      <alignment wrapText="1"/>
    </xf>
    <xf numFmtId="0" fontId="0" fillId="0" borderId="0" xfId="0" applyAlignment="1" applyProtection="1"/>
    <xf numFmtId="44" fontId="0" fillId="0" borderId="0" xfId="1" applyNumberFormat="1" applyFont="1" applyProtection="1"/>
    <xf numFmtId="44" fontId="0" fillId="13" borderId="0" xfId="0" applyNumberFormat="1" applyFill="1" applyBorder="1" applyAlignment="1" applyProtection="1"/>
    <xf numFmtId="44" fontId="0" fillId="0" borderId="0" xfId="0" applyNumberFormat="1" applyAlignment="1" applyProtection="1"/>
    <xf numFmtId="44" fontId="0" fillId="13" borderId="0" xfId="0" applyNumberFormat="1" applyFill="1" applyAlignment="1" applyProtection="1"/>
    <xf numFmtId="0" fontId="13" fillId="10" borderId="1" xfId="0" applyFont="1" applyFill="1" applyBorder="1" applyProtection="1"/>
    <xf numFmtId="0" fontId="2" fillId="10" borderId="0" xfId="0" applyFont="1" applyFill="1" applyProtection="1"/>
    <xf numFmtId="0" fontId="2" fillId="10" borderId="0" xfId="0" applyFont="1" applyFill="1" applyAlignment="1" applyProtection="1"/>
    <xf numFmtId="44" fontId="13" fillId="10" borderId="0" xfId="1" applyFont="1" applyFill="1" applyProtection="1"/>
    <xf numFmtId="44" fontId="13" fillId="10" borderId="0" xfId="0" applyNumberFormat="1" applyFont="1" applyFill="1" applyAlignment="1" applyProtection="1"/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/>
    <xf numFmtId="0" fontId="0" fillId="7" borderId="16" xfId="0" applyFill="1" applyBorder="1" applyAlignment="1" applyProtection="1">
      <alignment horizontal="left"/>
    </xf>
    <xf numFmtId="0" fontId="0" fillId="0" borderId="37" xfId="0" applyBorder="1" applyAlignment="1"/>
    <xf numFmtId="0" fontId="0" fillId="0" borderId="38" xfId="0" applyBorder="1" applyAlignment="1" applyProtection="1"/>
    <xf numFmtId="44" fontId="13" fillId="10" borderId="29" xfId="1" applyNumberFormat="1" applyFont="1" applyFill="1" applyBorder="1"/>
    <xf numFmtId="0" fontId="0" fillId="0" borderId="0" xfId="0" applyBorder="1" applyProtection="1">
      <protection locked="0" hidden="1"/>
    </xf>
    <xf numFmtId="0" fontId="0" fillId="0" borderId="0" xfId="0" applyFont="1" applyAlignment="1">
      <alignment horizontal="left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44" fontId="2" fillId="0" borderId="6" xfId="0" applyNumberFormat="1" applyFont="1" applyFill="1" applyBorder="1" applyAlignment="1" applyProtection="1">
      <alignment horizontal="center"/>
      <protection locked="0"/>
    </xf>
    <xf numFmtId="44" fontId="2" fillId="0" borderId="7" xfId="0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3" xfId="0" applyNumberFormat="1" applyFont="1" applyFill="1" applyBorder="1" applyAlignment="1" applyProtection="1">
      <alignment horizontal="center"/>
      <protection locked="0"/>
    </xf>
    <xf numFmtId="44" fontId="2" fillId="0" borderId="4" xfId="0" applyNumberFormat="1" applyFont="1" applyFill="1" applyBorder="1" applyAlignment="1" applyProtection="1">
      <alignment horizontal="center"/>
      <protection locked="0"/>
    </xf>
    <xf numFmtId="44" fontId="2" fillId="0" borderId="40" xfId="0" applyNumberFormat="1" applyFont="1" applyFill="1" applyBorder="1" applyAlignment="1" applyProtection="1">
      <alignment horizontal="center"/>
      <protection locked="0"/>
    </xf>
    <xf numFmtId="0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4" fontId="2" fillId="0" borderId="13" xfId="0" applyNumberFormat="1" applyFont="1" applyFill="1" applyBorder="1" applyAlignment="1" applyProtection="1">
      <alignment horizontal="center"/>
    </xf>
    <xf numFmtId="44" fontId="2" fillId="12" borderId="16" xfId="0" applyNumberFormat="1" applyFont="1" applyFill="1" applyBorder="1" applyAlignment="1" applyProtection="1">
      <alignment horizontal="center"/>
    </xf>
    <xf numFmtId="164" fontId="21" fillId="4" borderId="35" xfId="2" applyNumberFormat="1" applyFont="1" applyFill="1" applyBorder="1" applyAlignment="1" applyProtection="1">
      <alignment horizontal="center" vertical="center"/>
    </xf>
    <xf numFmtId="164" fontId="21" fillId="4" borderId="36" xfId="2" applyNumberFormat="1" applyFont="1" applyFill="1" applyBorder="1" applyAlignment="1" applyProtection="1">
      <alignment horizontal="center" vertical="center"/>
    </xf>
    <xf numFmtId="164" fontId="21" fillId="4" borderId="33" xfId="2" applyNumberFormat="1" applyFont="1" applyFill="1" applyBorder="1" applyAlignment="1" applyProtection="1">
      <alignment horizontal="center" vertical="center"/>
    </xf>
    <xf numFmtId="164" fontId="21" fillId="4" borderId="34" xfId="2" applyNumberFormat="1" applyFont="1" applyFill="1" applyBorder="1" applyAlignment="1" applyProtection="1">
      <alignment horizontal="center" vertical="center"/>
    </xf>
    <xf numFmtId="44" fontId="2" fillId="0" borderId="14" xfId="0" applyNumberFormat="1" applyFont="1" applyFill="1" applyBorder="1" applyAlignment="1" applyProtection="1">
      <alignment horizontal="center"/>
    </xf>
    <xf numFmtId="44" fontId="2" fillId="0" borderId="11" xfId="0" applyNumberFormat="1" applyFont="1" applyFill="1" applyBorder="1" applyAlignment="1" applyProtection="1">
      <alignment horizontal="center"/>
    </xf>
    <xf numFmtId="44" fontId="2" fillId="0" borderId="17" xfId="0" applyNumberFormat="1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6" borderId="27" xfId="0" applyFont="1" applyFill="1" applyBorder="1" applyAlignment="1" applyProtection="1">
      <alignment horizontal="left" wrapText="1"/>
      <protection hidden="1"/>
    </xf>
    <xf numFmtId="0" fontId="2" fillId="6" borderId="28" xfId="0" applyFont="1" applyFill="1" applyBorder="1" applyAlignment="1" applyProtection="1">
      <alignment horizontal="left" wrapText="1"/>
      <protection hidden="1"/>
    </xf>
    <xf numFmtId="0" fontId="0" fillId="6" borderId="13" xfId="0" applyFill="1" applyBorder="1" applyAlignment="1" applyProtection="1">
      <alignment horizontal="left" wrapText="1"/>
      <protection hidden="1"/>
    </xf>
    <xf numFmtId="0" fontId="0" fillId="6" borderId="13" xfId="0" applyFont="1" applyFill="1" applyBorder="1" applyAlignment="1" applyProtection="1">
      <alignment horizontal="left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1" xfId="0" applyFont="1" applyFill="1" applyBorder="1" applyAlignment="1" applyProtection="1">
      <alignment horizontal="right" wrapText="1"/>
      <protection hidden="1"/>
    </xf>
    <xf numFmtId="0" fontId="7" fillId="3" borderId="0" xfId="0" applyFont="1" applyFill="1" applyBorder="1" applyAlignment="1" applyProtection="1">
      <alignment horizontal="right" wrapText="1"/>
      <protection hidden="1"/>
    </xf>
    <xf numFmtId="0" fontId="22" fillId="0" borderId="0" xfId="0" applyFont="1" applyAlignment="1">
      <alignment horizontal="left" vertical="top" wrapText="1"/>
    </xf>
  </cellXfs>
  <cellStyles count="3">
    <cellStyle name="Komma" xfId="2" builtinId="3"/>
    <cellStyle name="Normal" xfId="0" builtinId="0"/>
    <cellStyle name="Valuta" xfId="1" builtinId="4"/>
  </cellStyles>
  <dxfs count="45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z val="10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protection locked="0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rgb="FF000000"/>
        </top>
      </border>
    </dxf>
    <dxf>
      <protection locked="1" hidden="1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1"/>
    </dxf>
    <dxf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* #,##0\ &quot;kr.&quot;_-;\-* #,##0\ &quot;kr.&quot;_-;_-* &quot;-&quot;\ &quot;kr.&quot;_-;_-@_-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32" formatCode="_-* #,##0\ &quot;kr.&quot;_-;\-* #,##0\ &quot;kr.&quot;_-;_-* &quot;-&quot;\ &quot;kr.&quot;_-;_-@_-"/>
    </dxf>
    <dxf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/>
      </border>
      <protection hidden="1"/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theme="7" tint="0.59999389629810485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1" hidden="0"/>
    </dxf>
    <dxf>
      <fill>
        <patternFill patternType="solid">
          <fgColor indexed="64"/>
          <bgColor theme="7" tint="0.59999389629810485"/>
        </patternFill>
      </fill>
    </dxf>
    <dxf>
      <numFmt numFmtId="0" formatCode="General"/>
      <alignment horizontal="general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7" tint="0.59999389629810485"/>
        </patternFill>
      </fill>
    </dxf>
    <dxf>
      <protection locked="1" hidden="0"/>
    </dxf>
    <dxf>
      <numFmt numFmtId="0" formatCode="General"/>
      <fill>
        <patternFill patternType="solid">
          <fgColor indexed="64"/>
          <bgColor theme="7" tint="0.59999389629810485"/>
        </patternFill>
      </fill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theme="7" tint="0.59999389629810485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hidden="1"/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DDDDDD"/>
        </patternFill>
      </fill>
    </dxf>
    <dxf>
      <fill>
        <patternFill patternType="solid">
          <fgColor auto="1"/>
          <bgColor rgb="FFFFED9F"/>
        </patternFill>
      </fill>
    </dxf>
    <dxf>
      <font>
        <b/>
        <i val="0"/>
        <strike val="0"/>
      </font>
      <fill>
        <patternFill>
          <bgColor rgb="FFFDCB00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RST" pivot="0" count="3">
      <tableStyleElement type="headerRow" dxfId="454"/>
      <tableStyleElement type="totalRow" dxfId="453"/>
      <tableStyleElement type="firstRowStripe" dxfId="452"/>
    </tableStyle>
  </tableStyles>
  <colors>
    <mruColors>
      <color rgb="FFE963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32</xdr:row>
          <xdr:rowOff>47625</xdr:rowOff>
        </xdr:from>
        <xdr:to>
          <xdr:col>12</xdr:col>
          <xdr:colOff>400050</xdr:colOff>
          <xdr:row>33</xdr:row>
          <xdr:rowOff>161925</xdr:rowOff>
        </xdr:to>
        <xdr:sp macro="" textlink="">
          <xdr:nvSpPr>
            <xdr:cNvPr id="3073" name="Label 1" descr="Dette beløb angives i ansøgningsskemaet på Slots- og Kulturstyrelsens hjemmeside&#10;&#10;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Dette beløb angives i ansøgningsskemaet på Slots- og Kulturstyrelsens hjemmeside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3313" name="Label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4338" name="Label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5361" name="Label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6385" name="Label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7409" name="Label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8433" name="Label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9457" name="Label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4100" name="Labe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5122" name="Labe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6145" name="Labe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7169" name="Labe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8193" name="Label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9217" name="Labe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1265" name="Labe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171450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12289" name="Label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Udfyldes kun for gennemførte produktioner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35" displayName="Table35" ref="A10:E26" totalsRowShown="0" headerRowDxfId="448" dataDxfId="446" totalsRowDxfId="445" headerRowBorderDxfId="447">
  <tableColumns count="5">
    <tableColumn id="1" name="Nr." dataDxfId="444" totalsRowDxfId="443"/>
    <tableColumn id="2" name="Projektnavn" dataDxfId="442" totalsRowDxfId="441">
      <calculatedColumnFormula>#REF!</calculatedColumnFormula>
    </tableColumn>
    <tableColumn id="3" name="Kunde" dataDxfId="440" totalsRowDxfId="439"/>
    <tableColumn id="4" name="Public service" dataDxfId="438" totalsRowDxfId="437"/>
    <tableColumn id="5" name="Tab" dataDxfId="436" totalsRowDxfId="435"/>
  </tableColumns>
  <tableStyleInfo name="ERST" showFirstColumn="0" showLastColumn="0" showRowStripes="1" showColumnStripes="0"/>
</table>
</file>

<file path=xl/tables/table10.xml><?xml version="1.0" encoding="utf-8"?>
<table xmlns="http://schemas.openxmlformats.org/spreadsheetml/2006/main" id="14" name="Table3535715" displayName="Table3535715" ref="B19:E40" totalsRowCount="1" headerRowDxfId="310" dataDxfId="308" totalsRowDxfId="307" headerRowBorderDxfId="309" totalsRowBorderDxfId="306">
  <tableColumns count="4">
    <tableColumn id="1" name="Nummer" totalsRowLabel="Totale omkostninger" dataDxfId="305" totalsRowDxfId="304"/>
    <tableColumn id="2" name="Post" dataDxfId="303" totalsRowDxfId="302"/>
    <tableColumn id="3" name="Beløb" totalsRowFunction="sum" dataDxfId="301" totalsRowDxfId="300" dataCellStyle="Valuta"/>
    <tableColumn id="4" name="Beskrivelse af post" dataDxfId="299" totalsRowDxfId="298"/>
  </tableColumns>
  <tableStyleInfo name="ERST" showFirstColumn="0" showLastColumn="0" showRowStripes="1" showColumnStripes="0"/>
</table>
</file>

<file path=xl/tables/table11.xml><?xml version="1.0" encoding="utf-8"?>
<table xmlns="http://schemas.openxmlformats.org/spreadsheetml/2006/main" id="15" name="Tabel646816" displayName="Tabel646816" ref="B43:E59" totalsRowShown="0" headerRowDxfId="297" dataDxfId="295" headerRowBorderDxfId="296" tableBorderDxfId="294">
  <tableColumns count="4">
    <tableColumn id="1" name="Nummer" dataDxfId="293"/>
    <tableColumn id="2" name="Post" dataDxfId="292"/>
    <tableColumn id="3" name="Beløb" dataDxfId="291" dataCellStyle="Valuta"/>
    <tableColumn id="4" name="Beskrivelse af post" dataDxfId="29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6" name="Table3535717" displayName="Table3535717" ref="B19:E40" totalsRowCount="1" headerRowDxfId="281" dataDxfId="279" totalsRowDxfId="278" headerRowBorderDxfId="280" totalsRowBorderDxfId="277">
  <tableColumns count="4">
    <tableColumn id="1" name="Nummer" totalsRowLabel="Totale omkostninger" dataDxfId="276" totalsRowDxfId="275"/>
    <tableColumn id="2" name="Post" dataDxfId="274" totalsRowDxfId="273"/>
    <tableColumn id="3" name="Beløb" totalsRowFunction="sum" dataDxfId="272" totalsRowDxfId="271" dataCellStyle="Valuta"/>
    <tableColumn id="4" name="Beskrivelse af post" dataDxfId="270" totalsRowDxfId="269"/>
  </tableColumns>
  <tableStyleInfo name="ERST" showFirstColumn="0" showLastColumn="0" showRowStripes="1" showColumnStripes="0"/>
</table>
</file>

<file path=xl/tables/table13.xml><?xml version="1.0" encoding="utf-8"?>
<table xmlns="http://schemas.openxmlformats.org/spreadsheetml/2006/main" id="17" name="Tabel646818" displayName="Tabel646818" ref="B43:E59" totalsRowShown="0" headerRowDxfId="268" dataDxfId="266" headerRowBorderDxfId="267" tableBorderDxfId="265">
  <tableColumns count="4">
    <tableColumn id="1" name="Nummer" dataDxfId="264"/>
    <tableColumn id="2" name="Post" dataDxfId="263"/>
    <tableColumn id="3" name="Beløb" dataDxfId="262" dataCellStyle="Valuta"/>
    <tableColumn id="4" name="Beskrivelse af post" dataDxfId="261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8" name="Table3535719" displayName="Table3535719" ref="B19:E40" totalsRowCount="1" headerRowDxfId="252" dataDxfId="250" totalsRowDxfId="249" headerRowBorderDxfId="251" totalsRowBorderDxfId="248">
  <tableColumns count="4">
    <tableColumn id="1" name="Nummer" totalsRowLabel="Totale omkostninger" dataDxfId="247" totalsRowDxfId="246"/>
    <tableColumn id="2" name="Post" dataDxfId="245" totalsRowDxfId="244"/>
    <tableColumn id="3" name="Beløb" totalsRowFunction="sum" dataDxfId="243" totalsRowDxfId="242" dataCellStyle="Valuta"/>
    <tableColumn id="4" name="Beskrivelse af post" dataDxfId="241" totalsRowDxfId="240"/>
  </tableColumns>
  <tableStyleInfo name="ERST" showFirstColumn="0" showLastColumn="0" showRowStripes="1" showColumnStripes="0"/>
</table>
</file>

<file path=xl/tables/table15.xml><?xml version="1.0" encoding="utf-8"?>
<table xmlns="http://schemas.openxmlformats.org/spreadsheetml/2006/main" id="19" name="Tabel646820" displayName="Tabel646820" ref="B43:E59" totalsRowShown="0" headerRowDxfId="239" dataDxfId="237" headerRowBorderDxfId="238" tableBorderDxfId="236">
  <tableColumns count="4">
    <tableColumn id="1" name="Nummer" dataDxfId="235"/>
    <tableColumn id="2" name="Post" dataDxfId="234"/>
    <tableColumn id="3" name="Beløb" dataDxfId="233" dataCellStyle="Valuta"/>
    <tableColumn id="4" name="Beskrivelse af post" dataDxfId="2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0" name="Table353521" displayName="Table353521" ref="B19:E40" totalsRowCount="1" headerRowDxfId="223" dataDxfId="221" totalsRowDxfId="220" headerRowBorderDxfId="222" totalsRowBorderDxfId="219">
  <tableColumns count="4">
    <tableColumn id="1" name="Nummer" totalsRowLabel="Totale omkostninger" dataDxfId="218" totalsRowDxfId="217"/>
    <tableColumn id="2" name="Post" dataDxfId="216" totalsRowDxfId="215"/>
    <tableColumn id="3" name="Beløb" totalsRowFunction="sum" dataDxfId="214" totalsRowDxfId="213" dataCellStyle="Valuta"/>
    <tableColumn id="4" name="Beskrivelse af post" dataDxfId="212" totalsRowDxfId="211"/>
  </tableColumns>
  <tableStyleInfo name="ERST" showFirstColumn="0" showLastColumn="0" showRowStripes="1" showColumnStripes="0"/>
</table>
</file>

<file path=xl/tables/table17.xml><?xml version="1.0" encoding="utf-8"?>
<table xmlns="http://schemas.openxmlformats.org/spreadsheetml/2006/main" id="21" name="Tabel64622" displayName="Tabel64622" ref="B43:E59" totalsRowShown="0" headerRowDxfId="210" dataDxfId="208" headerRowBorderDxfId="209" tableBorderDxfId="207">
  <tableColumns count="4">
    <tableColumn id="1" name="Nummer" dataDxfId="206"/>
    <tableColumn id="2" name="Post" dataDxfId="205"/>
    <tableColumn id="3" name="Beløb" dataDxfId="204" dataCellStyle="Valuta"/>
    <tableColumn id="4" name="Beskrivelse af post" dataDxfId="203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4" name="Table3535" displayName="Table3535" ref="B19:E40" totalsRowCount="1" headerRowDxfId="194" dataDxfId="192" totalsRowDxfId="191" headerRowBorderDxfId="193" totalsRowBorderDxfId="190">
  <tableColumns count="4">
    <tableColumn id="1" name="Nummer" totalsRowLabel="Totale omkostninger" dataDxfId="189" totalsRowDxfId="188"/>
    <tableColumn id="2" name="Post" dataDxfId="187" totalsRowDxfId="186"/>
    <tableColumn id="3" name="Beløb" totalsRowFunction="sum" dataDxfId="185" totalsRowDxfId="184" dataCellStyle="Valuta"/>
    <tableColumn id="4" name="Beskrivelse af post" dataDxfId="183" totalsRowDxfId="182"/>
  </tableColumns>
  <tableStyleInfo name="ERST" showFirstColumn="0" showLastColumn="0" showRowStripes="1" showColumnStripes="0"/>
</table>
</file>

<file path=xl/tables/table19.xml><?xml version="1.0" encoding="utf-8"?>
<table xmlns="http://schemas.openxmlformats.org/spreadsheetml/2006/main" id="5" name="Tabel646" displayName="Tabel646" ref="B43:E59" totalsRowShown="0" headerRowDxfId="181" dataDxfId="179" headerRowBorderDxfId="180" tableBorderDxfId="178">
  <tableColumns count="4">
    <tableColumn id="1" name="Nummer" dataDxfId="177"/>
    <tableColumn id="2" name="Post" dataDxfId="176"/>
    <tableColumn id="3" name="Beløb" dataDxfId="175" dataCellStyle="Valuta"/>
    <tableColumn id="4" name="Beskrivelse af post" dataDxfId="17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35357" displayName="Table35357" ref="B19:E40" totalsRowCount="1" headerRowDxfId="426" dataDxfId="424" totalsRowDxfId="423" headerRowBorderDxfId="425" totalsRowBorderDxfId="422">
  <tableColumns count="4">
    <tableColumn id="1" name="Nummer" totalsRowLabel="Totale omkostninger" dataDxfId="421" totalsRowDxfId="420"/>
    <tableColumn id="2" name="Post" dataDxfId="419" totalsRowDxfId="418"/>
    <tableColumn id="3" name="Beløb" totalsRowFunction="sum" dataDxfId="417" totalsRowDxfId="416" dataCellStyle="Valuta"/>
    <tableColumn id="4" name="Beskrivelse af post" dataDxfId="415" totalsRowDxfId="414"/>
  </tableColumns>
  <tableStyleInfo name="ERST" showFirstColumn="0" showLastColumn="0" showRowStripes="1" showColumnStripes="0"/>
</table>
</file>

<file path=xl/tables/table20.xml><?xml version="1.0" encoding="utf-8"?>
<table xmlns="http://schemas.openxmlformats.org/spreadsheetml/2006/main" id="22" name="Table35357923" displayName="Table35357923" ref="B19:E40" totalsRowCount="1" headerRowDxfId="165" dataDxfId="163" totalsRowDxfId="162" headerRowBorderDxfId="164" totalsRowBorderDxfId="161">
  <tableColumns count="4">
    <tableColumn id="1" name="Nummer" totalsRowLabel="Totale omkostninger" dataDxfId="160" totalsRowDxfId="159"/>
    <tableColumn id="2" name="Post" dataDxfId="158" totalsRowDxfId="157"/>
    <tableColumn id="3" name="Beløb" totalsRowFunction="sum" dataDxfId="156" totalsRowDxfId="155" dataCellStyle="Valuta"/>
    <tableColumn id="4" name="Beskrivelse af post" dataDxfId="154" totalsRowDxfId="153"/>
  </tableColumns>
  <tableStyleInfo name="ERST" showFirstColumn="0" showLastColumn="0" showRowStripes="1" showColumnStripes="0"/>
</table>
</file>

<file path=xl/tables/table21.xml><?xml version="1.0" encoding="utf-8"?>
<table xmlns="http://schemas.openxmlformats.org/spreadsheetml/2006/main" id="23" name="Tabel64681024" displayName="Tabel64681024" ref="B43:E59" totalsRowShown="0" headerRowDxfId="152" dataDxfId="150" headerRowBorderDxfId="151" tableBorderDxfId="149">
  <tableColumns count="4">
    <tableColumn id="1" name="Nummer" dataDxfId="148"/>
    <tableColumn id="2" name="Post" dataDxfId="147"/>
    <tableColumn id="3" name="Beløb" dataDxfId="146" dataCellStyle="Valuta"/>
    <tableColumn id="4" name="Beskrivelse af post" dataDxfId="145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4" name="Table353571125" displayName="Table353571125" ref="B19:E40" totalsRowCount="1" headerRowDxfId="136" dataDxfId="134" totalsRowDxfId="133" headerRowBorderDxfId="135" totalsRowBorderDxfId="132">
  <tableColumns count="4">
    <tableColumn id="1" name="Nummer" totalsRowLabel="Totale omkostninger" dataDxfId="131" totalsRowDxfId="130"/>
    <tableColumn id="2" name="Post" dataDxfId="129" totalsRowDxfId="128"/>
    <tableColumn id="3" name="Beløb" totalsRowFunction="sum" dataDxfId="127" totalsRowDxfId="126" dataCellStyle="Valuta"/>
    <tableColumn id="4" name="Beskrivelse af post" dataDxfId="125" totalsRowDxfId="124"/>
  </tableColumns>
  <tableStyleInfo name="ERST" showFirstColumn="0" showLastColumn="0" showRowStripes="1" showColumnStripes="0"/>
</table>
</file>

<file path=xl/tables/table23.xml><?xml version="1.0" encoding="utf-8"?>
<table xmlns="http://schemas.openxmlformats.org/spreadsheetml/2006/main" id="25" name="Tabel64681226" displayName="Tabel64681226" ref="B43:E59" totalsRowShown="0" headerRowDxfId="123" dataDxfId="121" headerRowBorderDxfId="122" tableBorderDxfId="120">
  <tableColumns count="4">
    <tableColumn id="1" name="Nummer" dataDxfId="119"/>
    <tableColumn id="2" name="Post" dataDxfId="118"/>
    <tableColumn id="3" name="Beløb" dataDxfId="117" dataCellStyle="Valuta"/>
    <tableColumn id="4" name="Beskrivelse af post" dataDxfId="116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6" name="Table3535727" displayName="Table3535727" ref="B19:E40" totalsRowCount="1" headerRowDxfId="107" dataDxfId="105" totalsRowDxfId="104" headerRowBorderDxfId="106" totalsRowBorderDxfId="103">
  <tableColumns count="4">
    <tableColumn id="1" name="Nummer" totalsRowLabel="Totale omkostninger" dataDxfId="102" totalsRowDxfId="101"/>
    <tableColumn id="2" name="Post" dataDxfId="100" totalsRowDxfId="99"/>
    <tableColumn id="3" name="Beløb" totalsRowFunction="sum" dataDxfId="98" totalsRowDxfId="97" dataCellStyle="Valuta"/>
    <tableColumn id="4" name="Beskrivelse af post" dataDxfId="96" totalsRowDxfId="95"/>
  </tableColumns>
  <tableStyleInfo name="ERST" showFirstColumn="0" showLastColumn="0" showRowStripes="1" showColumnStripes="0"/>
</table>
</file>

<file path=xl/tables/table25.xml><?xml version="1.0" encoding="utf-8"?>
<table xmlns="http://schemas.openxmlformats.org/spreadsheetml/2006/main" id="27" name="Tabel646828" displayName="Tabel646828" ref="B43:E59" totalsRowShown="0" headerRowDxfId="94" dataDxfId="92" headerRowBorderDxfId="93" tableBorderDxfId="91">
  <tableColumns count="4">
    <tableColumn id="1" name="Nummer" dataDxfId="90"/>
    <tableColumn id="2" name="Post" dataDxfId="89"/>
    <tableColumn id="3" name="Beløb" dataDxfId="88" dataCellStyle="Valuta"/>
    <tableColumn id="4" name="Beskrivelse af post" dataDxfId="87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8" name="Table353571329" displayName="Table353571329" ref="B19:E40" totalsRowCount="1" headerRowDxfId="78" dataDxfId="76" totalsRowDxfId="75" headerRowBorderDxfId="77" totalsRowBorderDxfId="74">
  <tableColumns count="4">
    <tableColumn id="1" name="Nummer" totalsRowLabel="Totale omkostninger" dataDxfId="73" totalsRowDxfId="72"/>
    <tableColumn id="2" name="Post" dataDxfId="71" totalsRowDxfId="70"/>
    <tableColumn id="3" name="Beløb" totalsRowFunction="sum" dataDxfId="69" totalsRowDxfId="68" dataCellStyle="Valuta"/>
    <tableColumn id="4" name="Beskrivelse af post" dataDxfId="67" totalsRowDxfId="66"/>
  </tableColumns>
  <tableStyleInfo name="ERST" showFirstColumn="0" showLastColumn="0" showRowStripes="1" showColumnStripes="0"/>
</table>
</file>

<file path=xl/tables/table27.xml><?xml version="1.0" encoding="utf-8"?>
<table xmlns="http://schemas.openxmlformats.org/spreadsheetml/2006/main" id="29" name="Tabel64681430" displayName="Tabel64681430" ref="B43:E59" totalsRowShown="0" headerRowDxfId="65" dataDxfId="63" headerRowBorderDxfId="64" tableBorderDxfId="62">
  <tableColumns count="4">
    <tableColumn id="1" name="Nummer" dataDxfId="61"/>
    <tableColumn id="2" name="Post" dataDxfId="60"/>
    <tableColumn id="3" name="Beløb" dataDxfId="59" dataCellStyle="Valuta"/>
    <tableColumn id="4" name="Beskrivelse af post" dataDxfId="58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30" name="Table353571531" displayName="Table353571531" ref="B19:E40" totalsRowCount="1" headerRowDxfId="49" dataDxfId="47" totalsRowDxfId="46" headerRowBorderDxfId="48" totalsRowBorderDxfId="45">
  <tableColumns count="4">
    <tableColumn id="1" name="Nummer" totalsRowLabel="Totale omkostninger" dataDxfId="44" totalsRowDxfId="43"/>
    <tableColumn id="2" name="Post" dataDxfId="42" totalsRowDxfId="41"/>
    <tableColumn id="3" name="Beløb" totalsRowFunction="sum" dataDxfId="40" totalsRowDxfId="39" dataCellStyle="Valuta"/>
    <tableColumn id="4" name="Beskrivelse af post" dataDxfId="38" totalsRowDxfId="37"/>
  </tableColumns>
  <tableStyleInfo name="ERST" showFirstColumn="0" showLastColumn="0" showRowStripes="1" showColumnStripes="0"/>
</table>
</file>

<file path=xl/tables/table29.xml><?xml version="1.0" encoding="utf-8"?>
<table xmlns="http://schemas.openxmlformats.org/spreadsheetml/2006/main" id="31" name="Tabel64681632" displayName="Tabel64681632" ref="B43:E59" totalsRowShown="0" headerRowDxfId="36" dataDxfId="34" headerRowBorderDxfId="35" tableBorderDxfId="33">
  <tableColumns count="4">
    <tableColumn id="1" name="Nummer" dataDxfId="32"/>
    <tableColumn id="2" name="Post" dataDxfId="31"/>
    <tableColumn id="3" name="Beløb" dataDxfId="30" dataCellStyle="Valuta"/>
    <tableColumn id="4" name="Beskrivelse af post" dataDxfId="2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el6468" displayName="Tabel6468" ref="B43:E59" totalsRowShown="0" headerRowDxfId="413" dataDxfId="411" headerRowBorderDxfId="412" tableBorderDxfId="410">
  <tableColumns count="4">
    <tableColumn id="1" name="Nummer" dataDxfId="409"/>
    <tableColumn id="2" name="Post" dataDxfId="408"/>
    <tableColumn id="3" name="Beløb" dataDxfId="407" dataCellStyle="Valuta"/>
    <tableColumn id="4" name="Beskrivelse af post" dataDxfId="406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2" name="Table353571533" displayName="Table353571533" ref="B19:E40" totalsRowCount="1" headerRowDxfId="20" dataDxfId="18" totalsRowDxfId="17" headerRowBorderDxfId="19" totalsRowBorderDxfId="16">
  <tableColumns count="4">
    <tableColumn id="1" name="Nummer" totalsRowLabel="Totale omkostninger" dataDxfId="15" totalsRowDxfId="14"/>
    <tableColumn id="2" name="Post" dataDxfId="13" totalsRowDxfId="12"/>
    <tableColumn id="3" name="Beløb" totalsRowFunction="sum" dataDxfId="11" totalsRowDxfId="10" dataCellStyle="Valuta"/>
    <tableColumn id="4" name="Beskrivelse af post" dataDxfId="9" totalsRowDxfId="8"/>
  </tableColumns>
  <tableStyleInfo name="ERST" showFirstColumn="0" showLastColumn="0" showRowStripes="1" showColumnStripes="0"/>
</table>
</file>

<file path=xl/tables/table31.xml><?xml version="1.0" encoding="utf-8"?>
<table xmlns="http://schemas.openxmlformats.org/spreadsheetml/2006/main" id="33" name="Tabel64681634" displayName="Tabel64681634" ref="B43:E59" totalsRowShown="0" headerRowDxfId="7" dataDxfId="5" headerRowBorderDxfId="6" tableBorderDxfId="4">
  <tableColumns count="4">
    <tableColumn id="1" name="Nummer" dataDxfId="3"/>
    <tableColumn id="2" name="Post" dataDxfId="2"/>
    <tableColumn id="3" name="Beløb" dataDxfId="1" dataCellStyle="Valuta"/>
    <tableColumn id="4" name="Beskrivelse af post" dataDxfId="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le353579" displayName="Table353579" ref="B19:E40" totalsRowCount="1" headerRowDxfId="397" dataDxfId="395" totalsRowDxfId="394" headerRowBorderDxfId="396" totalsRowBorderDxfId="393">
  <tableColumns count="4">
    <tableColumn id="1" name="Nummer" totalsRowLabel="Totale omkostninger" dataDxfId="392" totalsRowDxfId="391"/>
    <tableColumn id="2" name="Post" dataDxfId="390" totalsRowDxfId="389"/>
    <tableColumn id="3" name="Beløb" totalsRowFunction="sum" dataDxfId="388" totalsRowDxfId="387" dataCellStyle="Valuta"/>
    <tableColumn id="4" name="Beskrivelse af post" dataDxfId="386" totalsRowDxfId="385"/>
  </tableColumns>
  <tableStyleInfo name="ERST" showFirstColumn="0" showLastColumn="0" showRowStripes="1" showColumnStripes="0"/>
</table>
</file>

<file path=xl/tables/table5.xml><?xml version="1.0" encoding="utf-8"?>
<table xmlns="http://schemas.openxmlformats.org/spreadsheetml/2006/main" id="9" name="Tabel646810" displayName="Tabel646810" ref="B43:E59" totalsRowShown="0" headerRowDxfId="384" dataDxfId="382" headerRowBorderDxfId="383" tableBorderDxfId="381">
  <tableColumns count="4">
    <tableColumn id="1" name="Nummer" dataDxfId="380"/>
    <tableColumn id="2" name="Post" dataDxfId="379"/>
    <tableColumn id="3" name="Beløb" dataDxfId="378" dataCellStyle="Valuta"/>
    <tableColumn id="4" name="Beskrivelse af post" dataDxfId="37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0" name="Table3535711" displayName="Table3535711" ref="B19:E40" totalsRowCount="1" headerRowDxfId="368" dataDxfId="366" totalsRowDxfId="365" headerRowBorderDxfId="367" totalsRowBorderDxfId="364">
  <tableColumns count="4">
    <tableColumn id="1" name="Nummer" totalsRowLabel="Totale omkostninger" dataDxfId="363" totalsRowDxfId="362"/>
    <tableColumn id="2" name="Post" dataDxfId="361" totalsRowDxfId="360"/>
    <tableColumn id="3" name="Beløb" totalsRowFunction="sum" dataDxfId="359" totalsRowDxfId="358" dataCellStyle="Valuta"/>
    <tableColumn id="4" name="Beskrivelse af post" dataDxfId="357" totalsRowDxfId="356"/>
  </tableColumns>
  <tableStyleInfo name="ERST" showFirstColumn="0" showLastColumn="0" showRowStripes="1" showColumnStripes="0"/>
</table>
</file>

<file path=xl/tables/table7.xml><?xml version="1.0" encoding="utf-8"?>
<table xmlns="http://schemas.openxmlformats.org/spreadsheetml/2006/main" id="11" name="Tabel646812" displayName="Tabel646812" ref="B43:E59" totalsRowShown="0" headerRowDxfId="355" dataDxfId="353" headerRowBorderDxfId="354" tableBorderDxfId="352">
  <tableColumns count="4">
    <tableColumn id="1" name="Nummer" dataDxfId="351"/>
    <tableColumn id="2" name="Post" dataDxfId="350"/>
    <tableColumn id="3" name="Beløb" dataDxfId="349" dataCellStyle="Valuta"/>
    <tableColumn id="4" name="Beskrivelse af post" dataDxfId="34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2" name="Table3535713" displayName="Table3535713" ref="B19:E40" totalsRowCount="1" headerRowDxfId="339" dataDxfId="337" totalsRowDxfId="336" headerRowBorderDxfId="338" totalsRowBorderDxfId="335">
  <tableColumns count="4">
    <tableColumn id="1" name="Nummer" totalsRowLabel="Totale omkostninger" dataDxfId="334" totalsRowDxfId="333"/>
    <tableColumn id="2" name="Post" dataDxfId="332" totalsRowDxfId="331"/>
    <tableColumn id="3" name="Beløb" totalsRowFunction="sum" dataDxfId="330" totalsRowDxfId="329" dataCellStyle="Valuta"/>
    <tableColumn id="4" name="Beskrivelse af post" dataDxfId="328" totalsRowDxfId="327"/>
  </tableColumns>
  <tableStyleInfo name="ERST" showFirstColumn="0" showLastColumn="0" showRowStripes="1" showColumnStripes="0"/>
</table>
</file>

<file path=xl/tables/table9.xml><?xml version="1.0" encoding="utf-8"?>
<table xmlns="http://schemas.openxmlformats.org/spreadsheetml/2006/main" id="13" name="Tabel646814" displayName="Tabel646814" ref="B43:E59" totalsRowShown="0" headerRowDxfId="326" dataDxfId="324" headerRowBorderDxfId="325" tableBorderDxfId="323">
  <tableColumns count="4">
    <tableColumn id="1" name="Nummer" dataDxfId="322"/>
    <tableColumn id="2" name="Post" dataDxfId="321"/>
    <tableColumn id="3" name="Beløb" dataDxfId="320" dataCellStyle="Valuta"/>
    <tableColumn id="4" name="Beskrivelse af post" dataDxfId="31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ctrlProp" Target="../ctrlProps/ctrlProp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ctrlProp" Target="../ctrlProps/ctrlProp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ctrlProp" Target="../ctrlProps/ctrlProp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ctrlProp" Target="../ctrlProps/ctrlProp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ctrlProp" Target="../ctrlProps/ctrlProp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ctrlProp" Target="../ctrlProps/ctrlProp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ctrlProp" Target="../ctrlProps/ctrlProp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12"/>
  <sheetViews>
    <sheetView tabSelected="1" workbookViewId="0">
      <selection activeCell="A2" sqref="A2:A12"/>
    </sheetView>
  </sheetViews>
  <sheetFormatPr defaultRowHeight="15" x14ac:dyDescent="0.25"/>
  <cols>
    <col min="1" max="1" width="128" customWidth="1"/>
  </cols>
  <sheetData>
    <row r="1" spans="1:1" ht="18.75" x14ac:dyDescent="0.3">
      <c r="A1" s="57" t="s">
        <v>50</v>
      </c>
    </row>
    <row r="2" spans="1:1" ht="400.5" customHeight="1" x14ac:dyDescent="0.25">
      <c r="A2" s="147" t="s">
        <v>67</v>
      </c>
    </row>
    <row r="3" spans="1:1" x14ac:dyDescent="0.25">
      <c r="A3" s="94"/>
    </row>
    <row r="4" spans="1:1" x14ac:dyDescent="0.25">
      <c r="A4" s="94"/>
    </row>
    <row r="5" spans="1:1" x14ac:dyDescent="0.25">
      <c r="A5" s="94"/>
    </row>
    <row r="6" spans="1:1" x14ac:dyDescent="0.25">
      <c r="A6" s="94"/>
    </row>
    <row r="7" spans="1:1" x14ac:dyDescent="0.25">
      <c r="A7" s="94"/>
    </row>
    <row r="8" spans="1:1" x14ac:dyDescent="0.25">
      <c r="A8" s="94"/>
    </row>
    <row r="9" spans="1:1" x14ac:dyDescent="0.25">
      <c r="A9" s="94"/>
    </row>
    <row r="10" spans="1:1" x14ac:dyDescent="0.25">
      <c r="A10" s="94"/>
    </row>
    <row r="11" spans="1:1" x14ac:dyDescent="0.25">
      <c r="A11" s="94"/>
    </row>
    <row r="12" spans="1:1" x14ac:dyDescent="0.25">
      <c r="A12" s="94"/>
    </row>
  </sheetData>
  <sheetProtection sheet="1" objects="1" scenarios="1"/>
  <mergeCells count="1">
    <mergeCell ref="A2:A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3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IF(Produktion8!E15*0.65&gt;16000,16000,Produktion8!E15*0.65)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SUBTOTAL(109,Table353521[Beløb])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Table353521[[#Totals],[Beløb]]-D59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231" priority="8">
      <formula>IF($D$4 &lt;&gt;"Angiv navn",1,0)</formula>
    </cfRule>
  </conditionalFormatting>
  <conditionalFormatting sqref="D6">
    <cfRule type="expression" dxfId="230" priority="7">
      <formula>IF($D$6&lt;&gt;"Angiv arrangementsstype",1,0)</formula>
    </cfRule>
  </conditionalFormatting>
  <conditionalFormatting sqref="D5">
    <cfRule type="expression" dxfId="229" priority="6">
      <formula>IF($D$5&lt;&gt;"Angiv sted",1,0)</formula>
    </cfRule>
  </conditionalFormatting>
  <conditionalFormatting sqref="E44:E58">
    <cfRule type="expression" dxfId="228" priority="4">
      <formula>IF(E44&lt;&gt;"Beskrivelse af post",1,0)</formula>
    </cfRule>
    <cfRule type="expression" dxfId="227" priority="5">
      <formula>C44 = "Øvrige"</formula>
    </cfRule>
  </conditionalFormatting>
  <conditionalFormatting sqref="B10">
    <cfRule type="expression" dxfId="226" priority="3">
      <formula>IF(#REF!&lt;&gt;"Ja",1,0)</formula>
    </cfRule>
  </conditionalFormatting>
  <conditionalFormatting sqref="B12">
    <cfRule type="expression" dxfId="225" priority="2">
      <formula>IF(#REF!&lt;&gt;"Ja",1,0)</formula>
    </cfRule>
  </conditionalFormatting>
  <conditionalFormatting sqref="B11">
    <cfRule type="expression" dxfId="224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IF(Produktion9!E15*0.65&gt;16000,16000,Produktion9!E15*0.65)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202" priority="8">
      <formula>IF($D$4 &lt;&gt;"Angiv navn",1,0)</formula>
    </cfRule>
  </conditionalFormatting>
  <conditionalFormatting sqref="D6">
    <cfRule type="expression" dxfId="201" priority="7">
      <formula>IF($D$6&lt;&gt;"Angiv arrangementsstype",1,0)</formula>
    </cfRule>
  </conditionalFormatting>
  <conditionalFormatting sqref="D5">
    <cfRule type="expression" dxfId="200" priority="6">
      <formula>IF($D$5&lt;&gt;"Angiv sted",1,0)</formula>
    </cfRule>
  </conditionalFormatting>
  <conditionalFormatting sqref="E44:E58">
    <cfRule type="expression" dxfId="199" priority="4">
      <formula>IF(E44&lt;&gt;"Beskrivelse af post",1,0)</formula>
    </cfRule>
    <cfRule type="expression" dxfId="198" priority="5">
      <formula>C44 = "Øvrige"</formula>
    </cfRule>
  </conditionalFormatting>
  <conditionalFormatting sqref="B10">
    <cfRule type="expression" dxfId="197" priority="3">
      <formula>IF(#REF!&lt;&gt;"Ja",1,0)</formula>
    </cfRule>
  </conditionalFormatting>
  <conditionalFormatting sqref="B12">
    <cfRule type="expression" dxfId="196" priority="2">
      <formula>IF(#REF!&lt;&gt;"Ja",1,0)</formula>
    </cfRule>
  </conditionalFormatting>
  <conditionalFormatting sqref="B11">
    <cfRule type="expression" dxfId="195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4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IF(Produktion10!E15*0.65&gt;16000,16000,Produktion10!E15*0.65)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SUBTOTAL(109,Table35357923[Beløb])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Table35357923[[#Totals],[Beløb]]-D59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173" priority="8">
      <formula>IF($D$4 &lt;&gt;"Angiv navn",1,0)</formula>
    </cfRule>
  </conditionalFormatting>
  <conditionalFormatting sqref="D6">
    <cfRule type="expression" dxfId="172" priority="7">
      <formula>IF($D$6&lt;&gt;"Angiv arrangementsstype",1,0)</formula>
    </cfRule>
  </conditionalFormatting>
  <conditionalFormatting sqref="D5">
    <cfRule type="expression" dxfId="171" priority="6">
      <formula>IF($D$5&lt;&gt;"Angiv sted",1,0)</formula>
    </cfRule>
  </conditionalFormatting>
  <conditionalFormatting sqref="E44:E58">
    <cfRule type="expression" dxfId="170" priority="4">
      <formula>IF(E44&lt;&gt;"Beskrivelse af post",1,0)</formula>
    </cfRule>
    <cfRule type="expression" dxfId="169" priority="5">
      <formula>C44 = "Øvrige"</formula>
    </cfRule>
  </conditionalFormatting>
  <conditionalFormatting sqref="B10">
    <cfRule type="expression" dxfId="168" priority="3">
      <formula>IF(#REF!&lt;&gt;"Ja",1,0)</formula>
    </cfRule>
  </conditionalFormatting>
  <conditionalFormatting sqref="B12">
    <cfRule type="expression" dxfId="167" priority="2">
      <formula>IF(#REF!&lt;&gt;"Ja",1,0)</formula>
    </cfRule>
  </conditionalFormatting>
  <conditionalFormatting sqref="B11">
    <cfRule type="expression" dxfId="166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Label 2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5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IF(Produktion11!E15*0.65&gt;16000,16000,Produktion11!E15*0.65)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SUBTOTAL(109,Table353571125[Beløb])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Table353571125[[#Totals],[Beløb]]-D59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144" priority="8">
      <formula>IF($D$4 &lt;&gt;"Angiv navn",1,0)</formula>
    </cfRule>
  </conditionalFormatting>
  <conditionalFormatting sqref="D6">
    <cfRule type="expression" dxfId="143" priority="7">
      <formula>IF($D$6&lt;&gt;"Angiv arrangementsstype",1,0)</formula>
    </cfRule>
  </conditionalFormatting>
  <conditionalFormatting sqref="D5">
    <cfRule type="expression" dxfId="142" priority="6">
      <formula>IF($D$5&lt;&gt;"Angiv sted",1,0)</formula>
    </cfRule>
  </conditionalFormatting>
  <conditionalFormatting sqref="E44:E58">
    <cfRule type="expression" dxfId="141" priority="4">
      <formula>IF(E44&lt;&gt;"Beskrivelse af post",1,0)</formula>
    </cfRule>
    <cfRule type="expression" dxfId="140" priority="5">
      <formula>C44 = "Øvrige"</formula>
    </cfRule>
  </conditionalFormatting>
  <conditionalFormatting sqref="B10">
    <cfRule type="expression" dxfId="139" priority="3">
      <formula>IF(#REF!&lt;&gt;"Ja",1,0)</formula>
    </cfRule>
  </conditionalFormatting>
  <conditionalFormatting sqref="B12">
    <cfRule type="expression" dxfId="138" priority="2">
      <formula>IF(#REF!&lt;&gt;"Ja",1,0)</formula>
    </cfRule>
  </conditionalFormatting>
  <conditionalFormatting sqref="B11">
    <cfRule type="expression" dxfId="137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6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IF(Produktion12!E15*0.65&gt;16000,16000,Produktion12!E15*0.65)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SUBTOTAL(109,Table3535727[Beløb])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Table3535727[[#Totals],[Beløb]]-D59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115" priority="8">
      <formula>IF($D$4 &lt;&gt;"Angiv navn",1,0)</formula>
    </cfRule>
  </conditionalFormatting>
  <conditionalFormatting sqref="D6">
    <cfRule type="expression" dxfId="114" priority="7">
      <formula>IF($D$6&lt;&gt;"Angiv arrangementsstype",1,0)</formula>
    </cfRule>
  </conditionalFormatting>
  <conditionalFormatting sqref="D5">
    <cfRule type="expression" dxfId="113" priority="6">
      <formula>IF($D$5&lt;&gt;"Angiv sted",1,0)</formula>
    </cfRule>
  </conditionalFormatting>
  <conditionalFormatting sqref="E44:E58">
    <cfRule type="expression" dxfId="112" priority="4">
      <formula>IF(E44&lt;&gt;"Beskrivelse af post",1,0)</formula>
    </cfRule>
    <cfRule type="expression" dxfId="111" priority="5">
      <formula>C44 = "Øvrige"</formula>
    </cfRule>
  </conditionalFormatting>
  <conditionalFormatting sqref="B10">
    <cfRule type="expression" dxfId="110" priority="3">
      <formula>IF(#REF!&lt;&gt;"Ja",1,0)</formula>
    </cfRule>
  </conditionalFormatting>
  <conditionalFormatting sqref="B12">
    <cfRule type="expression" dxfId="109" priority="2">
      <formula>IF(#REF!&lt;&gt;"Ja",1,0)</formula>
    </cfRule>
  </conditionalFormatting>
  <conditionalFormatting sqref="B11">
    <cfRule type="expression" dxfId="108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7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IF(Produktion13!E15*0.65&gt;16000,16000,Produktion13!E15*0.65)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SUBTOTAL(109,Table353571329[Beløb])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Table353571329[[#Totals],[Beløb]]-D59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86" priority="8">
      <formula>IF($D$4 &lt;&gt;"Angiv navn",1,0)</formula>
    </cfRule>
  </conditionalFormatting>
  <conditionalFormatting sqref="D6">
    <cfRule type="expression" dxfId="85" priority="7">
      <formula>IF($D$6&lt;&gt;"Angiv arrangementsstype",1,0)</formula>
    </cfRule>
  </conditionalFormatting>
  <conditionalFormatting sqref="D5">
    <cfRule type="expression" dxfId="84" priority="6">
      <formula>IF($D$5&lt;&gt;"Angiv sted",1,0)</formula>
    </cfRule>
  </conditionalFormatting>
  <conditionalFormatting sqref="E44:E58">
    <cfRule type="expression" dxfId="83" priority="4">
      <formula>IF(E44&lt;&gt;"Beskrivelse af post",1,0)</formula>
    </cfRule>
    <cfRule type="expression" dxfId="82" priority="5">
      <formula>C44 = "Øvrige"</formula>
    </cfRule>
  </conditionalFormatting>
  <conditionalFormatting sqref="B10">
    <cfRule type="expression" dxfId="81" priority="3">
      <formula>IF(#REF!&lt;&gt;"Ja",1,0)</formula>
    </cfRule>
  </conditionalFormatting>
  <conditionalFormatting sqref="B12">
    <cfRule type="expression" dxfId="80" priority="2">
      <formula>IF(#REF!&lt;&gt;"Ja",1,0)</formula>
    </cfRule>
  </conditionalFormatting>
  <conditionalFormatting sqref="B11">
    <cfRule type="expression" dxfId="79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8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35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IF(Produktion14!E15*0.65&gt;16000,16000,Produktion14!E15*0.65)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SUBTOTAL(109,Table353571531[Beløb])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Table353571531[[#Totals],[Beløb]]-D59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57" priority="8">
      <formula>IF($D$4 &lt;&gt;"Angiv navn",1,0)</formula>
    </cfRule>
  </conditionalFormatting>
  <conditionalFormatting sqref="D6">
    <cfRule type="expression" dxfId="56" priority="7">
      <formula>IF($D$6&lt;&gt;"Angiv arrangementsstype",1,0)</formula>
    </cfRule>
  </conditionalFormatting>
  <conditionalFormatting sqref="D5">
    <cfRule type="expression" dxfId="55" priority="6">
      <formula>IF($D$5&lt;&gt;"Angiv sted",1,0)</formula>
    </cfRule>
  </conditionalFormatting>
  <conditionalFormatting sqref="E44:E58">
    <cfRule type="expression" dxfId="54" priority="4">
      <formula>IF(E44&lt;&gt;"Beskrivelse af post",1,0)</formula>
    </cfRule>
    <cfRule type="expression" dxfId="53" priority="5">
      <formula>C44 = "Øvrige"</formula>
    </cfRule>
  </conditionalFormatting>
  <conditionalFormatting sqref="B10">
    <cfRule type="expression" dxfId="52" priority="3">
      <formula>IF(#REF!&lt;&gt;"Ja",1,0)</formula>
    </cfRule>
  </conditionalFormatting>
  <conditionalFormatting sqref="B12">
    <cfRule type="expression" dxfId="51" priority="2">
      <formula>IF(#REF!&lt;&gt;"Ja",1,0)</formula>
    </cfRule>
  </conditionalFormatting>
  <conditionalFormatting sqref="B11">
    <cfRule type="expression" dxfId="50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9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IF(Produktion15!E15*0.65&gt;16000,16000,Produktion15!E15*0.65)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SUBTOTAL(109,Table353571533[Beløb])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Table353571533[[#Totals],[Beløb]]-D59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28" priority="8">
      <formula>IF($D$4 &lt;&gt;"Angiv navn",1,0)</formula>
    </cfRule>
  </conditionalFormatting>
  <conditionalFormatting sqref="D6">
    <cfRule type="expression" dxfId="27" priority="7">
      <formula>IF($D$6&lt;&gt;"Angiv arrangementsstype",1,0)</formula>
    </cfRule>
  </conditionalFormatting>
  <conditionalFormatting sqref="D5">
    <cfRule type="expression" dxfId="26" priority="6">
      <formula>IF($D$5&lt;&gt;"Angiv sted",1,0)</formula>
    </cfRule>
  </conditionalFormatting>
  <conditionalFormatting sqref="E44:E58">
    <cfRule type="expression" dxfId="25" priority="4">
      <formula>IF(E44&lt;&gt;"Beskrivelse af post",1,0)</formula>
    </cfRule>
    <cfRule type="expression" dxfId="24" priority="5">
      <formula>C44 = "Øvrige"</formula>
    </cfRule>
  </conditionalFormatting>
  <conditionalFormatting sqref="B10">
    <cfRule type="expression" dxfId="23" priority="3">
      <formula>IF(#REF!&lt;&gt;"Ja",1,0)</formula>
    </cfRule>
  </conditionalFormatting>
  <conditionalFormatting sqref="B12">
    <cfRule type="expression" dxfId="22" priority="2">
      <formula>IF(#REF!&lt;&gt;"Ja",1,0)</formula>
    </cfRule>
  </conditionalFormatting>
  <conditionalFormatting sqref="B11">
    <cfRule type="expression" dxfId="21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B2:N15"/>
  <sheetViews>
    <sheetView topLeftCell="C1" workbookViewId="0">
      <selection activeCell="N3" sqref="N3"/>
    </sheetView>
  </sheetViews>
  <sheetFormatPr defaultRowHeight="15" x14ac:dyDescent="0.25"/>
  <cols>
    <col min="2" max="2" width="30.7109375" customWidth="1"/>
    <col min="4" max="4" width="11.5703125" customWidth="1"/>
    <col min="10" max="10" width="11.5703125" customWidth="1"/>
    <col min="11" max="11" width="69.7109375" bestFit="1" customWidth="1"/>
    <col min="13" max="13" width="36.42578125" bestFit="1" customWidth="1"/>
    <col min="14" max="14" width="50.5703125" customWidth="1"/>
  </cols>
  <sheetData>
    <row r="2" spans="2:14" x14ac:dyDescent="0.25">
      <c r="B2" s="23" t="s">
        <v>28</v>
      </c>
      <c r="D2" s="23" t="s">
        <v>52</v>
      </c>
      <c r="K2" s="13" t="s">
        <v>27</v>
      </c>
      <c r="M2" s="23" t="s">
        <v>35</v>
      </c>
    </row>
    <row r="3" spans="2:14" x14ac:dyDescent="0.25">
      <c r="B3" t="s">
        <v>31</v>
      </c>
      <c r="D3" t="s">
        <v>31</v>
      </c>
      <c r="K3" s="2" t="s">
        <v>19</v>
      </c>
      <c r="M3" t="s">
        <v>33</v>
      </c>
      <c r="N3" t="s">
        <v>61</v>
      </c>
    </row>
    <row r="4" spans="2:14" x14ac:dyDescent="0.25">
      <c r="B4" t="s">
        <v>29</v>
      </c>
      <c r="D4" t="s">
        <v>33</v>
      </c>
      <c r="K4" s="2" t="s">
        <v>20</v>
      </c>
      <c r="M4" t="s">
        <v>53</v>
      </c>
      <c r="N4" t="s">
        <v>49</v>
      </c>
    </row>
    <row r="5" spans="2:14" x14ac:dyDescent="0.25">
      <c r="B5" t="s">
        <v>30</v>
      </c>
      <c r="D5" t="s">
        <v>53</v>
      </c>
      <c r="K5" s="2" t="s">
        <v>44</v>
      </c>
      <c r="M5" t="s">
        <v>34</v>
      </c>
      <c r="N5" t="s">
        <v>60</v>
      </c>
    </row>
    <row r="6" spans="2:14" x14ac:dyDescent="0.25">
      <c r="D6" t="s">
        <v>34</v>
      </c>
      <c r="K6" s="2" t="s">
        <v>3</v>
      </c>
      <c r="M6" t="s">
        <v>31</v>
      </c>
      <c r="N6" t="s">
        <v>36</v>
      </c>
    </row>
    <row r="7" spans="2:14" x14ac:dyDescent="0.25">
      <c r="K7" s="2" t="s">
        <v>24</v>
      </c>
    </row>
    <row r="8" spans="2:14" x14ac:dyDescent="0.25">
      <c r="K8" s="2" t="s">
        <v>21</v>
      </c>
    </row>
    <row r="9" spans="2:14" x14ac:dyDescent="0.25">
      <c r="K9" s="2" t="s">
        <v>22</v>
      </c>
    </row>
    <row r="10" spans="2:14" x14ac:dyDescent="0.25">
      <c r="K10" s="2" t="s">
        <v>23</v>
      </c>
    </row>
    <row r="11" spans="2:14" x14ac:dyDescent="0.25">
      <c r="K11" s="2" t="s">
        <v>25</v>
      </c>
    </row>
    <row r="12" spans="2:14" x14ac:dyDescent="0.25">
      <c r="K12" s="2" t="s">
        <v>45</v>
      </c>
    </row>
    <row r="13" spans="2:14" x14ac:dyDescent="0.25">
      <c r="M13" t="s">
        <v>31</v>
      </c>
    </row>
    <row r="14" spans="2:14" x14ac:dyDescent="0.25">
      <c r="M14" t="s">
        <v>29</v>
      </c>
    </row>
    <row r="15" spans="2:14" x14ac:dyDescent="0.25">
      <c r="M15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38"/>
  <sheetViews>
    <sheetView workbookViewId="0">
      <selection activeCell="C2" sqref="C2:E2"/>
    </sheetView>
  </sheetViews>
  <sheetFormatPr defaultRowHeight="15" x14ac:dyDescent="0.25"/>
  <cols>
    <col min="1" max="1" width="6.140625" customWidth="1"/>
    <col min="2" max="2" width="40.7109375" customWidth="1"/>
    <col min="3" max="3" width="14.85546875" customWidth="1"/>
    <col min="4" max="4" width="14.5703125" bestFit="1" customWidth="1"/>
    <col min="5" max="5" width="21.42578125" customWidth="1"/>
    <col min="6" max="6" width="22.85546875" customWidth="1"/>
    <col min="7" max="7" width="9.28515625" customWidth="1"/>
    <col min="8" max="8" width="9.42578125" customWidth="1"/>
  </cols>
  <sheetData>
    <row r="1" spans="1:9" ht="57.6" customHeight="1" x14ac:dyDescent="0.25">
      <c r="A1" s="114" t="s">
        <v>4</v>
      </c>
      <c r="B1" s="115"/>
      <c r="C1" s="115"/>
      <c r="D1" s="115"/>
      <c r="E1" s="115"/>
      <c r="F1" s="115"/>
      <c r="G1" s="1"/>
      <c r="H1" s="1"/>
    </row>
    <row r="2" spans="1:9" ht="18" x14ac:dyDescent="0.25">
      <c r="A2" s="38" t="s">
        <v>5</v>
      </c>
      <c r="B2" s="39"/>
      <c r="C2" s="110"/>
      <c r="D2" s="111"/>
      <c r="E2" s="111"/>
      <c r="F2" s="60"/>
    </row>
    <row r="3" spans="1:9" ht="18" x14ac:dyDescent="0.25">
      <c r="A3" s="38" t="s">
        <v>0</v>
      </c>
      <c r="B3" s="39"/>
      <c r="C3" s="112"/>
      <c r="D3" s="113"/>
      <c r="E3" s="113"/>
      <c r="F3" s="60"/>
      <c r="I3" s="65"/>
    </row>
    <row r="4" spans="1:9" x14ac:dyDescent="0.25">
      <c r="A4" s="61"/>
      <c r="B4" s="40"/>
      <c r="C4" s="40"/>
      <c r="D4" s="40"/>
      <c r="E4" s="60"/>
      <c r="F4" s="60"/>
    </row>
    <row r="5" spans="1:9" x14ac:dyDescent="0.25">
      <c r="A5" s="62" t="s">
        <v>6</v>
      </c>
      <c r="B5" s="62"/>
      <c r="C5" s="121">
        <f>COUNTIF(B11:B25,"*")</f>
        <v>0</v>
      </c>
      <c r="D5" s="122"/>
      <c r="E5" s="60"/>
      <c r="F5" s="60"/>
    </row>
    <row r="6" spans="1:9" x14ac:dyDescent="0.25">
      <c r="A6" s="62" t="s">
        <v>7</v>
      </c>
      <c r="B6" s="62"/>
      <c r="C6" s="119">
        <f>COUNTIF(D11:D25,"Ja")</f>
        <v>0</v>
      </c>
      <c r="D6" s="120"/>
      <c r="E6" s="60"/>
      <c r="F6" s="60"/>
    </row>
    <row r="7" spans="1:9" x14ac:dyDescent="0.25">
      <c r="A7" s="63"/>
      <c r="B7" s="64"/>
      <c r="C7" s="40"/>
      <c r="D7" s="40"/>
      <c r="E7" s="60"/>
      <c r="F7" s="60"/>
    </row>
    <row r="8" spans="1:9" x14ac:dyDescent="0.25">
      <c r="C8" s="41"/>
      <c r="D8" s="41"/>
      <c r="E8" s="41"/>
    </row>
    <row r="9" spans="1:9" x14ac:dyDescent="0.25">
      <c r="A9" s="37" t="s">
        <v>38</v>
      </c>
      <c r="B9" s="37"/>
      <c r="C9" s="37"/>
      <c r="D9" s="37"/>
      <c r="E9" s="37"/>
      <c r="F9" s="37"/>
      <c r="I9" s="73"/>
    </row>
    <row r="10" spans="1:9" ht="30" customHeight="1" x14ac:dyDescent="0.25">
      <c r="A10" s="69" t="s">
        <v>51</v>
      </c>
      <c r="B10" s="69" t="s">
        <v>9</v>
      </c>
      <c r="C10" s="69" t="s">
        <v>37</v>
      </c>
      <c r="D10" s="71" t="s">
        <v>10</v>
      </c>
      <c r="E10" s="69" t="s">
        <v>32</v>
      </c>
      <c r="F10" s="70" t="s">
        <v>57</v>
      </c>
    </row>
    <row r="11" spans="1:9" x14ac:dyDescent="0.25">
      <c r="A11" s="74">
        <v>1</v>
      </c>
      <c r="B11" s="75">
        <f>Produktion1!$D$4</f>
        <v>0</v>
      </c>
      <c r="C11" s="76">
        <f>Produktion1!$D$5</f>
        <v>0</v>
      </c>
      <c r="D11" s="77" t="str">
        <f>Produktion1!$D$6</f>
        <v>Vælg</v>
      </c>
      <c r="E11" s="78">
        <f>Produktion1!$E$62</f>
        <v>0</v>
      </c>
      <c r="F11" s="79">
        <f>Produktion1!$E$16</f>
        <v>0</v>
      </c>
    </row>
    <row r="12" spans="1:9" x14ac:dyDescent="0.25">
      <c r="A12" s="74">
        <v>2</v>
      </c>
      <c r="B12" s="75">
        <f>Produktion2!$D$4</f>
        <v>0</v>
      </c>
      <c r="C12" s="76">
        <f>Produktion2!$D$5</f>
        <v>0</v>
      </c>
      <c r="D12" s="77" t="str">
        <f>Produktion2!$D$6</f>
        <v>Vælg</v>
      </c>
      <c r="E12" s="78">
        <f>Produktion2!$E$62</f>
        <v>0</v>
      </c>
      <c r="F12" s="80">
        <f>Produktion2!$E$16</f>
        <v>0</v>
      </c>
    </row>
    <row r="13" spans="1:9" x14ac:dyDescent="0.25">
      <c r="A13" s="74">
        <v>3</v>
      </c>
      <c r="B13" s="75">
        <f>Produktion3!$D$4</f>
        <v>0</v>
      </c>
      <c r="C13" s="76">
        <f>Produktion3!$D$5</f>
        <v>0</v>
      </c>
      <c r="D13" s="77" t="str">
        <f>Produktion3!$D$6</f>
        <v>Vælg</v>
      </c>
      <c r="E13" s="78">
        <f>Produktion3!$E$62</f>
        <v>0</v>
      </c>
      <c r="F13" s="81">
        <f>Produktion3!$E$16</f>
        <v>0</v>
      </c>
    </row>
    <row r="14" spans="1:9" x14ac:dyDescent="0.25">
      <c r="A14" s="74">
        <v>4</v>
      </c>
      <c r="B14" s="75">
        <f>Produktion4!$D$4</f>
        <v>0</v>
      </c>
      <c r="C14" s="76">
        <f>Produktion4!$D$5</f>
        <v>0</v>
      </c>
      <c r="D14" s="77" t="str">
        <f>Produktion4!$D$6</f>
        <v>Vælg</v>
      </c>
      <c r="E14" s="78">
        <f>Produktion4!$E$62</f>
        <v>0</v>
      </c>
      <c r="F14" s="80">
        <f>Produktion4!$E$16</f>
        <v>0</v>
      </c>
    </row>
    <row r="15" spans="1:9" x14ac:dyDescent="0.25">
      <c r="A15" s="74">
        <v>5</v>
      </c>
      <c r="B15" s="75">
        <f>Produktion5!$D$4</f>
        <v>0</v>
      </c>
      <c r="C15" s="76">
        <f>Produktion5!$D$5</f>
        <v>0</v>
      </c>
      <c r="D15" s="77" t="str">
        <f>Produktion5!$D$6</f>
        <v>Vælg</v>
      </c>
      <c r="E15" s="78">
        <f>Produktion5!$E$62</f>
        <v>0</v>
      </c>
      <c r="F15" s="81">
        <f>Produktion5!$E$16</f>
        <v>0</v>
      </c>
      <c r="G15" s="41"/>
    </row>
    <row r="16" spans="1:9" x14ac:dyDescent="0.25">
      <c r="A16" s="74">
        <v>6</v>
      </c>
      <c r="B16" s="75">
        <f>Produktion6!$D$4</f>
        <v>0</v>
      </c>
      <c r="C16" s="76">
        <f>Produktion6!$D$5</f>
        <v>0</v>
      </c>
      <c r="D16" s="77" t="str">
        <f>Produktion6!$D$6</f>
        <v>Vælg</v>
      </c>
      <c r="E16" s="78">
        <f>Produktion6!$E$62</f>
        <v>0</v>
      </c>
      <c r="F16" s="80">
        <f>Produktion6!$E$16</f>
        <v>0</v>
      </c>
    </row>
    <row r="17" spans="1:6" x14ac:dyDescent="0.25">
      <c r="A17" s="74">
        <v>7</v>
      </c>
      <c r="B17" s="75">
        <f>Produktion7!$D$4</f>
        <v>0</v>
      </c>
      <c r="C17" s="76">
        <f>Produktion7!$D$5</f>
        <v>0</v>
      </c>
      <c r="D17" s="77" t="str">
        <f>Produktion7!$D$6</f>
        <v>Vælg</v>
      </c>
      <c r="E17" s="78">
        <f>Produktion7!$E$62</f>
        <v>0</v>
      </c>
      <c r="F17" s="81">
        <f>Produktion7!$E$16</f>
        <v>0</v>
      </c>
    </row>
    <row r="18" spans="1:6" x14ac:dyDescent="0.25">
      <c r="A18" s="74">
        <v>8</v>
      </c>
      <c r="B18" s="75">
        <f>Produktion8!$D$4</f>
        <v>0</v>
      </c>
      <c r="C18" s="76">
        <f>Produktion8!$D$5</f>
        <v>0</v>
      </c>
      <c r="D18" s="77" t="str">
        <f>Produktion8!$D$6</f>
        <v>Vælg</v>
      </c>
      <c r="E18" s="78">
        <f>Produktion8!$E$62</f>
        <v>0</v>
      </c>
      <c r="F18" s="80">
        <f>Produktion8!$E$16</f>
        <v>0</v>
      </c>
    </row>
    <row r="19" spans="1:6" x14ac:dyDescent="0.25">
      <c r="A19" s="74">
        <v>9</v>
      </c>
      <c r="B19" s="75">
        <f>Produktion9!$D$4</f>
        <v>0</v>
      </c>
      <c r="C19" s="76">
        <f>Produktion9!$D$5</f>
        <v>0</v>
      </c>
      <c r="D19" s="77" t="str">
        <f>Produktion9!$D$6</f>
        <v>Vælg</v>
      </c>
      <c r="E19" s="78">
        <f>Produktion9!$E$62</f>
        <v>0</v>
      </c>
      <c r="F19" s="81">
        <f>Produktion9!$E$16</f>
        <v>0</v>
      </c>
    </row>
    <row r="20" spans="1:6" x14ac:dyDescent="0.25">
      <c r="A20" s="74">
        <v>10</v>
      </c>
      <c r="B20" s="75">
        <f>Produktion10!$D$4</f>
        <v>0</v>
      </c>
      <c r="C20" s="76">
        <f>Produktion10!$D$5</f>
        <v>0</v>
      </c>
      <c r="D20" s="77" t="str">
        <f>Produktion10!$D$6</f>
        <v>Vælg</v>
      </c>
      <c r="E20" s="78">
        <f>Produktion10!$E$62</f>
        <v>0</v>
      </c>
      <c r="F20" s="80">
        <f>Produktion10!$E$16</f>
        <v>0</v>
      </c>
    </row>
    <row r="21" spans="1:6" x14ac:dyDescent="0.25">
      <c r="A21" s="74">
        <v>11</v>
      </c>
      <c r="B21" s="75">
        <f>Produktion11!$D$4</f>
        <v>0</v>
      </c>
      <c r="C21" s="76">
        <f>Produktion11!$D$5</f>
        <v>0</v>
      </c>
      <c r="D21" s="77" t="str">
        <f>Produktion11!$D$6</f>
        <v>Vælg</v>
      </c>
      <c r="E21" s="78">
        <f>Produktion11!$E$62</f>
        <v>0</v>
      </c>
      <c r="F21" s="81">
        <f>Produktion11!$E$16</f>
        <v>0</v>
      </c>
    </row>
    <row r="22" spans="1:6" x14ac:dyDescent="0.25">
      <c r="A22" s="74">
        <v>12</v>
      </c>
      <c r="B22" s="75">
        <f>Produktion12!$D$4</f>
        <v>0</v>
      </c>
      <c r="C22" s="76">
        <f>Produktion12!$D$5</f>
        <v>0</v>
      </c>
      <c r="D22" s="77" t="str">
        <f>Produktion12!$D$6</f>
        <v>Vælg</v>
      </c>
      <c r="E22" s="78">
        <f>Produktion12!$E$62</f>
        <v>0</v>
      </c>
      <c r="F22" s="80">
        <f>Produktion12!$E$16</f>
        <v>0</v>
      </c>
    </row>
    <row r="23" spans="1:6" x14ac:dyDescent="0.25">
      <c r="A23" s="74">
        <v>13</v>
      </c>
      <c r="B23" s="75">
        <f>Produktion13!$D$4</f>
        <v>0</v>
      </c>
      <c r="C23" s="76">
        <f>Produktion13!$D$5</f>
        <v>0</v>
      </c>
      <c r="D23" s="77" t="str">
        <f>Produktion13!$D$6</f>
        <v>Vælg</v>
      </c>
      <c r="E23" s="78">
        <f>Produktion13!$E$62</f>
        <v>0</v>
      </c>
      <c r="F23" s="81">
        <f>Produktion13!$E$16</f>
        <v>0</v>
      </c>
    </row>
    <row r="24" spans="1:6" x14ac:dyDescent="0.25">
      <c r="A24" s="74">
        <v>14</v>
      </c>
      <c r="B24" s="75">
        <f>Produktion14!$D$4</f>
        <v>0</v>
      </c>
      <c r="C24" s="76">
        <f>Produktion14!$D$5</f>
        <v>0</v>
      </c>
      <c r="D24" s="77" t="str">
        <f>Produktion14!$D$6</f>
        <v>Vælg</v>
      </c>
      <c r="E24" s="78">
        <f>Produktion14!$E$62</f>
        <v>0</v>
      </c>
      <c r="F24" s="80">
        <f>Produktion14!$E$16</f>
        <v>0</v>
      </c>
    </row>
    <row r="25" spans="1:6" x14ac:dyDescent="0.25">
      <c r="A25" s="74">
        <v>15</v>
      </c>
      <c r="B25" s="75">
        <f>Produktion15!$D$4</f>
        <v>0</v>
      </c>
      <c r="C25" s="76">
        <f>Produktion15!$D$5</f>
        <v>0</v>
      </c>
      <c r="D25" s="77" t="str">
        <f>Produktion15!$D$6</f>
        <v>Vælg</v>
      </c>
      <c r="E25" s="78">
        <f>Produktion15!$E$62</f>
        <v>0</v>
      </c>
      <c r="F25" s="81">
        <f>Produktion15!$E$16</f>
        <v>0</v>
      </c>
    </row>
    <row r="26" spans="1:6" x14ac:dyDescent="0.25">
      <c r="A26" s="82"/>
      <c r="B26" s="83"/>
      <c r="C26" s="83"/>
      <c r="D26" s="84"/>
      <c r="E26" s="85">
        <f>SUM($E$11:$E$25)</f>
        <v>0</v>
      </c>
      <c r="F26" s="86">
        <f>SUM($F$11:$F$25)</f>
        <v>0</v>
      </c>
    </row>
    <row r="27" spans="1:6" x14ac:dyDescent="0.25">
      <c r="A27" s="24"/>
      <c r="E27" s="9"/>
    </row>
    <row r="29" spans="1:6" x14ac:dyDescent="0.25">
      <c r="A29" s="45" t="s">
        <v>11</v>
      </c>
      <c r="B29" s="46"/>
      <c r="C29" s="46"/>
      <c r="D29" s="116"/>
      <c r="E29" s="116"/>
      <c r="F29" s="116"/>
    </row>
    <row r="30" spans="1:6" x14ac:dyDescent="0.25">
      <c r="A30" s="44" t="s">
        <v>39</v>
      </c>
      <c r="B30" s="87"/>
      <c r="C30" s="87"/>
      <c r="D30" s="117">
        <f>SUMIF(D11:D25, "Ja",Table35[Tab])</f>
        <v>0</v>
      </c>
      <c r="E30" s="117"/>
      <c r="F30" s="117"/>
    </row>
    <row r="31" spans="1:6" x14ac:dyDescent="0.25">
      <c r="A31" s="47" t="s">
        <v>40</v>
      </c>
      <c r="B31" s="88"/>
      <c r="C31" s="88"/>
      <c r="D31" s="117">
        <f>SUMIF(D11:D25, "Nej",Table35[Tab])</f>
        <v>0</v>
      </c>
      <c r="E31" s="117"/>
      <c r="F31" s="117"/>
    </row>
    <row r="32" spans="1:6" x14ac:dyDescent="0.25">
      <c r="A32" s="90" t="s">
        <v>56</v>
      </c>
      <c r="B32" s="91"/>
      <c r="C32" s="91"/>
      <c r="D32" s="123">
        <f>SUM(F26)</f>
        <v>0</v>
      </c>
      <c r="E32" s="124"/>
      <c r="F32" s="125"/>
    </row>
    <row r="33" spans="1:8" ht="15.75" thickBot="1" x14ac:dyDescent="0.3">
      <c r="A33" s="48" t="s">
        <v>41</v>
      </c>
      <c r="B33" s="89"/>
      <c r="C33" s="89"/>
      <c r="D33" s="118">
        <f>SUM(E26+F26)</f>
        <v>0</v>
      </c>
      <c r="E33" s="118"/>
      <c r="F33" s="118"/>
      <c r="G33" s="58"/>
      <c r="H33" s="58"/>
    </row>
    <row r="34" spans="1:8" x14ac:dyDescent="0.25">
      <c r="E34" s="66"/>
    </row>
    <row r="35" spans="1:8" ht="15.75" thickBot="1" x14ac:dyDescent="0.3">
      <c r="A35" s="67" t="s">
        <v>59</v>
      </c>
      <c r="B35" s="37"/>
      <c r="C35" s="37"/>
      <c r="D35" s="37"/>
      <c r="E35" s="37"/>
      <c r="F35" s="37"/>
    </row>
    <row r="36" spans="1:8" ht="110.1" customHeight="1" x14ac:dyDescent="0.25">
      <c r="A36" s="95" t="s">
        <v>63</v>
      </c>
      <c r="B36" s="96"/>
      <c r="C36" s="97"/>
      <c r="D36" s="104">
        <v>0</v>
      </c>
      <c r="E36" s="104"/>
      <c r="F36" s="105"/>
    </row>
    <row r="37" spans="1:8" x14ac:dyDescent="0.25">
      <c r="A37" s="98"/>
      <c r="B37" s="99"/>
      <c r="C37" s="100"/>
      <c r="D37" s="106"/>
      <c r="E37" s="106"/>
      <c r="F37" s="107"/>
    </row>
    <row r="38" spans="1:8" ht="15.75" thickBot="1" x14ac:dyDescent="0.3">
      <c r="A38" s="101"/>
      <c r="B38" s="102"/>
      <c r="C38" s="103"/>
      <c r="D38" s="108"/>
      <c r="E38" s="108"/>
      <c r="F38" s="109"/>
    </row>
  </sheetData>
  <sheetProtection sheet="1" objects="1" scenarios="1"/>
  <mergeCells count="12">
    <mergeCell ref="A36:C38"/>
    <mergeCell ref="D36:F38"/>
    <mergeCell ref="C2:E2"/>
    <mergeCell ref="C3:E3"/>
    <mergeCell ref="A1:F1"/>
    <mergeCell ref="D29:F29"/>
    <mergeCell ref="D30:F30"/>
    <mergeCell ref="D31:F31"/>
    <mergeCell ref="D33:F33"/>
    <mergeCell ref="C6:D6"/>
    <mergeCell ref="C5:D5"/>
    <mergeCell ref="D32:F32"/>
  </mergeCells>
  <conditionalFormatting sqref="A7">
    <cfRule type="expression" dxfId="451" priority="21">
      <formula>IF(#REF!&lt;&gt;"Ja",1,0)</formula>
    </cfRule>
  </conditionalFormatting>
  <conditionalFormatting sqref="A5:A6">
    <cfRule type="expression" dxfId="450" priority="7">
      <formula>#REF!&lt;&gt;"Ja"</formula>
    </cfRule>
  </conditionalFormatting>
  <conditionalFormatting sqref="A5:A6">
    <cfRule type="expression" dxfId="449" priority="8">
      <formula>IF(#REF!&lt;&gt;"Ja",1,0)</formula>
    </cfRule>
  </conditionalFormatting>
  <pageMargins left="0.7" right="0.7" top="0.75" bottom="0.75" header="0.3" footer="0.3"/>
  <pageSetup paperSize="9" orientation="portrait" r:id="rId1"/>
  <ignoredErrors>
    <ignoredError sqref="B11:B25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Label 1">
              <controlPr defaultSize="0" autoFill="0" autoLine="0" autoPict="0" altText="Dette beløb angives i ansøgningsskemaet på Slots- og Kulturstyrelsens hjemmeside_x000a__x000a_">
                <anchor moveWithCells="1">
                  <from>
                    <xdr:col>6</xdr:col>
                    <xdr:colOff>133350</xdr:colOff>
                    <xdr:row>32</xdr:row>
                    <xdr:rowOff>47625</xdr:rowOff>
                  </from>
                  <to>
                    <xdr:col>12</xdr:col>
                    <xdr:colOff>400050</xdr:colOff>
                    <xdr:row>33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Lister!$B$3:$B$7</xm:f>
          </x14:formula1>
          <xm:sqref>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7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IF(Produktion1!E15*0.65&gt;16000,16000,Produktion1!E15*0.65)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  <c r="H24" s="93"/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thickBot="1" x14ac:dyDescent="0.3">
      <c r="B62" s="133" t="s">
        <v>55</v>
      </c>
      <c r="C62" s="134"/>
      <c r="D62" s="134"/>
      <c r="E62" s="92">
        <f>(Table35357[[#Totals],[Beløb]])-D59</f>
        <v>0</v>
      </c>
    </row>
  </sheetData>
  <dataConsolidate/>
  <mergeCells count="17">
    <mergeCell ref="B2:E2"/>
    <mergeCell ref="B4:C4"/>
    <mergeCell ref="B5:C5"/>
    <mergeCell ref="B7:C7"/>
    <mergeCell ref="B62:D62"/>
    <mergeCell ref="B14:E14"/>
    <mergeCell ref="B15:D15"/>
    <mergeCell ref="B16:D16"/>
    <mergeCell ref="B18:E18"/>
    <mergeCell ref="B42:E42"/>
    <mergeCell ref="B61:E61"/>
    <mergeCell ref="B12:C12"/>
    <mergeCell ref="B9:E9"/>
    <mergeCell ref="B11:C11"/>
    <mergeCell ref="D10:E10"/>
    <mergeCell ref="D11:E11"/>
    <mergeCell ref="B10:C10"/>
  </mergeCells>
  <conditionalFormatting sqref="D4">
    <cfRule type="expression" dxfId="434" priority="7">
      <formula>IF($D$4 &lt;&gt;"Angiv navn",1,0)</formula>
    </cfRule>
  </conditionalFormatting>
  <conditionalFormatting sqref="D6">
    <cfRule type="expression" dxfId="433" priority="6">
      <formula>IF($D$6&lt;&gt;"Angiv arrangementsstype",1,0)</formula>
    </cfRule>
  </conditionalFormatting>
  <conditionalFormatting sqref="D5">
    <cfRule type="expression" dxfId="432" priority="5">
      <formula>IF($D$5&lt;&gt;"Angiv sted",1,0)</formula>
    </cfRule>
  </conditionalFormatting>
  <conditionalFormatting sqref="B10">
    <cfRule type="expression" dxfId="431" priority="8">
      <formula>IF(#REF!&lt;&gt;"Ja",1,0)</formula>
    </cfRule>
  </conditionalFormatting>
  <conditionalFormatting sqref="E44:E58">
    <cfRule type="expression" dxfId="430" priority="3">
      <formula>IF(E44&lt;&gt;"Beskrivelse af post",1,0)</formula>
    </cfRule>
    <cfRule type="expression" dxfId="429" priority="4">
      <formula>C44 = "Øvrige"</formula>
    </cfRule>
  </conditionalFormatting>
  <conditionalFormatting sqref="B12">
    <cfRule type="expression" dxfId="428" priority="2">
      <formula>IF(#REF!&lt;&gt;"Ja",1,0)</formula>
    </cfRule>
  </conditionalFormatting>
  <conditionalFormatting sqref="B11">
    <cfRule type="expression" dxfId="427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ignoredErrors>
    <ignoredError sqref="C20" listDataValidatio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Label 4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9">
        <f>IF(Produktion2!E15*0.65&gt;16000,16000,Produktion2!E15*0.65)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SUBTOTAL(109,Table353579[Beløb])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Table353579[[#Totals],[Beløb]]-D59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405" priority="9">
      <formula>IF($D$4 &lt;&gt;"Angiv navn",1,0)</formula>
    </cfRule>
  </conditionalFormatting>
  <conditionalFormatting sqref="D6">
    <cfRule type="expression" dxfId="404" priority="8">
      <formula>IF($D$6&lt;&gt;"Angiv arrangementsstype",1,0)</formula>
    </cfRule>
  </conditionalFormatting>
  <conditionalFormatting sqref="D5">
    <cfRule type="expression" dxfId="403" priority="7">
      <formula>IF($D$5&lt;&gt;"Angiv sted",1,0)</formula>
    </cfRule>
  </conditionalFormatting>
  <conditionalFormatting sqref="E44:E58">
    <cfRule type="expression" dxfId="402" priority="5">
      <formula>IF(E44&lt;&gt;"Beskrivelse af post",1,0)</formula>
    </cfRule>
    <cfRule type="expression" dxfId="401" priority="6">
      <formula>C44 = "Øvrige"</formula>
    </cfRule>
  </conditionalFormatting>
  <conditionalFormatting sqref="B10">
    <cfRule type="expression" dxfId="400" priority="3">
      <formula>IF(#REF!&lt;&gt;"Ja",1,0)</formula>
    </cfRule>
  </conditionalFormatting>
  <conditionalFormatting sqref="B12">
    <cfRule type="expression" dxfId="399" priority="2">
      <formula>IF(#REF!&lt;&gt;"Ja",1,0)</formula>
    </cfRule>
  </conditionalFormatting>
  <conditionalFormatting sqref="B11">
    <cfRule type="expression" dxfId="398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Label 2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8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IF(Produktion3!E15*0.65&gt;16000,16000,Produktion3!E15*0.65)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SUBTOTAL(109,Table3535711[Beløb])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Table3535711[[#Totals],[Beløb]]-D59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376" priority="8">
      <formula>IF($D$4 &lt;&gt;"Angiv navn",1,0)</formula>
    </cfRule>
  </conditionalFormatting>
  <conditionalFormatting sqref="D6">
    <cfRule type="expression" dxfId="375" priority="7">
      <formula>IF($D$6&lt;&gt;"Angiv arrangementsstype",1,0)</formula>
    </cfRule>
  </conditionalFormatting>
  <conditionalFormatting sqref="D5">
    <cfRule type="expression" dxfId="374" priority="6">
      <formula>IF($D$5&lt;&gt;"Angiv sted",1,0)</formula>
    </cfRule>
  </conditionalFormatting>
  <conditionalFormatting sqref="E44:E58">
    <cfRule type="expression" dxfId="373" priority="4">
      <formula>IF(E44&lt;&gt;"Beskrivelse af post",1,0)</formula>
    </cfRule>
    <cfRule type="expression" dxfId="372" priority="5">
      <formula>C44 = "Øvrige"</formula>
    </cfRule>
  </conditionalFormatting>
  <conditionalFormatting sqref="B10">
    <cfRule type="expression" dxfId="371" priority="3">
      <formula>IF(#REF!&lt;&gt;"Ja",1,0)</formula>
    </cfRule>
  </conditionalFormatting>
  <conditionalFormatting sqref="B12">
    <cfRule type="expression" dxfId="370" priority="2">
      <formula>IF(#REF!&lt;&gt;"Ja",1,0)</formula>
    </cfRule>
  </conditionalFormatting>
  <conditionalFormatting sqref="B11">
    <cfRule type="expression" dxfId="369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IF(Produktion4!E15*0.65&gt;16000,16000,Produktion4!E15*0.65)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SUBTOTAL(109,Table3535713[Beløb])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Table3535713[[#Totals],[Beløb]]-D59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347" priority="8">
      <formula>IF($D$4 &lt;&gt;"Angiv navn",1,0)</formula>
    </cfRule>
  </conditionalFormatting>
  <conditionalFormatting sqref="D6">
    <cfRule type="expression" dxfId="346" priority="7">
      <formula>IF($D$6&lt;&gt;"Angiv arrangementsstype",1,0)</formula>
    </cfRule>
  </conditionalFormatting>
  <conditionalFormatting sqref="D5">
    <cfRule type="expression" dxfId="345" priority="6">
      <formula>IF($D$5&lt;&gt;"Angiv sted",1,0)</formula>
    </cfRule>
  </conditionalFormatting>
  <conditionalFormatting sqref="E44:E58">
    <cfRule type="expression" dxfId="344" priority="4">
      <formula>IF(E44&lt;&gt;"Beskrivelse af post",1,0)</formula>
    </cfRule>
    <cfRule type="expression" dxfId="343" priority="5">
      <formula>C44 = "Øvrige"</formula>
    </cfRule>
  </conditionalFormatting>
  <conditionalFormatting sqref="B10">
    <cfRule type="expression" dxfId="342" priority="3">
      <formula>IF(#REF!&lt;&gt;"Ja",1,0)</formula>
    </cfRule>
  </conditionalFormatting>
  <conditionalFormatting sqref="B12">
    <cfRule type="expression" dxfId="341" priority="2">
      <formula>IF(#REF!&lt;&gt;"Ja",1,0)</formula>
    </cfRule>
  </conditionalFormatting>
  <conditionalFormatting sqref="B11">
    <cfRule type="expression" dxfId="340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IF(Produktion5!E15*0.65&gt;16000,16000,Produktion5!E15*0.65)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SUBTOTAL(109,Table3535715[Beløb])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Table3535715[[#Totals],[Beløb]]-D59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318" priority="8">
      <formula>IF($D$4 &lt;&gt;"Angiv navn",1,0)</formula>
    </cfRule>
  </conditionalFormatting>
  <conditionalFormatting sqref="D6">
    <cfRule type="expression" dxfId="317" priority="7">
      <formula>IF($D$6&lt;&gt;"Angiv arrangementsstype",1,0)</formula>
    </cfRule>
  </conditionalFormatting>
  <conditionalFormatting sqref="D5">
    <cfRule type="expression" dxfId="316" priority="6">
      <formula>IF($D$5&lt;&gt;"Angiv sted",1,0)</formula>
    </cfRule>
  </conditionalFormatting>
  <conditionalFormatting sqref="E44:E58">
    <cfRule type="expression" dxfId="315" priority="4">
      <formula>IF(E44&lt;&gt;"Beskrivelse af post",1,0)</formula>
    </cfRule>
    <cfRule type="expression" dxfId="314" priority="5">
      <formula>C44 = "Øvrige"</formula>
    </cfRule>
  </conditionalFormatting>
  <conditionalFormatting sqref="B10">
    <cfRule type="expression" dxfId="313" priority="3">
      <formula>IF(#REF!&lt;&gt;"Ja",1,0)</formula>
    </cfRule>
  </conditionalFormatting>
  <conditionalFormatting sqref="B12">
    <cfRule type="expression" dxfId="312" priority="2">
      <formula>IF(#REF!&lt;&gt;"Ja",1,0)</formula>
    </cfRule>
  </conditionalFormatting>
  <conditionalFormatting sqref="B11">
    <cfRule type="expression" dxfId="311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IF(Produktion6!E15*0.65&gt;16000,16000,Produktion6!E15*0.65)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SUBTOTAL(109,Table3535717[Beløb])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Table3535717[[#Totals],[Beløb]]-D59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289" priority="8">
      <formula>IF($D$4 &lt;&gt;"Angiv navn",1,0)</formula>
    </cfRule>
  </conditionalFormatting>
  <conditionalFormatting sqref="D6">
    <cfRule type="expression" dxfId="288" priority="7">
      <formula>IF($D$6&lt;&gt;"Angiv arrangementsstype",1,0)</formula>
    </cfRule>
  </conditionalFormatting>
  <conditionalFormatting sqref="D5">
    <cfRule type="expression" dxfId="287" priority="6">
      <formula>IF($D$5&lt;&gt;"Angiv sted",1,0)</formula>
    </cfRule>
  </conditionalFormatting>
  <conditionalFormatting sqref="E44:E58">
    <cfRule type="expression" dxfId="286" priority="4">
      <formula>IF(E44&lt;&gt;"Beskrivelse af post",1,0)</formula>
    </cfRule>
    <cfRule type="expression" dxfId="285" priority="5">
      <formula>C44 = "Øvrige"</formula>
    </cfRule>
  </conditionalFormatting>
  <conditionalFormatting sqref="B10">
    <cfRule type="expression" dxfId="284" priority="3">
      <formula>IF(#REF!&lt;&gt;"Ja",1,0)</formula>
    </cfRule>
  </conditionalFormatting>
  <conditionalFormatting sqref="B12">
    <cfRule type="expression" dxfId="283" priority="2">
      <formula>IF(#REF!&lt;&gt;"Ja",1,0)</formula>
    </cfRule>
  </conditionalFormatting>
  <conditionalFormatting sqref="B11">
    <cfRule type="expression" dxfId="282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2">
    <pageSetUpPr autoPageBreaks="0"/>
  </sheetPr>
  <dimension ref="B1:J62"/>
  <sheetViews>
    <sheetView showGridLines="0" zoomScaleNormal="100" workbookViewId="0">
      <selection activeCell="D4" sqref="D4"/>
    </sheetView>
  </sheetViews>
  <sheetFormatPr defaultColWidth="9.28515625" defaultRowHeight="15" x14ac:dyDescent="0.25"/>
  <cols>
    <col min="1" max="1" width="1.7109375" style="2" customWidth="1"/>
    <col min="2" max="2" width="11.5703125" style="2" customWidth="1"/>
    <col min="3" max="4" width="33.7109375" style="2" customWidth="1"/>
    <col min="5" max="5" width="60.7109375" style="2" customWidth="1"/>
    <col min="6" max="9" width="9.28515625" style="2"/>
    <col min="10" max="10" width="20.42578125" style="2" customWidth="1"/>
    <col min="11" max="16384" width="9.28515625" style="2"/>
  </cols>
  <sheetData>
    <row r="1" spans="2:10" ht="10.15" customHeight="1" thickBot="1" x14ac:dyDescent="0.3">
      <c r="J1" s="20"/>
    </row>
    <row r="2" spans="2:10" ht="19.149999999999999" customHeight="1" x14ac:dyDescent="0.25">
      <c r="B2" s="128" t="s">
        <v>15</v>
      </c>
      <c r="C2" s="129"/>
      <c r="D2" s="129"/>
      <c r="E2" s="130"/>
      <c r="J2" s="20"/>
    </row>
    <row r="3" spans="2:10" ht="15" customHeight="1" x14ac:dyDescent="0.25">
      <c r="B3" s="22"/>
      <c r="C3" s="21"/>
      <c r="D3" s="3"/>
      <c r="E3" s="14"/>
      <c r="J3" s="20"/>
    </row>
    <row r="4" spans="2:10" ht="15" customHeight="1" x14ac:dyDescent="0.25">
      <c r="B4" s="143" t="s">
        <v>16</v>
      </c>
      <c r="C4" s="144"/>
      <c r="D4" s="32"/>
      <c r="E4" s="14"/>
      <c r="F4" s="19"/>
      <c r="J4" s="13"/>
    </row>
    <row r="5" spans="2:10" ht="15" customHeight="1" x14ac:dyDescent="0.25">
      <c r="B5" s="143" t="s">
        <v>37</v>
      </c>
      <c r="C5" s="144"/>
      <c r="D5" s="33"/>
      <c r="E5" s="14"/>
      <c r="F5" s="16"/>
    </row>
    <row r="6" spans="2:10" ht="15" customHeight="1" x14ac:dyDescent="0.25">
      <c r="B6" s="18"/>
      <c r="C6" s="17" t="s">
        <v>17</v>
      </c>
      <c r="D6" s="34" t="s">
        <v>31</v>
      </c>
      <c r="E6" s="14"/>
      <c r="F6" s="16"/>
    </row>
    <row r="7" spans="2:10" ht="30" customHeight="1" x14ac:dyDescent="0.25">
      <c r="B7" s="145" t="s">
        <v>52</v>
      </c>
      <c r="C7" s="146"/>
      <c r="D7" s="68" t="s">
        <v>31</v>
      </c>
      <c r="E7" s="36" t="str">
        <f>+VLOOKUP(D7,Lister!M3:N6,2,FALSE)</f>
        <v>Vælg type for hjælpetekst</v>
      </c>
      <c r="F7" s="16"/>
    </row>
    <row r="8" spans="2:10" ht="15" customHeight="1" thickBot="1" x14ac:dyDescent="0.3">
      <c r="B8" s="15"/>
      <c r="C8" s="3"/>
      <c r="D8" s="3"/>
      <c r="E8" s="14"/>
    </row>
    <row r="9" spans="2:10" ht="15" customHeight="1" x14ac:dyDescent="0.25">
      <c r="B9" s="128" t="s">
        <v>65</v>
      </c>
      <c r="C9" s="129"/>
      <c r="D9" s="129"/>
      <c r="E9" s="130"/>
    </row>
    <row r="10" spans="2:10" ht="15" customHeight="1" x14ac:dyDescent="0.25">
      <c r="B10" s="126" t="s">
        <v>64</v>
      </c>
      <c r="C10" s="127"/>
      <c r="D10" s="131" t="s">
        <v>43</v>
      </c>
      <c r="E10" s="132"/>
    </row>
    <row r="11" spans="2:10" ht="15" customHeight="1" x14ac:dyDescent="0.25">
      <c r="B11" s="126" t="s">
        <v>66</v>
      </c>
      <c r="C11" s="127"/>
      <c r="D11" s="131" t="s">
        <v>43</v>
      </c>
      <c r="E11" s="132"/>
    </row>
    <row r="12" spans="2:10" ht="15" customHeight="1" x14ac:dyDescent="0.25">
      <c r="B12" s="126" t="s">
        <v>42</v>
      </c>
      <c r="C12" s="127"/>
      <c r="D12" s="30" t="s">
        <v>43</v>
      </c>
      <c r="E12" s="31" t="s">
        <v>43</v>
      </c>
    </row>
    <row r="13" spans="2:10" ht="15" customHeight="1" thickBot="1" x14ac:dyDescent="0.3"/>
    <row r="14" spans="2:10" ht="15" customHeight="1" x14ac:dyDescent="0.25">
      <c r="B14" s="128" t="s">
        <v>8</v>
      </c>
      <c r="C14" s="129"/>
      <c r="D14" s="129"/>
      <c r="E14" s="130"/>
    </row>
    <row r="15" spans="2:10" ht="15.75" customHeight="1" x14ac:dyDescent="0.25">
      <c r="B15" s="135" t="s">
        <v>58</v>
      </c>
      <c r="C15" s="135"/>
      <c r="D15" s="135"/>
      <c r="E15" s="56">
        <v>0</v>
      </c>
    </row>
    <row r="16" spans="2:10" ht="15.75" customHeight="1" x14ac:dyDescent="0.25">
      <c r="B16" s="136" t="s">
        <v>54</v>
      </c>
      <c r="C16" s="136"/>
      <c r="D16" s="136"/>
      <c r="E16" s="56">
        <f>IF(Produktion7!E15*0.65&gt;16000,16000,Produktion7!E15*0.65)</f>
        <v>0</v>
      </c>
    </row>
    <row r="17" spans="2:8" ht="15" customHeight="1" thickBot="1" x14ac:dyDescent="0.3"/>
    <row r="18" spans="2:8" ht="19.149999999999999" customHeight="1" thickBot="1" x14ac:dyDescent="0.3">
      <c r="B18" s="128" t="s">
        <v>26</v>
      </c>
      <c r="C18" s="129"/>
      <c r="D18" s="129"/>
      <c r="E18" s="130"/>
    </row>
    <row r="19" spans="2:8" ht="15" customHeight="1" thickBot="1" x14ac:dyDescent="0.3">
      <c r="B19" s="49" t="s">
        <v>1</v>
      </c>
      <c r="C19" s="50" t="s">
        <v>2</v>
      </c>
      <c r="D19" s="50" t="s">
        <v>13</v>
      </c>
      <c r="E19" s="51" t="s">
        <v>12</v>
      </c>
    </row>
    <row r="20" spans="2:8" x14ac:dyDescent="0.25">
      <c r="B20" s="4">
        <v>1</v>
      </c>
      <c r="C20" s="29" t="s">
        <v>46</v>
      </c>
      <c r="D20" s="25">
        <v>0</v>
      </c>
      <c r="E20" s="28" t="s">
        <v>12</v>
      </c>
      <c r="G20" s="13"/>
      <c r="H20" s="13"/>
    </row>
    <row r="21" spans="2:8" x14ac:dyDescent="0.25">
      <c r="B21" s="4">
        <v>2</v>
      </c>
      <c r="C21" s="29" t="s">
        <v>46</v>
      </c>
      <c r="D21" s="25">
        <v>0</v>
      </c>
      <c r="E21" s="28" t="s">
        <v>12</v>
      </c>
    </row>
    <row r="22" spans="2:8" x14ac:dyDescent="0.25">
      <c r="B22" s="4">
        <v>3</v>
      </c>
      <c r="C22" s="29" t="s">
        <v>46</v>
      </c>
      <c r="D22" s="25">
        <v>0</v>
      </c>
      <c r="E22" s="28" t="s">
        <v>12</v>
      </c>
    </row>
    <row r="23" spans="2:8" x14ac:dyDescent="0.25">
      <c r="B23" s="4">
        <v>4</v>
      </c>
      <c r="C23" s="29" t="s">
        <v>46</v>
      </c>
      <c r="D23" s="25">
        <v>0</v>
      </c>
      <c r="E23" s="28" t="s">
        <v>12</v>
      </c>
    </row>
    <row r="24" spans="2:8" x14ac:dyDescent="0.25">
      <c r="B24" s="4">
        <v>5</v>
      </c>
      <c r="C24" s="29" t="s">
        <v>46</v>
      </c>
      <c r="D24" s="25">
        <v>0</v>
      </c>
      <c r="E24" s="28" t="s">
        <v>12</v>
      </c>
    </row>
    <row r="25" spans="2:8" x14ac:dyDescent="0.25">
      <c r="B25" s="4">
        <v>6</v>
      </c>
      <c r="C25" s="29" t="s">
        <v>46</v>
      </c>
      <c r="D25" s="25">
        <v>0</v>
      </c>
      <c r="E25" s="28" t="s">
        <v>12</v>
      </c>
    </row>
    <row r="26" spans="2:8" x14ac:dyDescent="0.25">
      <c r="B26" s="4">
        <v>7</v>
      </c>
      <c r="C26" s="29" t="s">
        <v>46</v>
      </c>
      <c r="D26" s="25">
        <v>0</v>
      </c>
      <c r="E26" s="28" t="s">
        <v>12</v>
      </c>
    </row>
    <row r="27" spans="2:8" x14ac:dyDescent="0.25">
      <c r="B27" s="4">
        <v>8</v>
      </c>
      <c r="C27" s="29" t="s">
        <v>46</v>
      </c>
      <c r="D27" s="25">
        <v>0</v>
      </c>
      <c r="E27" s="28" t="s">
        <v>12</v>
      </c>
    </row>
    <row r="28" spans="2:8" x14ac:dyDescent="0.25">
      <c r="B28" s="4">
        <v>9</v>
      </c>
      <c r="C28" s="29" t="s">
        <v>46</v>
      </c>
      <c r="D28" s="25">
        <v>0</v>
      </c>
      <c r="E28" s="28" t="s">
        <v>12</v>
      </c>
    </row>
    <row r="29" spans="2:8" x14ac:dyDescent="0.25">
      <c r="B29" s="4">
        <v>10</v>
      </c>
      <c r="C29" s="29" t="s">
        <v>46</v>
      </c>
      <c r="D29" s="25">
        <v>0</v>
      </c>
      <c r="E29" s="28" t="s">
        <v>12</v>
      </c>
    </row>
    <row r="30" spans="2:8" x14ac:dyDescent="0.25">
      <c r="B30" s="4">
        <v>11</v>
      </c>
      <c r="C30" s="29" t="s">
        <v>46</v>
      </c>
      <c r="D30" s="25">
        <v>0</v>
      </c>
      <c r="E30" s="28" t="s">
        <v>12</v>
      </c>
    </row>
    <row r="31" spans="2:8" x14ac:dyDescent="0.25">
      <c r="B31" s="4">
        <v>12</v>
      </c>
      <c r="C31" s="29" t="s">
        <v>46</v>
      </c>
      <c r="D31" s="25">
        <v>0</v>
      </c>
      <c r="E31" s="28" t="s">
        <v>12</v>
      </c>
    </row>
    <row r="32" spans="2:8" x14ac:dyDescent="0.25">
      <c r="B32" s="4">
        <v>13</v>
      </c>
      <c r="C32" s="29" t="s">
        <v>46</v>
      </c>
      <c r="D32" s="25">
        <v>0</v>
      </c>
      <c r="E32" s="28" t="s">
        <v>12</v>
      </c>
    </row>
    <row r="33" spans="2:5" x14ac:dyDescent="0.25">
      <c r="B33" s="4">
        <v>14</v>
      </c>
      <c r="C33" s="29" t="s">
        <v>46</v>
      </c>
      <c r="D33" s="25">
        <v>0</v>
      </c>
      <c r="E33" s="28" t="s">
        <v>12</v>
      </c>
    </row>
    <row r="34" spans="2:5" x14ac:dyDescent="0.25">
      <c r="B34" s="4">
        <v>15</v>
      </c>
      <c r="C34" s="29" t="s">
        <v>46</v>
      </c>
      <c r="D34" s="25">
        <v>0</v>
      </c>
      <c r="E34" s="28" t="s">
        <v>12</v>
      </c>
    </row>
    <row r="35" spans="2:5" x14ac:dyDescent="0.25">
      <c r="B35" s="4">
        <v>16</v>
      </c>
      <c r="C35" s="29" t="s">
        <v>46</v>
      </c>
      <c r="D35" s="25">
        <v>0</v>
      </c>
      <c r="E35" s="28" t="s">
        <v>12</v>
      </c>
    </row>
    <row r="36" spans="2:5" x14ac:dyDescent="0.25">
      <c r="B36" s="4">
        <v>17</v>
      </c>
      <c r="C36" s="29" t="s">
        <v>46</v>
      </c>
      <c r="D36" s="25">
        <v>0</v>
      </c>
      <c r="E36" s="28" t="s">
        <v>12</v>
      </c>
    </row>
    <row r="37" spans="2:5" x14ac:dyDescent="0.25">
      <c r="B37" s="4">
        <v>18</v>
      </c>
      <c r="C37" s="29" t="s">
        <v>46</v>
      </c>
      <c r="D37" s="25">
        <v>0</v>
      </c>
      <c r="E37" s="28" t="s">
        <v>12</v>
      </c>
    </row>
    <row r="38" spans="2:5" x14ac:dyDescent="0.25">
      <c r="B38" s="4">
        <v>19</v>
      </c>
      <c r="C38" s="29" t="s">
        <v>46</v>
      </c>
      <c r="D38" s="25">
        <v>0</v>
      </c>
      <c r="E38" s="28" t="s">
        <v>12</v>
      </c>
    </row>
    <row r="39" spans="2:5" x14ac:dyDescent="0.25">
      <c r="B39" s="4">
        <v>20</v>
      </c>
      <c r="C39" s="29" t="s">
        <v>46</v>
      </c>
      <c r="D39" s="25">
        <v>0</v>
      </c>
      <c r="E39" s="28" t="s">
        <v>12</v>
      </c>
    </row>
    <row r="40" spans="2:5" ht="15.75" thickBot="1" x14ac:dyDescent="0.3">
      <c r="B40" s="42" t="s">
        <v>14</v>
      </c>
      <c r="C40" s="26"/>
      <c r="D40" s="43">
        <f>SUBTOTAL(109,Table3535719[Beløb])</f>
        <v>0</v>
      </c>
      <c r="E40" s="27"/>
    </row>
    <row r="41" spans="2:5" ht="15.75" thickBot="1" x14ac:dyDescent="0.3">
      <c r="B41" s="13"/>
      <c r="D41" s="12"/>
    </row>
    <row r="42" spans="2:5" x14ac:dyDescent="0.25">
      <c r="B42" s="137" t="s">
        <v>62</v>
      </c>
      <c r="C42" s="138"/>
      <c r="D42" s="138"/>
      <c r="E42" s="139"/>
    </row>
    <row r="43" spans="2:5" ht="15.75" thickBot="1" x14ac:dyDescent="0.3">
      <c r="B43" s="52" t="s">
        <v>1</v>
      </c>
      <c r="C43" s="53" t="s">
        <v>2</v>
      </c>
      <c r="D43" s="54" t="s">
        <v>13</v>
      </c>
      <c r="E43" s="55" t="s">
        <v>12</v>
      </c>
    </row>
    <row r="44" spans="2:5" ht="15" customHeight="1" x14ac:dyDescent="0.25">
      <c r="B44" s="4">
        <v>1</v>
      </c>
      <c r="C44" s="29" t="s">
        <v>47</v>
      </c>
      <c r="D44" s="5">
        <v>0</v>
      </c>
      <c r="E44" s="6" t="s">
        <v>12</v>
      </c>
    </row>
    <row r="45" spans="2:5" x14ac:dyDescent="0.25">
      <c r="B45" s="4">
        <v>2</v>
      </c>
      <c r="C45" s="29" t="s">
        <v>47</v>
      </c>
      <c r="D45" s="5">
        <v>0</v>
      </c>
      <c r="E45" s="6" t="s">
        <v>12</v>
      </c>
    </row>
    <row r="46" spans="2:5" x14ac:dyDescent="0.25">
      <c r="B46" s="4">
        <v>3</v>
      </c>
      <c r="C46" s="29" t="s">
        <v>47</v>
      </c>
      <c r="D46" s="5">
        <v>0</v>
      </c>
      <c r="E46" s="6" t="s">
        <v>12</v>
      </c>
    </row>
    <row r="47" spans="2:5" x14ac:dyDescent="0.25">
      <c r="B47" s="4">
        <v>4</v>
      </c>
      <c r="C47" s="29" t="s">
        <v>47</v>
      </c>
      <c r="D47" s="5">
        <v>0</v>
      </c>
      <c r="E47" s="6" t="s">
        <v>12</v>
      </c>
    </row>
    <row r="48" spans="2:5" x14ac:dyDescent="0.25">
      <c r="B48" s="4">
        <v>5</v>
      </c>
      <c r="C48" s="29" t="s">
        <v>47</v>
      </c>
      <c r="D48" s="5">
        <v>0</v>
      </c>
      <c r="E48" s="6" t="s">
        <v>12</v>
      </c>
    </row>
    <row r="49" spans="2:5" x14ac:dyDescent="0.25">
      <c r="B49" s="4">
        <v>6</v>
      </c>
      <c r="C49" s="29" t="s">
        <v>47</v>
      </c>
      <c r="D49" s="5">
        <v>0</v>
      </c>
      <c r="E49" s="6" t="s">
        <v>12</v>
      </c>
    </row>
    <row r="50" spans="2:5" x14ac:dyDescent="0.25">
      <c r="B50" s="4">
        <v>7</v>
      </c>
      <c r="C50" s="29" t="s">
        <v>47</v>
      </c>
      <c r="D50" s="5">
        <v>0</v>
      </c>
      <c r="E50" s="6" t="s">
        <v>12</v>
      </c>
    </row>
    <row r="51" spans="2:5" x14ac:dyDescent="0.25">
      <c r="B51" s="4">
        <v>8</v>
      </c>
      <c r="C51" s="29" t="s">
        <v>47</v>
      </c>
      <c r="D51" s="5">
        <v>0</v>
      </c>
      <c r="E51" s="6" t="s">
        <v>12</v>
      </c>
    </row>
    <row r="52" spans="2:5" x14ac:dyDescent="0.25">
      <c r="B52" s="4">
        <v>9</v>
      </c>
      <c r="C52" s="29" t="s">
        <v>47</v>
      </c>
      <c r="D52" s="5">
        <v>0</v>
      </c>
      <c r="E52" s="6" t="s">
        <v>12</v>
      </c>
    </row>
    <row r="53" spans="2:5" x14ac:dyDescent="0.25">
      <c r="B53" s="4">
        <v>10</v>
      </c>
      <c r="C53" s="29" t="s">
        <v>47</v>
      </c>
      <c r="D53" s="5">
        <v>0</v>
      </c>
      <c r="E53" s="6" t="s">
        <v>12</v>
      </c>
    </row>
    <row r="54" spans="2:5" x14ac:dyDescent="0.25">
      <c r="B54" s="4">
        <v>11</v>
      </c>
      <c r="C54" s="29" t="s">
        <v>47</v>
      </c>
      <c r="D54" s="5">
        <v>0</v>
      </c>
      <c r="E54" s="6" t="s">
        <v>12</v>
      </c>
    </row>
    <row r="55" spans="2:5" x14ac:dyDescent="0.25">
      <c r="B55" s="4">
        <v>12</v>
      </c>
      <c r="C55" s="29" t="s">
        <v>47</v>
      </c>
      <c r="D55" s="5">
        <v>0</v>
      </c>
      <c r="E55" s="6" t="s">
        <v>12</v>
      </c>
    </row>
    <row r="56" spans="2:5" x14ac:dyDescent="0.25">
      <c r="B56" s="4">
        <v>13</v>
      </c>
      <c r="C56" s="29" t="s">
        <v>47</v>
      </c>
      <c r="D56" s="5">
        <v>0</v>
      </c>
      <c r="E56" s="6" t="s">
        <v>12</v>
      </c>
    </row>
    <row r="57" spans="2:5" x14ac:dyDescent="0.25">
      <c r="B57" s="4">
        <v>14</v>
      </c>
      <c r="C57" s="29" t="s">
        <v>47</v>
      </c>
      <c r="D57" s="5">
        <v>0</v>
      </c>
      <c r="E57" s="6" t="s">
        <v>12</v>
      </c>
    </row>
    <row r="58" spans="2:5" x14ac:dyDescent="0.25">
      <c r="B58" s="4">
        <v>15</v>
      </c>
      <c r="C58" s="29" t="s">
        <v>47</v>
      </c>
      <c r="D58" s="5">
        <v>0</v>
      </c>
      <c r="E58" s="6" t="s">
        <v>12</v>
      </c>
    </row>
    <row r="59" spans="2:5" x14ac:dyDescent="0.25">
      <c r="B59" s="7" t="s">
        <v>18</v>
      </c>
      <c r="C59" s="8"/>
      <c r="D59" s="11">
        <f>SUBTOTAL(109,D44:D58)</f>
        <v>0</v>
      </c>
      <c r="E59" s="10"/>
    </row>
    <row r="60" spans="2:5" ht="15.75" thickBot="1" x14ac:dyDescent="0.3"/>
    <row r="61" spans="2:5" ht="15.75" thickBot="1" x14ac:dyDescent="0.3">
      <c r="B61" s="140" t="s">
        <v>48</v>
      </c>
      <c r="C61" s="141"/>
      <c r="D61" s="141"/>
      <c r="E61" s="142"/>
    </row>
    <row r="62" spans="2:5" ht="15.75" customHeight="1" thickBot="1" x14ac:dyDescent="0.3">
      <c r="B62" s="133" t="s">
        <v>55</v>
      </c>
      <c r="C62" s="134"/>
      <c r="D62" s="134"/>
      <c r="E62" s="92">
        <f>Table3535719[[#Totals],[Beløb]]-D59</f>
        <v>0</v>
      </c>
    </row>
  </sheetData>
  <dataConsolidate/>
  <mergeCells count="17">
    <mergeCell ref="B12:C12"/>
    <mergeCell ref="B2:E2"/>
    <mergeCell ref="B4:C4"/>
    <mergeCell ref="B5:C5"/>
    <mergeCell ref="B7:C7"/>
    <mergeCell ref="B9:E9"/>
    <mergeCell ref="B10:C10"/>
    <mergeCell ref="D10:E10"/>
    <mergeCell ref="B11:C11"/>
    <mergeCell ref="D11:E11"/>
    <mergeCell ref="B62:D62"/>
    <mergeCell ref="B14:E14"/>
    <mergeCell ref="B15:D15"/>
    <mergeCell ref="B16:D16"/>
    <mergeCell ref="B18:E18"/>
    <mergeCell ref="B42:E42"/>
    <mergeCell ref="B61:E61"/>
  </mergeCells>
  <conditionalFormatting sqref="D4">
    <cfRule type="expression" dxfId="260" priority="8">
      <formula>IF($D$4 &lt;&gt;"Angiv navn",1,0)</formula>
    </cfRule>
  </conditionalFormatting>
  <conditionalFormatting sqref="D6">
    <cfRule type="expression" dxfId="259" priority="7">
      <formula>IF($D$6&lt;&gt;"Angiv arrangementsstype",1,0)</formula>
    </cfRule>
  </conditionalFormatting>
  <conditionalFormatting sqref="D5">
    <cfRule type="expression" dxfId="258" priority="6">
      <formula>IF($D$5&lt;&gt;"Angiv sted",1,0)</formula>
    </cfRule>
  </conditionalFormatting>
  <conditionalFormatting sqref="E44:E58">
    <cfRule type="expression" dxfId="257" priority="4">
      <formula>IF(E44&lt;&gt;"Beskrivelse af post",1,0)</formula>
    </cfRule>
    <cfRule type="expression" dxfId="256" priority="5">
      <formula>C44 = "Øvrige"</formula>
    </cfRule>
  </conditionalFormatting>
  <conditionalFormatting sqref="B10">
    <cfRule type="expression" dxfId="255" priority="3">
      <formula>IF(#REF!&lt;&gt;"Ja",1,0)</formula>
    </cfRule>
  </conditionalFormatting>
  <conditionalFormatting sqref="B12">
    <cfRule type="expression" dxfId="254" priority="2">
      <formula>IF(#REF!&lt;&gt;"Ja",1,0)</formula>
    </cfRule>
  </conditionalFormatting>
  <conditionalFormatting sqref="B11">
    <cfRule type="expression" dxfId="253" priority="1">
      <formula>IF(#REF!&lt;&gt;"Ja",1,0)</formula>
    </cfRule>
  </conditionalFormatting>
  <dataValidations count="1">
    <dataValidation allowBlank="1" sqref="C44:C58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abel 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171450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Lister!$K$3:$K$13</xm:f>
          </x14:formula1>
          <xm:sqref>C20:C39</xm:sqref>
        </x14:dataValidation>
        <x14:dataValidation type="list" allowBlank="1">
          <x14:formula1>
            <xm:f>Lister!$B$3:$B$5</xm:f>
          </x14:formula1>
          <xm:sqref>D6</xm:sqref>
        </x14:dataValidation>
        <x14:dataValidation type="list" allowBlank="1" showInputMessage="1" showErrorMessage="1">
          <x14:formula1>
            <xm:f>Lister!$D$3:$D$6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Vejledning</vt:lpstr>
      <vt:lpstr>Overblik</vt:lpstr>
      <vt:lpstr>Produktion1</vt:lpstr>
      <vt:lpstr>Produktion2</vt:lpstr>
      <vt:lpstr>Produktion3</vt:lpstr>
      <vt:lpstr>Produktion4</vt:lpstr>
      <vt:lpstr>Produktion5</vt:lpstr>
      <vt:lpstr>Produktion6</vt:lpstr>
      <vt:lpstr>Produktion7</vt:lpstr>
      <vt:lpstr>Produktion8</vt:lpstr>
      <vt:lpstr>Produktion9</vt:lpstr>
      <vt:lpstr>Produktion10</vt:lpstr>
      <vt:lpstr>Produktion11</vt:lpstr>
      <vt:lpstr>Produktion12</vt:lpstr>
      <vt:lpstr>Produktion13</vt:lpstr>
      <vt:lpstr>Produktion14</vt:lpstr>
      <vt:lpstr>Produktion15</vt:lpstr>
      <vt:lpstr>Lister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Bundvad</dc:creator>
  <cp:lastModifiedBy>Malene Trøster</cp:lastModifiedBy>
  <dcterms:created xsi:type="dcterms:W3CDTF">2020-11-18T09:25:03Z</dcterms:created>
  <dcterms:modified xsi:type="dcterms:W3CDTF">2021-03-08T09:34:33Z</dcterms:modified>
</cp:coreProperties>
</file>