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KU\Musik og scenekunst\Personmapper\Simon\COVID-19-ordninger\GenåbningLøn_Apr2021-Juni2021\"/>
    </mc:Choice>
  </mc:AlternateContent>
  <bookViews>
    <workbookView xWindow="0" yWindow="0" windowWidth="16460" windowHeight="3770"/>
  </bookViews>
  <sheets>
    <sheet name="Ansøgning" sheetId="7" r:id="rId1"/>
    <sheet name="Lister" sheetId="3" state="hidden" r:id="rId2"/>
  </sheets>
  <definedNames>
    <definedName name="Ansættelsesforhold">Lister!$A$2:$A$5</definedName>
    <definedName name="Kompensationsperiode">Lister!$A$7:$A$86</definedName>
    <definedName name="Periode_Lønkompensation">Lister!$C$29:$C$32</definedName>
    <definedName name="Slutdato">Lister!$D$2</definedName>
    <definedName name="Startdato">Lister!$C$2</definedName>
  </definedNames>
  <calcPr calcId="162913"/>
</workbook>
</file>

<file path=xl/calcChain.xml><?xml version="1.0" encoding="utf-8"?>
<calcChain xmlns="http://schemas.openxmlformats.org/spreadsheetml/2006/main">
  <c r="S22" i="7" l="1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237" i="7"/>
  <c r="S238" i="7"/>
  <c r="S239" i="7"/>
  <c r="S240" i="7"/>
  <c r="S241" i="7"/>
  <c r="S242" i="7"/>
  <c r="S243" i="7"/>
  <c r="S244" i="7"/>
  <c r="S245" i="7"/>
  <c r="S246" i="7"/>
  <c r="S247" i="7"/>
  <c r="S248" i="7"/>
  <c r="S249" i="7"/>
  <c r="S250" i="7"/>
  <c r="S251" i="7"/>
  <c r="S252" i="7"/>
  <c r="S253" i="7"/>
  <c r="S254" i="7"/>
  <c r="S255" i="7"/>
  <c r="S256" i="7"/>
  <c r="S257" i="7"/>
  <c r="S258" i="7"/>
  <c r="S259" i="7"/>
  <c r="S260" i="7"/>
  <c r="S261" i="7"/>
  <c r="S262" i="7"/>
  <c r="S263" i="7"/>
  <c r="S264" i="7"/>
  <c r="S265" i="7"/>
  <c r="S266" i="7"/>
  <c r="S267" i="7"/>
  <c r="S268" i="7"/>
  <c r="S269" i="7"/>
  <c r="S270" i="7"/>
  <c r="S271" i="7"/>
  <c r="S272" i="7"/>
  <c r="S273" i="7"/>
  <c r="S274" i="7"/>
  <c r="S275" i="7"/>
  <c r="S276" i="7"/>
  <c r="S277" i="7"/>
  <c r="S278" i="7"/>
  <c r="S279" i="7"/>
  <c r="S280" i="7"/>
  <c r="S281" i="7"/>
  <c r="S282" i="7"/>
  <c r="S283" i="7"/>
  <c r="S284" i="7"/>
  <c r="S285" i="7"/>
  <c r="S286" i="7"/>
  <c r="S287" i="7"/>
  <c r="S288" i="7"/>
  <c r="S289" i="7"/>
  <c r="S290" i="7"/>
  <c r="S291" i="7"/>
  <c r="S292" i="7"/>
  <c r="S293" i="7"/>
  <c r="S294" i="7"/>
  <c r="S295" i="7"/>
  <c r="S296" i="7"/>
  <c r="S297" i="7"/>
  <c r="S298" i="7"/>
  <c r="S299" i="7"/>
  <c r="S300" i="7"/>
  <c r="S301" i="7"/>
  <c r="S302" i="7"/>
  <c r="S303" i="7"/>
  <c r="S304" i="7"/>
  <c r="S305" i="7"/>
  <c r="S306" i="7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S321" i="7"/>
  <c r="S322" i="7"/>
  <c r="S323" i="7"/>
  <c r="S324" i="7"/>
  <c r="S325" i="7"/>
  <c r="S326" i="7"/>
  <c r="S327" i="7"/>
  <c r="S328" i="7"/>
  <c r="S329" i="7"/>
  <c r="S330" i="7"/>
  <c r="S331" i="7"/>
  <c r="S332" i="7"/>
  <c r="S333" i="7"/>
  <c r="S334" i="7"/>
  <c r="S335" i="7"/>
  <c r="S336" i="7"/>
  <c r="S337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350" i="7"/>
  <c r="S351" i="7"/>
  <c r="S352" i="7"/>
  <c r="S353" i="7"/>
  <c r="S354" i="7"/>
  <c r="S355" i="7"/>
  <c r="S356" i="7"/>
  <c r="S357" i="7"/>
  <c r="S358" i="7"/>
  <c r="S359" i="7"/>
  <c r="S360" i="7"/>
  <c r="S361" i="7"/>
  <c r="S362" i="7"/>
  <c r="S363" i="7"/>
  <c r="S364" i="7"/>
  <c r="S365" i="7"/>
  <c r="S366" i="7"/>
  <c r="S367" i="7"/>
  <c r="S368" i="7"/>
  <c r="S369" i="7"/>
  <c r="S370" i="7"/>
  <c r="S371" i="7"/>
  <c r="S372" i="7"/>
  <c r="S373" i="7"/>
  <c r="S374" i="7"/>
  <c r="S375" i="7"/>
  <c r="S376" i="7"/>
  <c r="S377" i="7"/>
  <c r="S378" i="7"/>
  <c r="S379" i="7"/>
  <c r="S380" i="7"/>
  <c r="S381" i="7"/>
  <c r="S382" i="7"/>
  <c r="S383" i="7"/>
  <c r="S384" i="7"/>
  <c r="S385" i="7"/>
  <c r="S386" i="7"/>
  <c r="S387" i="7"/>
  <c r="S388" i="7"/>
  <c r="S389" i="7"/>
  <c r="S390" i="7"/>
  <c r="S391" i="7"/>
  <c r="S392" i="7"/>
  <c r="S393" i="7"/>
  <c r="S394" i="7"/>
  <c r="S395" i="7"/>
  <c r="S396" i="7"/>
  <c r="S397" i="7"/>
  <c r="S398" i="7"/>
  <c r="S399" i="7"/>
  <c r="S400" i="7"/>
  <c r="S401" i="7"/>
  <c r="S402" i="7"/>
  <c r="S403" i="7"/>
  <c r="S404" i="7"/>
  <c r="S405" i="7"/>
  <c r="S406" i="7"/>
  <c r="S407" i="7"/>
  <c r="S408" i="7"/>
  <c r="S409" i="7"/>
  <c r="S410" i="7"/>
  <c r="S411" i="7"/>
  <c r="S412" i="7"/>
  <c r="S413" i="7"/>
  <c r="S414" i="7"/>
  <c r="S415" i="7"/>
  <c r="S416" i="7"/>
  <c r="S417" i="7"/>
  <c r="S418" i="7"/>
  <c r="S419" i="7"/>
  <c r="S420" i="7"/>
  <c r="S421" i="7"/>
  <c r="S422" i="7"/>
  <c r="S423" i="7"/>
  <c r="S424" i="7"/>
  <c r="S425" i="7"/>
  <c r="S426" i="7"/>
  <c r="S427" i="7"/>
  <c r="S428" i="7"/>
  <c r="S429" i="7"/>
  <c r="S430" i="7"/>
  <c r="S431" i="7"/>
  <c r="S432" i="7"/>
  <c r="S433" i="7"/>
  <c r="S434" i="7"/>
  <c r="S435" i="7"/>
  <c r="S436" i="7"/>
  <c r="S437" i="7"/>
  <c r="S438" i="7"/>
  <c r="S439" i="7"/>
  <c r="S440" i="7"/>
  <c r="S441" i="7"/>
  <c r="S442" i="7"/>
  <c r="S443" i="7"/>
  <c r="S444" i="7"/>
  <c r="S445" i="7"/>
  <c r="S446" i="7"/>
  <c r="S447" i="7"/>
  <c r="S448" i="7"/>
  <c r="S449" i="7"/>
  <c r="S450" i="7"/>
  <c r="S451" i="7"/>
  <c r="S452" i="7"/>
  <c r="S453" i="7"/>
  <c r="S454" i="7"/>
  <c r="S455" i="7"/>
  <c r="S456" i="7"/>
  <c r="S457" i="7"/>
  <c r="S458" i="7"/>
  <c r="S459" i="7"/>
  <c r="S460" i="7"/>
  <c r="S461" i="7"/>
  <c r="S462" i="7"/>
  <c r="S463" i="7"/>
  <c r="S464" i="7"/>
  <c r="S465" i="7"/>
  <c r="S466" i="7"/>
  <c r="S467" i="7"/>
  <c r="S468" i="7"/>
  <c r="S469" i="7"/>
  <c r="S470" i="7"/>
  <c r="S471" i="7"/>
  <c r="S472" i="7"/>
  <c r="S473" i="7"/>
  <c r="S474" i="7"/>
  <c r="S475" i="7"/>
  <c r="S476" i="7"/>
  <c r="S477" i="7"/>
  <c r="S478" i="7"/>
  <c r="S479" i="7"/>
  <c r="S480" i="7"/>
  <c r="S481" i="7"/>
  <c r="S482" i="7"/>
  <c r="S483" i="7"/>
  <c r="S484" i="7"/>
  <c r="S485" i="7"/>
  <c r="S486" i="7"/>
  <c r="S487" i="7"/>
  <c r="S488" i="7"/>
  <c r="S489" i="7"/>
  <c r="S490" i="7"/>
  <c r="S491" i="7"/>
  <c r="S492" i="7"/>
  <c r="S493" i="7"/>
  <c r="S494" i="7"/>
  <c r="S495" i="7"/>
  <c r="S496" i="7"/>
  <c r="S497" i="7"/>
  <c r="S498" i="7"/>
  <c r="S499" i="7"/>
  <c r="S500" i="7"/>
  <c r="S501" i="7"/>
  <c r="S502" i="7"/>
  <c r="S503" i="7"/>
  <c r="S504" i="7"/>
  <c r="S505" i="7"/>
  <c r="S506" i="7"/>
  <c r="S507" i="7"/>
  <c r="S508" i="7"/>
  <c r="S509" i="7"/>
  <c r="S510" i="7"/>
  <c r="S511" i="7"/>
  <c r="S512" i="7"/>
  <c r="S513" i="7"/>
  <c r="S514" i="7"/>
  <c r="S515" i="7"/>
  <c r="S516" i="7"/>
  <c r="S517" i="7"/>
  <c r="S518" i="7"/>
  <c r="S519" i="7"/>
  <c r="S520" i="7"/>
  <c r="S521" i="7"/>
  <c r="S522" i="7"/>
  <c r="S523" i="7"/>
  <c r="S524" i="7"/>
  <c r="S525" i="7"/>
  <c r="S526" i="7"/>
  <c r="S527" i="7"/>
  <c r="S528" i="7"/>
  <c r="S529" i="7"/>
  <c r="S530" i="7"/>
  <c r="S531" i="7"/>
  <c r="S532" i="7"/>
  <c r="S533" i="7"/>
  <c r="S534" i="7"/>
  <c r="S535" i="7"/>
  <c r="S536" i="7"/>
  <c r="S537" i="7"/>
  <c r="S538" i="7"/>
  <c r="S539" i="7"/>
  <c r="S540" i="7"/>
  <c r="S541" i="7"/>
  <c r="S542" i="7"/>
  <c r="S543" i="7"/>
  <c r="S544" i="7"/>
  <c r="S545" i="7"/>
  <c r="S546" i="7"/>
  <c r="S547" i="7"/>
  <c r="S548" i="7"/>
  <c r="S549" i="7"/>
  <c r="S550" i="7"/>
  <c r="S551" i="7"/>
  <c r="S552" i="7"/>
  <c r="S553" i="7"/>
  <c r="S554" i="7"/>
  <c r="S555" i="7"/>
  <c r="S556" i="7"/>
  <c r="S557" i="7"/>
  <c r="S558" i="7"/>
  <c r="S559" i="7"/>
  <c r="S560" i="7"/>
  <c r="S561" i="7"/>
  <c r="S562" i="7"/>
  <c r="S563" i="7"/>
  <c r="S564" i="7"/>
  <c r="S565" i="7"/>
  <c r="S566" i="7"/>
  <c r="S567" i="7"/>
  <c r="S568" i="7"/>
  <c r="S569" i="7"/>
  <c r="S570" i="7"/>
  <c r="S571" i="7"/>
  <c r="S572" i="7"/>
  <c r="S573" i="7"/>
  <c r="S574" i="7"/>
  <c r="S575" i="7"/>
  <c r="S576" i="7"/>
  <c r="S577" i="7"/>
  <c r="S578" i="7"/>
  <c r="S579" i="7"/>
  <c r="S580" i="7"/>
  <c r="S581" i="7"/>
  <c r="S582" i="7"/>
  <c r="S583" i="7"/>
  <c r="S584" i="7"/>
  <c r="S585" i="7"/>
  <c r="S586" i="7"/>
  <c r="S587" i="7"/>
  <c r="S588" i="7"/>
  <c r="S589" i="7"/>
  <c r="S590" i="7"/>
  <c r="S591" i="7"/>
  <c r="S592" i="7"/>
  <c r="S593" i="7"/>
  <c r="S594" i="7"/>
  <c r="S595" i="7"/>
  <c r="S596" i="7"/>
  <c r="S597" i="7"/>
  <c r="S598" i="7"/>
  <c r="S599" i="7"/>
  <c r="S600" i="7"/>
  <c r="S601" i="7"/>
  <c r="S602" i="7"/>
  <c r="S603" i="7"/>
  <c r="S604" i="7"/>
  <c r="S605" i="7"/>
  <c r="S606" i="7"/>
  <c r="S607" i="7"/>
  <c r="S608" i="7"/>
  <c r="S609" i="7"/>
  <c r="S610" i="7"/>
  <c r="S611" i="7"/>
  <c r="S612" i="7"/>
  <c r="S613" i="7"/>
  <c r="S614" i="7"/>
  <c r="S615" i="7"/>
  <c r="S616" i="7"/>
  <c r="S617" i="7"/>
  <c r="S618" i="7"/>
  <c r="S619" i="7"/>
  <c r="S620" i="7"/>
  <c r="S621" i="7"/>
  <c r="S622" i="7"/>
  <c r="S623" i="7"/>
  <c r="S624" i="7"/>
  <c r="S625" i="7"/>
  <c r="S626" i="7"/>
  <c r="S627" i="7"/>
  <c r="S628" i="7"/>
  <c r="S629" i="7"/>
  <c r="S630" i="7"/>
  <c r="S631" i="7"/>
  <c r="S632" i="7"/>
  <c r="S633" i="7"/>
  <c r="S634" i="7"/>
  <c r="S635" i="7"/>
  <c r="S636" i="7"/>
  <c r="S637" i="7"/>
  <c r="S638" i="7"/>
  <c r="S639" i="7"/>
  <c r="S640" i="7"/>
  <c r="S641" i="7"/>
  <c r="S642" i="7"/>
  <c r="S643" i="7"/>
  <c r="S644" i="7"/>
  <c r="S645" i="7"/>
  <c r="S646" i="7"/>
  <c r="S647" i="7"/>
  <c r="S648" i="7"/>
  <c r="S649" i="7"/>
  <c r="S650" i="7"/>
  <c r="S651" i="7"/>
  <c r="S652" i="7"/>
  <c r="S653" i="7"/>
  <c r="S654" i="7"/>
  <c r="S655" i="7"/>
  <c r="S656" i="7"/>
  <c r="S657" i="7"/>
  <c r="S658" i="7"/>
  <c r="S659" i="7"/>
  <c r="S660" i="7"/>
  <c r="S661" i="7"/>
  <c r="S662" i="7"/>
  <c r="S663" i="7"/>
  <c r="S664" i="7"/>
  <c r="S665" i="7"/>
  <c r="S666" i="7"/>
  <c r="S667" i="7"/>
  <c r="S668" i="7"/>
  <c r="S669" i="7"/>
  <c r="S670" i="7"/>
  <c r="S671" i="7"/>
  <c r="S672" i="7"/>
  <c r="S673" i="7"/>
  <c r="S674" i="7"/>
  <c r="S675" i="7"/>
  <c r="S676" i="7"/>
  <c r="S677" i="7"/>
  <c r="S678" i="7"/>
  <c r="S679" i="7"/>
  <c r="S680" i="7"/>
  <c r="S681" i="7"/>
  <c r="S682" i="7"/>
  <c r="S683" i="7"/>
  <c r="S684" i="7"/>
  <c r="S685" i="7"/>
  <c r="S686" i="7"/>
  <c r="S687" i="7"/>
  <c r="S688" i="7"/>
  <c r="S689" i="7"/>
  <c r="S690" i="7"/>
  <c r="S691" i="7"/>
  <c r="S692" i="7"/>
  <c r="S693" i="7"/>
  <c r="S694" i="7"/>
  <c r="S695" i="7"/>
  <c r="S696" i="7"/>
  <c r="S697" i="7"/>
  <c r="S698" i="7"/>
  <c r="S699" i="7"/>
  <c r="S700" i="7"/>
  <c r="S701" i="7"/>
  <c r="S702" i="7"/>
  <c r="S703" i="7"/>
  <c r="S704" i="7"/>
  <c r="S705" i="7"/>
  <c r="S706" i="7"/>
  <c r="S707" i="7"/>
  <c r="S708" i="7"/>
  <c r="S709" i="7"/>
  <c r="S710" i="7"/>
  <c r="S711" i="7"/>
  <c r="S712" i="7"/>
  <c r="S713" i="7"/>
  <c r="S714" i="7"/>
  <c r="S715" i="7"/>
  <c r="S716" i="7"/>
  <c r="S717" i="7"/>
  <c r="S718" i="7"/>
  <c r="S719" i="7"/>
  <c r="S720" i="7"/>
  <c r="S721" i="7"/>
  <c r="S722" i="7"/>
  <c r="S723" i="7"/>
  <c r="S724" i="7"/>
  <c r="S725" i="7"/>
  <c r="S726" i="7"/>
  <c r="S727" i="7"/>
  <c r="S728" i="7"/>
  <c r="S729" i="7"/>
  <c r="S730" i="7"/>
  <c r="S731" i="7"/>
  <c r="S732" i="7"/>
  <c r="S733" i="7"/>
  <c r="S734" i="7"/>
  <c r="S735" i="7"/>
  <c r="S736" i="7"/>
  <c r="S737" i="7"/>
  <c r="S738" i="7"/>
  <c r="S739" i="7"/>
  <c r="S740" i="7"/>
  <c r="S741" i="7"/>
  <c r="S742" i="7"/>
  <c r="S743" i="7"/>
  <c r="S744" i="7"/>
  <c r="S745" i="7"/>
  <c r="S746" i="7"/>
  <c r="S747" i="7"/>
  <c r="S748" i="7"/>
  <c r="S749" i="7"/>
  <c r="S750" i="7"/>
  <c r="S751" i="7"/>
  <c r="S752" i="7"/>
  <c r="S753" i="7"/>
  <c r="S754" i="7"/>
  <c r="S755" i="7"/>
  <c r="S756" i="7"/>
  <c r="S757" i="7"/>
  <c r="S758" i="7"/>
  <c r="S759" i="7"/>
  <c r="S760" i="7"/>
  <c r="S761" i="7"/>
  <c r="S762" i="7"/>
  <c r="S763" i="7"/>
  <c r="S764" i="7"/>
  <c r="S765" i="7"/>
  <c r="S766" i="7"/>
  <c r="S767" i="7"/>
  <c r="S768" i="7"/>
  <c r="S769" i="7"/>
  <c r="S770" i="7"/>
  <c r="S771" i="7"/>
  <c r="S772" i="7"/>
  <c r="S773" i="7"/>
  <c r="S774" i="7"/>
  <c r="S775" i="7"/>
  <c r="S776" i="7"/>
  <c r="S777" i="7"/>
  <c r="S778" i="7"/>
  <c r="S779" i="7"/>
  <c r="S780" i="7"/>
  <c r="S781" i="7"/>
  <c r="S782" i="7"/>
  <c r="S783" i="7"/>
  <c r="S784" i="7"/>
  <c r="S785" i="7"/>
  <c r="S786" i="7"/>
  <c r="S787" i="7"/>
  <c r="S788" i="7"/>
  <c r="S789" i="7"/>
  <c r="S790" i="7"/>
  <c r="S791" i="7"/>
  <c r="S792" i="7"/>
  <c r="S793" i="7"/>
  <c r="S794" i="7"/>
  <c r="S795" i="7"/>
  <c r="S796" i="7"/>
  <c r="S797" i="7"/>
  <c r="S798" i="7"/>
  <c r="S799" i="7"/>
  <c r="S800" i="7"/>
  <c r="S801" i="7"/>
  <c r="S802" i="7"/>
  <c r="S803" i="7"/>
  <c r="S804" i="7"/>
  <c r="S805" i="7"/>
  <c r="S806" i="7"/>
  <c r="S807" i="7"/>
  <c r="S808" i="7"/>
  <c r="S809" i="7"/>
  <c r="S810" i="7"/>
  <c r="S811" i="7"/>
  <c r="S812" i="7"/>
  <c r="S813" i="7"/>
  <c r="S814" i="7"/>
  <c r="S815" i="7"/>
  <c r="S816" i="7"/>
  <c r="S817" i="7"/>
  <c r="S818" i="7"/>
  <c r="S819" i="7"/>
  <c r="S820" i="7"/>
  <c r="S821" i="7"/>
  <c r="S822" i="7"/>
  <c r="S823" i="7"/>
  <c r="S824" i="7"/>
  <c r="S825" i="7"/>
  <c r="S826" i="7"/>
  <c r="S827" i="7"/>
  <c r="S828" i="7"/>
  <c r="S829" i="7"/>
  <c r="S830" i="7"/>
  <c r="S831" i="7"/>
  <c r="S832" i="7"/>
  <c r="S833" i="7"/>
  <c r="S834" i="7"/>
  <c r="S835" i="7"/>
  <c r="S836" i="7"/>
  <c r="S837" i="7"/>
  <c r="S838" i="7"/>
  <c r="S839" i="7"/>
  <c r="S840" i="7"/>
  <c r="S841" i="7"/>
  <c r="S842" i="7"/>
  <c r="S843" i="7"/>
  <c r="S844" i="7"/>
  <c r="S845" i="7"/>
  <c r="S846" i="7"/>
  <c r="S847" i="7"/>
  <c r="S848" i="7"/>
  <c r="S849" i="7"/>
  <c r="S850" i="7"/>
  <c r="S851" i="7"/>
  <c r="S852" i="7"/>
  <c r="S853" i="7"/>
  <c r="S854" i="7"/>
  <c r="S855" i="7"/>
  <c r="S856" i="7"/>
  <c r="S857" i="7"/>
  <c r="S858" i="7"/>
  <c r="S859" i="7"/>
  <c r="S860" i="7"/>
  <c r="S861" i="7"/>
  <c r="S862" i="7"/>
  <c r="S863" i="7"/>
  <c r="S864" i="7"/>
  <c r="S865" i="7"/>
  <c r="S866" i="7"/>
  <c r="S867" i="7"/>
  <c r="S868" i="7"/>
  <c r="S869" i="7"/>
  <c r="S870" i="7"/>
  <c r="S871" i="7"/>
  <c r="S872" i="7"/>
  <c r="S873" i="7"/>
  <c r="S874" i="7"/>
  <c r="S875" i="7"/>
  <c r="S876" i="7"/>
  <c r="S877" i="7"/>
  <c r="S878" i="7"/>
  <c r="S879" i="7"/>
  <c r="S880" i="7"/>
  <c r="S881" i="7"/>
  <c r="S882" i="7"/>
  <c r="S883" i="7"/>
  <c r="S884" i="7"/>
  <c r="S885" i="7"/>
  <c r="S886" i="7"/>
  <c r="S887" i="7"/>
  <c r="S888" i="7"/>
  <c r="S889" i="7"/>
  <c r="S890" i="7"/>
  <c r="S891" i="7"/>
  <c r="S892" i="7"/>
  <c r="S893" i="7"/>
  <c r="S894" i="7"/>
  <c r="S895" i="7"/>
  <c r="S896" i="7"/>
  <c r="S897" i="7"/>
  <c r="S898" i="7"/>
  <c r="S899" i="7"/>
  <c r="S900" i="7"/>
  <c r="S901" i="7"/>
  <c r="S902" i="7"/>
  <c r="S903" i="7"/>
  <c r="S904" i="7"/>
  <c r="S905" i="7"/>
  <c r="S906" i="7"/>
  <c r="S907" i="7"/>
  <c r="S908" i="7"/>
  <c r="S909" i="7"/>
  <c r="S910" i="7"/>
  <c r="S911" i="7"/>
  <c r="S912" i="7"/>
  <c r="S913" i="7"/>
  <c r="S914" i="7"/>
  <c r="S915" i="7"/>
  <c r="S916" i="7"/>
  <c r="S917" i="7"/>
  <c r="S918" i="7"/>
  <c r="S919" i="7"/>
  <c r="S920" i="7"/>
  <c r="S921" i="7"/>
  <c r="S922" i="7"/>
  <c r="S923" i="7"/>
  <c r="S924" i="7"/>
  <c r="S925" i="7"/>
  <c r="S926" i="7"/>
  <c r="S927" i="7"/>
  <c r="S928" i="7"/>
  <c r="S929" i="7"/>
  <c r="S930" i="7"/>
  <c r="S931" i="7"/>
  <c r="S932" i="7"/>
  <c r="S933" i="7"/>
  <c r="S934" i="7"/>
  <c r="S935" i="7"/>
  <c r="S936" i="7"/>
  <c r="S937" i="7"/>
  <c r="S938" i="7"/>
  <c r="S939" i="7"/>
  <c r="S940" i="7"/>
  <c r="S941" i="7"/>
  <c r="S942" i="7"/>
  <c r="S943" i="7"/>
  <c r="S944" i="7"/>
  <c r="S945" i="7"/>
  <c r="S946" i="7"/>
  <c r="S947" i="7"/>
  <c r="S948" i="7"/>
  <c r="S949" i="7"/>
  <c r="S950" i="7"/>
  <c r="S951" i="7"/>
  <c r="S952" i="7"/>
  <c r="S953" i="7"/>
  <c r="S954" i="7"/>
  <c r="S955" i="7"/>
  <c r="S956" i="7"/>
  <c r="S957" i="7"/>
  <c r="S958" i="7"/>
  <c r="S959" i="7"/>
  <c r="S960" i="7"/>
  <c r="S961" i="7"/>
  <c r="S962" i="7"/>
  <c r="S963" i="7"/>
  <c r="S964" i="7"/>
  <c r="S965" i="7"/>
  <c r="S966" i="7"/>
  <c r="S967" i="7"/>
  <c r="S968" i="7"/>
  <c r="S969" i="7"/>
  <c r="S970" i="7"/>
  <c r="S971" i="7"/>
  <c r="S972" i="7"/>
  <c r="S973" i="7"/>
  <c r="S974" i="7"/>
  <c r="S975" i="7"/>
  <c r="S976" i="7"/>
  <c r="S977" i="7"/>
  <c r="S978" i="7"/>
  <c r="S979" i="7"/>
  <c r="S980" i="7"/>
  <c r="S981" i="7"/>
  <c r="S982" i="7"/>
  <c r="S983" i="7"/>
  <c r="S984" i="7"/>
  <c r="S985" i="7"/>
  <c r="S986" i="7"/>
  <c r="S987" i="7"/>
  <c r="S988" i="7"/>
  <c r="S989" i="7"/>
  <c r="S990" i="7"/>
  <c r="S991" i="7"/>
  <c r="S992" i="7"/>
  <c r="S993" i="7"/>
  <c r="S994" i="7"/>
  <c r="S995" i="7"/>
  <c r="S996" i="7"/>
  <c r="S997" i="7"/>
  <c r="S998" i="7"/>
  <c r="S999" i="7"/>
  <c r="S1000" i="7"/>
  <c r="S1001" i="7"/>
  <c r="S1002" i="7"/>
  <c r="S1003" i="7"/>
  <c r="S1004" i="7"/>
  <c r="S1005" i="7"/>
  <c r="S1006" i="7"/>
  <c r="S1007" i="7"/>
  <c r="S1008" i="7"/>
  <c r="S1009" i="7"/>
  <c r="S1010" i="7"/>
  <c r="S1011" i="7"/>
  <c r="S1012" i="7"/>
  <c r="S1013" i="7"/>
  <c r="S1014" i="7"/>
  <c r="S1015" i="7"/>
  <c r="S1016" i="7"/>
  <c r="S1017" i="7"/>
  <c r="S1018" i="7"/>
  <c r="S1019" i="7"/>
  <c r="S1020" i="7"/>
  <c r="S1021" i="7"/>
  <c r="S1022" i="7"/>
  <c r="S1023" i="7"/>
  <c r="S1024" i="7"/>
  <c r="S1025" i="7"/>
  <c r="S1026" i="7"/>
  <c r="S1027" i="7"/>
  <c r="S1028" i="7"/>
  <c r="S1029" i="7"/>
  <c r="S1030" i="7"/>
  <c r="S1031" i="7"/>
  <c r="S1032" i="7"/>
  <c r="S1033" i="7"/>
  <c r="S1034" i="7"/>
  <c r="S1035" i="7"/>
  <c r="S1036" i="7"/>
  <c r="S1037" i="7"/>
  <c r="S1038" i="7"/>
  <c r="S1039" i="7"/>
  <c r="S1040" i="7"/>
  <c r="S1041" i="7"/>
  <c r="S1042" i="7"/>
  <c r="S1043" i="7"/>
  <c r="S1044" i="7"/>
  <c r="S1045" i="7"/>
  <c r="S1046" i="7"/>
  <c r="S1047" i="7"/>
  <c r="S1048" i="7"/>
  <c r="S1049" i="7"/>
  <c r="S1050" i="7"/>
  <c r="S1051" i="7"/>
  <c r="S1052" i="7"/>
  <c r="S1053" i="7"/>
  <c r="S1054" i="7"/>
  <c r="S1055" i="7"/>
  <c r="S1056" i="7"/>
  <c r="S1057" i="7"/>
  <c r="S1058" i="7"/>
  <c r="S1059" i="7"/>
  <c r="S1060" i="7"/>
  <c r="S1061" i="7"/>
  <c r="S1062" i="7"/>
  <c r="S1063" i="7"/>
  <c r="S1064" i="7"/>
  <c r="S1065" i="7"/>
  <c r="S1066" i="7"/>
  <c r="S1067" i="7"/>
  <c r="S1068" i="7"/>
  <c r="S1069" i="7"/>
  <c r="S1070" i="7"/>
  <c r="S1071" i="7"/>
  <c r="S1072" i="7"/>
  <c r="S1073" i="7"/>
  <c r="S1074" i="7"/>
  <c r="S1075" i="7"/>
  <c r="S1076" i="7"/>
  <c r="S1077" i="7"/>
  <c r="S1078" i="7"/>
  <c r="S1079" i="7"/>
  <c r="S1080" i="7"/>
  <c r="S1081" i="7"/>
  <c r="S1082" i="7"/>
  <c r="S1083" i="7"/>
  <c r="S1084" i="7"/>
  <c r="S1085" i="7"/>
  <c r="S1086" i="7"/>
  <c r="S1087" i="7"/>
  <c r="S1088" i="7"/>
  <c r="S1089" i="7"/>
  <c r="S1090" i="7"/>
  <c r="S1091" i="7"/>
  <c r="S1092" i="7"/>
  <c r="S1093" i="7"/>
  <c r="S1094" i="7"/>
  <c r="S1095" i="7"/>
  <c r="S1096" i="7"/>
  <c r="S1097" i="7"/>
  <c r="S1098" i="7"/>
  <c r="S1099" i="7"/>
  <c r="S1100" i="7"/>
  <c r="S1101" i="7"/>
  <c r="S1102" i="7"/>
  <c r="S1103" i="7"/>
  <c r="S1104" i="7"/>
  <c r="S1105" i="7"/>
  <c r="S1106" i="7"/>
  <c r="S1107" i="7"/>
  <c r="S1108" i="7"/>
  <c r="S1109" i="7"/>
  <c r="S1110" i="7"/>
  <c r="S1111" i="7"/>
  <c r="S1112" i="7"/>
  <c r="S1113" i="7"/>
  <c r="S1114" i="7"/>
  <c r="S1115" i="7"/>
  <c r="S1116" i="7"/>
  <c r="S1117" i="7"/>
  <c r="S1118" i="7"/>
  <c r="S1119" i="7"/>
  <c r="S1120" i="7"/>
  <c r="S1121" i="7"/>
  <c r="S1122" i="7"/>
  <c r="S1123" i="7"/>
  <c r="S1124" i="7"/>
  <c r="S1125" i="7"/>
  <c r="S1126" i="7"/>
  <c r="S1127" i="7"/>
  <c r="S1128" i="7"/>
  <c r="S1129" i="7"/>
  <c r="S1130" i="7"/>
  <c r="S1131" i="7"/>
  <c r="S1132" i="7"/>
  <c r="S1133" i="7"/>
  <c r="S1134" i="7"/>
  <c r="S1135" i="7"/>
  <c r="S1136" i="7"/>
  <c r="S1137" i="7"/>
  <c r="S1138" i="7"/>
  <c r="S1139" i="7"/>
  <c r="S1140" i="7"/>
  <c r="S1141" i="7"/>
  <c r="S1142" i="7"/>
  <c r="S1143" i="7"/>
  <c r="S1144" i="7"/>
  <c r="S1145" i="7"/>
  <c r="S1146" i="7"/>
  <c r="S1147" i="7"/>
  <c r="S1148" i="7"/>
  <c r="S1149" i="7"/>
  <c r="S1150" i="7"/>
  <c r="S1151" i="7"/>
  <c r="S1152" i="7"/>
  <c r="S1153" i="7"/>
  <c r="S1154" i="7"/>
  <c r="S1155" i="7"/>
  <c r="S1156" i="7"/>
  <c r="S1157" i="7"/>
  <c r="S1158" i="7"/>
  <c r="S1159" i="7"/>
  <c r="S1160" i="7"/>
  <c r="S1161" i="7"/>
  <c r="S1162" i="7"/>
  <c r="S1163" i="7"/>
  <c r="S1164" i="7"/>
  <c r="S1165" i="7"/>
  <c r="S1166" i="7"/>
  <c r="S1167" i="7"/>
  <c r="S1168" i="7"/>
  <c r="S1169" i="7"/>
  <c r="S1170" i="7"/>
  <c r="S1171" i="7"/>
  <c r="S1172" i="7"/>
  <c r="S1173" i="7"/>
  <c r="S1174" i="7"/>
  <c r="S1175" i="7"/>
  <c r="S1176" i="7"/>
  <c r="S1177" i="7"/>
  <c r="S1178" i="7"/>
  <c r="S1179" i="7"/>
  <c r="S1180" i="7"/>
  <c r="S1181" i="7"/>
  <c r="S1182" i="7"/>
  <c r="S1183" i="7"/>
  <c r="S1184" i="7"/>
  <c r="S1185" i="7"/>
  <c r="S1186" i="7"/>
  <c r="S1187" i="7"/>
  <c r="S1188" i="7"/>
  <c r="S1189" i="7"/>
  <c r="S1190" i="7"/>
  <c r="S1191" i="7"/>
  <c r="S1192" i="7"/>
  <c r="S1193" i="7"/>
  <c r="S1194" i="7"/>
  <c r="S1195" i="7"/>
  <c r="S1196" i="7"/>
  <c r="S1197" i="7"/>
  <c r="S1198" i="7"/>
  <c r="S1199" i="7"/>
  <c r="S1200" i="7"/>
  <c r="S1201" i="7"/>
  <c r="S1202" i="7"/>
  <c r="S1203" i="7"/>
  <c r="S1204" i="7"/>
  <c r="S1205" i="7"/>
  <c r="S1206" i="7"/>
  <c r="S1207" i="7"/>
  <c r="S1208" i="7"/>
  <c r="S1209" i="7"/>
  <c r="S1210" i="7"/>
  <c r="S1211" i="7"/>
  <c r="S1212" i="7"/>
  <c r="S1213" i="7"/>
  <c r="S1214" i="7"/>
  <c r="S1215" i="7"/>
  <c r="S1216" i="7"/>
  <c r="S1217" i="7"/>
  <c r="S1218" i="7"/>
  <c r="S1219" i="7"/>
  <c r="S1220" i="7"/>
  <c r="S1221" i="7"/>
  <c r="S1222" i="7"/>
  <c r="S1223" i="7"/>
  <c r="S1224" i="7"/>
  <c r="S1225" i="7"/>
  <c r="S1226" i="7"/>
  <c r="S1227" i="7"/>
  <c r="S1228" i="7"/>
  <c r="S1229" i="7"/>
  <c r="S1230" i="7"/>
  <c r="S1231" i="7"/>
  <c r="S1232" i="7"/>
  <c r="S1233" i="7"/>
  <c r="S1234" i="7"/>
  <c r="S1235" i="7"/>
  <c r="S1236" i="7"/>
  <c r="S1237" i="7"/>
  <c r="S1238" i="7"/>
  <c r="S1239" i="7"/>
  <c r="S1240" i="7"/>
  <c r="S1241" i="7"/>
  <c r="S1242" i="7"/>
  <c r="S1243" i="7"/>
  <c r="S1244" i="7"/>
  <c r="S1245" i="7"/>
  <c r="S1246" i="7"/>
  <c r="S1247" i="7"/>
  <c r="S1248" i="7"/>
  <c r="S1249" i="7"/>
  <c r="S1250" i="7"/>
  <c r="S1251" i="7"/>
  <c r="S1252" i="7"/>
  <c r="S1253" i="7"/>
  <c r="S1254" i="7"/>
  <c r="S1255" i="7"/>
  <c r="S1256" i="7"/>
  <c r="S1257" i="7"/>
  <c r="S1258" i="7"/>
  <c r="S1259" i="7"/>
  <c r="S1260" i="7"/>
  <c r="S1261" i="7"/>
  <c r="S1262" i="7"/>
  <c r="S1263" i="7"/>
  <c r="S1264" i="7"/>
  <c r="S1265" i="7"/>
  <c r="S1266" i="7"/>
  <c r="S1267" i="7"/>
  <c r="S1268" i="7"/>
  <c r="S1269" i="7"/>
  <c r="S1270" i="7"/>
  <c r="S1271" i="7"/>
  <c r="S1272" i="7"/>
  <c r="S1273" i="7"/>
  <c r="S1274" i="7"/>
  <c r="S1275" i="7"/>
  <c r="S1276" i="7"/>
  <c r="S1277" i="7"/>
  <c r="S1278" i="7"/>
  <c r="S1279" i="7"/>
  <c r="S1280" i="7"/>
  <c r="S1281" i="7"/>
  <c r="S1282" i="7"/>
  <c r="S1283" i="7"/>
  <c r="S1284" i="7"/>
  <c r="S1285" i="7"/>
  <c r="S1286" i="7"/>
  <c r="S1287" i="7"/>
  <c r="S1288" i="7"/>
  <c r="S1289" i="7"/>
  <c r="S1290" i="7"/>
  <c r="S1291" i="7"/>
  <c r="S1292" i="7"/>
  <c r="S1293" i="7"/>
  <c r="S1294" i="7"/>
  <c r="S1295" i="7"/>
  <c r="S1296" i="7"/>
  <c r="S1297" i="7"/>
  <c r="S1298" i="7"/>
  <c r="S1299" i="7"/>
  <c r="S1300" i="7"/>
  <c r="S1301" i="7"/>
  <c r="S1302" i="7"/>
  <c r="S1303" i="7"/>
  <c r="S1304" i="7"/>
  <c r="S1305" i="7"/>
  <c r="S1306" i="7"/>
  <c r="S1307" i="7"/>
  <c r="S1308" i="7"/>
  <c r="S1309" i="7"/>
  <c r="S1310" i="7"/>
  <c r="S1311" i="7"/>
  <c r="S1312" i="7"/>
  <c r="S1313" i="7"/>
  <c r="S1314" i="7"/>
  <c r="S1315" i="7"/>
  <c r="S1316" i="7"/>
  <c r="S1317" i="7"/>
  <c r="S1318" i="7"/>
  <c r="S1319" i="7"/>
  <c r="S1320" i="7"/>
  <c r="S1321" i="7"/>
  <c r="S1322" i="7"/>
  <c r="S1323" i="7"/>
  <c r="S1324" i="7"/>
  <c r="S1325" i="7"/>
  <c r="S1326" i="7"/>
  <c r="S1327" i="7"/>
  <c r="S1328" i="7"/>
  <c r="S1329" i="7"/>
  <c r="S1330" i="7"/>
  <c r="S1331" i="7"/>
  <c r="S1332" i="7"/>
  <c r="S1333" i="7"/>
  <c r="S1334" i="7"/>
  <c r="S1335" i="7"/>
  <c r="S1336" i="7"/>
  <c r="S1337" i="7"/>
  <c r="S1338" i="7"/>
  <c r="S1339" i="7"/>
  <c r="S1340" i="7"/>
  <c r="S1341" i="7"/>
  <c r="S1342" i="7"/>
  <c r="S1343" i="7"/>
  <c r="S1344" i="7"/>
  <c r="S1345" i="7"/>
  <c r="S1346" i="7"/>
  <c r="S1347" i="7"/>
  <c r="S1348" i="7"/>
  <c r="S1349" i="7"/>
  <c r="S1350" i="7"/>
  <c r="S1351" i="7"/>
  <c r="S1352" i="7"/>
  <c r="S1353" i="7"/>
  <c r="S1354" i="7"/>
  <c r="S1355" i="7"/>
  <c r="S1356" i="7"/>
  <c r="S1357" i="7"/>
  <c r="S1358" i="7"/>
  <c r="S1359" i="7"/>
  <c r="S1360" i="7"/>
  <c r="S1361" i="7"/>
  <c r="S1362" i="7"/>
  <c r="S1363" i="7"/>
  <c r="S1364" i="7"/>
  <c r="S1365" i="7"/>
  <c r="S1366" i="7"/>
  <c r="S1367" i="7"/>
  <c r="S1368" i="7"/>
  <c r="S1369" i="7"/>
  <c r="S1370" i="7"/>
  <c r="S1371" i="7"/>
  <c r="S1372" i="7"/>
  <c r="S1373" i="7"/>
  <c r="S1374" i="7"/>
  <c r="S1375" i="7"/>
  <c r="S1376" i="7"/>
  <c r="S1377" i="7"/>
  <c r="S1378" i="7"/>
  <c r="S1379" i="7"/>
  <c r="S1380" i="7"/>
  <c r="S1381" i="7"/>
  <c r="S1382" i="7"/>
  <c r="S1383" i="7"/>
  <c r="S1384" i="7"/>
  <c r="S1385" i="7"/>
  <c r="S1386" i="7"/>
  <c r="S1387" i="7"/>
  <c r="S1388" i="7"/>
  <c r="S1389" i="7"/>
  <c r="S1390" i="7"/>
  <c r="S1391" i="7"/>
  <c r="S1392" i="7"/>
  <c r="S1393" i="7"/>
  <c r="S1394" i="7"/>
  <c r="S1395" i="7"/>
  <c r="S1396" i="7"/>
  <c r="S1397" i="7"/>
  <c r="S1398" i="7"/>
  <c r="S1399" i="7"/>
  <c r="S1400" i="7"/>
  <c r="S1401" i="7"/>
  <c r="S1402" i="7"/>
  <c r="S1403" i="7"/>
  <c r="S1404" i="7"/>
  <c r="S1405" i="7"/>
  <c r="S1406" i="7"/>
  <c r="S1407" i="7"/>
  <c r="S1408" i="7"/>
  <c r="S1409" i="7"/>
  <c r="S1410" i="7"/>
  <c r="S1411" i="7"/>
  <c r="S1412" i="7"/>
  <c r="S1413" i="7"/>
  <c r="S1414" i="7"/>
  <c r="S1415" i="7"/>
  <c r="S1416" i="7"/>
  <c r="S1417" i="7"/>
  <c r="S1418" i="7"/>
  <c r="S1419" i="7"/>
  <c r="S1420" i="7"/>
  <c r="S1421" i="7"/>
  <c r="S1422" i="7"/>
  <c r="S1423" i="7"/>
  <c r="S1424" i="7"/>
  <c r="S1425" i="7"/>
  <c r="S1426" i="7"/>
  <c r="S1427" i="7"/>
  <c r="S1428" i="7"/>
  <c r="S1429" i="7"/>
  <c r="S1430" i="7"/>
  <c r="S1431" i="7"/>
  <c r="S1432" i="7"/>
  <c r="S1433" i="7"/>
  <c r="S1434" i="7"/>
  <c r="S1435" i="7"/>
  <c r="S1436" i="7"/>
  <c r="S1437" i="7"/>
  <c r="S1438" i="7"/>
  <c r="S1439" i="7"/>
  <c r="S1440" i="7"/>
  <c r="S1441" i="7"/>
  <c r="S1442" i="7"/>
  <c r="S1443" i="7"/>
  <c r="S1444" i="7"/>
  <c r="S1445" i="7"/>
  <c r="S1446" i="7"/>
  <c r="S1447" i="7"/>
  <c r="S1448" i="7"/>
  <c r="S1449" i="7"/>
  <c r="S1450" i="7"/>
  <c r="S1451" i="7"/>
  <c r="S1452" i="7"/>
  <c r="S1453" i="7"/>
  <c r="S1454" i="7"/>
  <c r="S1455" i="7"/>
  <c r="S1456" i="7"/>
  <c r="S1457" i="7"/>
  <c r="S1458" i="7"/>
  <c r="S1459" i="7"/>
  <c r="S1460" i="7"/>
  <c r="S1461" i="7"/>
  <c r="S1462" i="7"/>
  <c r="S1463" i="7"/>
  <c r="S1464" i="7"/>
  <c r="S1465" i="7"/>
  <c r="S1466" i="7"/>
  <c r="S1467" i="7"/>
  <c r="S1468" i="7"/>
  <c r="S1469" i="7"/>
  <c r="S1470" i="7"/>
  <c r="S1471" i="7"/>
  <c r="S1472" i="7"/>
  <c r="S1473" i="7"/>
  <c r="S1474" i="7"/>
  <c r="S1475" i="7"/>
  <c r="S1476" i="7"/>
  <c r="S1477" i="7"/>
  <c r="S1478" i="7"/>
  <c r="S1479" i="7"/>
  <c r="S1480" i="7"/>
  <c r="S1481" i="7"/>
  <c r="S1482" i="7"/>
  <c r="S1483" i="7"/>
  <c r="S1484" i="7"/>
  <c r="S1485" i="7"/>
  <c r="S1486" i="7"/>
  <c r="S1487" i="7"/>
  <c r="S1488" i="7"/>
  <c r="S1489" i="7"/>
  <c r="S1490" i="7"/>
  <c r="S1491" i="7"/>
  <c r="S1492" i="7"/>
  <c r="S1493" i="7"/>
  <c r="S1494" i="7"/>
  <c r="S1495" i="7"/>
  <c r="S1496" i="7"/>
  <c r="S1497" i="7"/>
  <c r="S1498" i="7"/>
  <c r="S1499" i="7"/>
  <c r="S1500" i="7"/>
  <c r="S1501" i="7"/>
  <c r="S1502" i="7"/>
  <c r="S1503" i="7"/>
  <c r="S1504" i="7"/>
  <c r="S1505" i="7"/>
  <c r="S1506" i="7"/>
  <c r="S1507" i="7"/>
  <c r="S1508" i="7"/>
  <c r="S1509" i="7"/>
  <c r="S1510" i="7"/>
  <c r="S1511" i="7"/>
  <c r="S1512" i="7"/>
  <c r="S1513" i="7"/>
  <c r="S1514" i="7"/>
  <c r="S1515" i="7"/>
  <c r="S1516" i="7"/>
  <c r="S1517" i="7"/>
  <c r="S1518" i="7"/>
  <c r="S1519" i="7"/>
  <c r="S1520" i="7"/>
  <c r="S21" i="7"/>
  <c r="U22" i="7" l="1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U198" i="7"/>
  <c r="U199" i="7"/>
  <c r="U200" i="7"/>
  <c r="U201" i="7"/>
  <c r="U202" i="7"/>
  <c r="U203" i="7"/>
  <c r="U204" i="7"/>
  <c r="U205" i="7"/>
  <c r="U206" i="7"/>
  <c r="U207" i="7"/>
  <c r="U208" i="7"/>
  <c r="U209" i="7"/>
  <c r="U210" i="7"/>
  <c r="U211" i="7"/>
  <c r="U212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U262" i="7"/>
  <c r="U263" i="7"/>
  <c r="U264" i="7"/>
  <c r="U265" i="7"/>
  <c r="U266" i="7"/>
  <c r="U267" i="7"/>
  <c r="U268" i="7"/>
  <c r="U269" i="7"/>
  <c r="U270" i="7"/>
  <c r="U271" i="7"/>
  <c r="U272" i="7"/>
  <c r="U273" i="7"/>
  <c r="U274" i="7"/>
  <c r="U275" i="7"/>
  <c r="U276" i="7"/>
  <c r="U277" i="7"/>
  <c r="U278" i="7"/>
  <c r="U279" i="7"/>
  <c r="U280" i="7"/>
  <c r="U281" i="7"/>
  <c r="U282" i="7"/>
  <c r="U283" i="7"/>
  <c r="U284" i="7"/>
  <c r="U285" i="7"/>
  <c r="U286" i="7"/>
  <c r="U287" i="7"/>
  <c r="U288" i="7"/>
  <c r="U289" i="7"/>
  <c r="U290" i="7"/>
  <c r="U291" i="7"/>
  <c r="U292" i="7"/>
  <c r="U293" i="7"/>
  <c r="U294" i="7"/>
  <c r="U295" i="7"/>
  <c r="U296" i="7"/>
  <c r="U297" i="7"/>
  <c r="U298" i="7"/>
  <c r="U299" i="7"/>
  <c r="U300" i="7"/>
  <c r="U301" i="7"/>
  <c r="U302" i="7"/>
  <c r="U303" i="7"/>
  <c r="U304" i="7"/>
  <c r="U305" i="7"/>
  <c r="U306" i="7"/>
  <c r="U307" i="7"/>
  <c r="U308" i="7"/>
  <c r="U309" i="7"/>
  <c r="U310" i="7"/>
  <c r="U311" i="7"/>
  <c r="U312" i="7"/>
  <c r="U313" i="7"/>
  <c r="U314" i="7"/>
  <c r="U315" i="7"/>
  <c r="U316" i="7"/>
  <c r="U317" i="7"/>
  <c r="U318" i="7"/>
  <c r="U319" i="7"/>
  <c r="U320" i="7"/>
  <c r="U321" i="7"/>
  <c r="U322" i="7"/>
  <c r="U323" i="7"/>
  <c r="U324" i="7"/>
  <c r="U325" i="7"/>
  <c r="U326" i="7"/>
  <c r="U327" i="7"/>
  <c r="U328" i="7"/>
  <c r="U329" i="7"/>
  <c r="U330" i="7"/>
  <c r="U331" i="7"/>
  <c r="U332" i="7"/>
  <c r="U333" i="7"/>
  <c r="U334" i="7"/>
  <c r="U335" i="7"/>
  <c r="U336" i="7"/>
  <c r="U337" i="7"/>
  <c r="U338" i="7"/>
  <c r="U339" i="7"/>
  <c r="U340" i="7"/>
  <c r="U341" i="7"/>
  <c r="U342" i="7"/>
  <c r="U343" i="7"/>
  <c r="U344" i="7"/>
  <c r="U345" i="7"/>
  <c r="U346" i="7"/>
  <c r="U347" i="7"/>
  <c r="U348" i="7"/>
  <c r="U349" i="7"/>
  <c r="U350" i="7"/>
  <c r="U351" i="7"/>
  <c r="U352" i="7"/>
  <c r="U353" i="7"/>
  <c r="U354" i="7"/>
  <c r="U355" i="7"/>
  <c r="U356" i="7"/>
  <c r="U357" i="7"/>
  <c r="U358" i="7"/>
  <c r="U359" i="7"/>
  <c r="U360" i="7"/>
  <c r="U361" i="7"/>
  <c r="U362" i="7"/>
  <c r="U363" i="7"/>
  <c r="U364" i="7"/>
  <c r="U365" i="7"/>
  <c r="U366" i="7"/>
  <c r="U367" i="7"/>
  <c r="U368" i="7"/>
  <c r="U369" i="7"/>
  <c r="U370" i="7"/>
  <c r="U371" i="7"/>
  <c r="U372" i="7"/>
  <c r="U373" i="7"/>
  <c r="U374" i="7"/>
  <c r="U375" i="7"/>
  <c r="U376" i="7"/>
  <c r="U377" i="7"/>
  <c r="U378" i="7"/>
  <c r="U379" i="7"/>
  <c r="U380" i="7"/>
  <c r="U381" i="7"/>
  <c r="U382" i="7"/>
  <c r="U383" i="7"/>
  <c r="U384" i="7"/>
  <c r="U385" i="7"/>
  <c r="U386" i="7"/>
  <c r="U387" i="7"/>
  <c r="U388" i="7"/>
  <c r="U389" i="7"/>
  <c r="U390" i="7"/>
  <c r="U391" i="7"/>
  <c r="U392" i="7"/>
  <c r="U393" i="7"/>
  <c r="U394" i="7"/>
  <c r="U395" i="7"/>
  <c r="U396" i="7"/>
  <c r="U397" i="7"/>
  <c r="U398" i="7"/>
  <c r="U399" i="7"/>
  <c r="U400" i="7"/>
  <c r="U401" i="7"/>
  <c r="U402" i="7"/>
  <c r="U403" i="7"/>
  <c r="U404" i="7"/>
  <c r="U405" i="7"/>
  <c r="U406" i="7"/>
  <c r="U407" i="7"/>
  <c r="U408" i="7"/>
  <c r="U409" i="7"/>
  <c r="U410" i="7"/>
  <c r="U411" i="7"/>
  <c r="U412" i="7"/>
  <c r="U413" i="7"/>
  <c r="U414" i="7"/>
  <c r="U415" i="7"/>
  <c r="U416" i="7"/>
  <c r="U417" i="7"/>
  <c r="U418" i="7"/>
  <c r="U419" i="7"/>
  <c r="U420" i="7"/>
  <c r="U421" i="7"/>
  <c r="U422" i="7"/>
  <c r="U423" i="7"/>
  <c r="U424" i="7"/>
  <c r="U425" i="7"/>
  <c r="U426" i="7"/>
  <c r="U427" i="7"/>
  <c r="U428" i="7"/>
  <c r="U429" i="7"/>
  <c r="U430" i="7"/>
  <c r="U431" i="7"/>
  <c r="U432" i="7"/>
  <c r="U433" i="7"/>
  <c r="U434" i="7"/>
  <c r="U435" i="7"/>
  <c r="U436" i="7"/>
  <c r="U437" i="7"/>
  <c r="U438" i="7"/>
  <c r="U439" i="7"/>
  <c r="U440" i="7"/>
  <c r="U441" i="7"/>
  <c r="U442" i="7"/>
  <c r="U443" i="7"/>
  <c r="U444" i="7"/>
  <c r="U445" i="7"/>
  <c r="U446" i="7"/>
  <c r="U447" i="7"/>
  <c r="U448" i="7"/>
  <c r="U449" i="7"/>
  <c r="U450" i="7"/>
  <c r="U451" i="7"/>
  <c r="U452" i="7"/>
  <c r="U453" i="7"/>
  <c r="U454" i="7"/>
  <c r="U455" i="7"/>
  <c r="U456" i="7"/>
  <c r="U457" i="7"/>
  <c r="U458" i="7"/>
  <c r="U459" i="7"/>
  <c r="U460" i="7"/>
  <c r="U461" i="7"/>
  <c r="U462" i="7"/>
  <c r="U463" i="7"/>
  <c r="U464" i="7"/>
  <c r="U465" i="7"/>
  <c r="U466" i="7"/>
  <c r="U467" i="7"/>
  <c r="U468" i="7"/>
  <c r="U469" i="7"/>
  <c r="U470" i="7"/>
  <c r="U471" i="7"/>
  <c r="U472" i="7"/>
  <c r="U473" i="7"/>
  <c r="U474" i="7"/>
  <c r="U475" i="7"/>
  <c r="U476" i="7"/>
  <c r="U477" i="7"/>
  <c r="U478" i="7"/>
  <c r="U479" i="7"/>
  <c r="U480" i="7"/>
  <c r="U481" i="7"/>
  <c r="U482" i="7"/>
  <c r="U483" i="7"/>
  <c r="U484" i="7"/>
  <c r="U485" i="7"/>
  <c r="U486" i="7"/>
  <c r="U487" i="7"/>
  <c r="U488" i="7"/>
  <c r="U489" i="7"/>
  <c r="U490" i="7"/>
  <c r="U491" i="7"/>
  <c r="U492" i="7"/>
  <c r="U493" i="7"/>
  <c r="U494" i="7"/>
  <c r="U495" i="7"/>
  <c r="U496" i="7"/>
  <c r="U497" i="7"/>
  <c r="U498" i="7"/>
  <c r="U499" i="7"/>
  <c r="U500" i="7"/>
  <c r="U501" i="7"/>
  <c r="U502" i="7"/>
  <c r="U503" i="7"/>
  <c r="U504" i="7"/>
  <c r="U505" i="7"/>
  <c r="U506" i="7"/>
  <c r="U507" i="7"/>
  <c r="U508" i="7"/>
  <c r="U509" i="7"/>
  <c r="U510" i="7"/>
  <c r="U511" i="7"/>
  <c r="U512" i="7"/>
  <c r="U513" i="7"/>
  <c r="U514" i="7"/>
  <c r="U515" i="7"/>
  <c r="U516" i="7"/>
  <c r="U517" i="7"/>
  <c r="U518" i="7"/>
  <c r="U519" i="7"/>
  <c r="U520" i="7"/>
  <c r="U521" i="7"/>
  <c r="U522" i="7"/>
  <c r="U523" i="7"/>
  <c r="U524" i="7"/>
  <c r="U525" i="7"/>
  <c r="U526" i="7"/>
  <c r="U527" i="7"/>
  <c r="U528" i="7"/>
  <c r="U529" i="7"/>
  <c r="U530" i="7"/>
  <c r="U531" i="7"/>
  <c r="U532" i="7"/>
  <c r="U533" i="7"/>
  <c r="U534" i="7"/>
  <c r="U535" i="7"/>
  <c r="U536" i="7"/>
  <c r="U537" i="7"/>
  <c r="U538" i="7"/>
  <c r="U539" i="7"/>
  <c r="U540" i="7"/>
  <c r="U541" i="7"/>
  <c r="U542" i="7"/>
  <c r="U543" i="7"/>
  <c r="U544" i="7"/>
  <c r="U545" i="7"/>
  <c r="U546" i="7"/>
  <c r="U547" i="7"/>
  <c r="U548" i="7"/>
  <c r="U549" i="7"/>
  <c r="U550" i="7"/>
  <c r="U551" i="7"/>
  <c r="U552" i="7"/>
  <c r="U553" i="7"/>
  <c r="U554" i="7"/>
  <c r="U555" i="7"/>
  <c r="U556" i="7"/>
  <c r="U557" i="7"/>
  <c r="U558" i="7"/>
  <c r="U559" i="7"/>
  <c r="U560" i="7"/>
  <c r="U561" i="7"/>
  <c r="U562" i="7"/>
  <c r="U563" i="7"/>
  <c r="U564" i="7"/>
  <c r="U565" i="7"/>
  <c r="U566" i="7"/>
  <c r="U567" i="7"/>
  <c r="U568" i="7"/>
  <c r="U569" i="7"/>
  <c r="U570" i="7"/>
  <c r="U571" i="7"/>
  <c r="U572" i="7"/>
  <c r="U573" i="7"/>
  <c r="U574" i="7"/>
  <c r="U575" i="7"/>
  <c r="U576" i="7"/>
  <c r="U577" i="7"/>
  <c r="U578" i="7"/>
  <c r="U579" i="7"/>
  <c r="U580" i="7"/>
  <c r="U581" i="7"/>
  <c r="U582" i="7"/>
  <c r="U583" i="7"/>
  <c r="U584" i="7"/>
  <c r="U585" i="7"/>
  <c r="U586" i="7"/>
  <c r="U587" i="7"/>
  <c r="U588" i="7"/>
  <c r="U589" i="7"/>
  <c r="U590" i="7"/>
  <c r="U591" i="7"/>
  <c r="U592" i="7"/>
  <c r="U593" i="7"/>
  <c r="U594" i="7"/>
  <c r="U595" i="7"/>
  <c r="U596" i="7"/>
  <c r="U597" i="7"/>
  <c r="U598" i="7"/>
  <c r="U599" i="7"/>
  <c r="U600" i="7"/>
  <c r="U601" i="7"/>
  <c r="U602" i="7"/>
  <c r="U603" i="7"/>
  <c r="U604" i="7"/>
  <c r="U605" i="7"/>
  <c r="U606" i="7"/>
  <c r="U607" i="7"/>
  <c r="U608" i="7"/>
  <c r="U609" i="7"/>
  <c r="U610" i="7"/>
  <c r="U611" i="7"/>
  <c r="U612" i="7"/>
  <c r="U613" i="7"/>
  <c r="U614" i="7"/>
  <c r="U615" i="7"/>
  <c r="U616" i="7"/>
  <c r="U617" i="7"/>
  <c r="U618" i="7"/>
  <c r="U619" i="7"/>
  <c r="U620" i="7"/>
  <c r="U621" i="7"/>
  <c r="U622" i="7"/>
  <c r="U623" i="7"/>
  <c r="U624" i="7"/>
  <c r="U625" i="7"/>
  <c r="U626" i="7"/>
  <c r="U627" i="7"/>
  <c r="U628" i="7"/>
  <c r="U629" i="7"/>
  <c r="U630" i="7"/>
  <c r="U631" i="7"/>
  <c r="U632" i="7"/>
  <c r="U633" i="7"/>
  <c r="U634" i="7"/>
  <c r="U635" i="7"/>
  <c r="U636" i="7"/>
  <c r="U637" i="7"/>
  <c r="U638" i="7"/>
  <c r="U639" i="7"/>
  <c r="U640" i="7"/>
  <c r="U641" i="7"/>
  <c r="U642" i="7"/>
  <c r="U643" i="7"/>
  <c r="U644" i="7"/>
  <c r="U645" i="7"/>
  <c r="U646" i="7"/>
  <c r="U647" i="7"/>
  <c r="U648" i="7"/>
  <c r="U649" i="7"/>
  <c r="U650" i="7"/>
  <c r="U651" i="7"/>
  <c r="U652" i="7"/>
  <c r="U653" i="7"/>
  <c r="U654" i="7"/>
  <c r="U655" i="7"/>
  <c r="U656" i="7"/>
  <c r="U657" i="7"/>
  <c r="U658" i="7"/>
  <c r="U659" i="7"/>
  <c r="U660" i="7"/>
  <c r="U661" i="7"/>
  <c r="U662" i="7"/>
  <c r="U663" i="7"/>
  <c r="U664" i="7"/>
  <c r="U665" i="7"/>
  <c r="U666" i="7"/>
  <c r="U667" i="7"/>
  <c r="U668" i="7"/>
  <c r="U669" i="7"/>
  <c r="U670" i="7"/>
  <c r="U671" i="7"/>
  <c r="U672" i="7"/>
  <c r="U673" i="7"/>
  <c r="U674" i="7"/>
  <c r="U675" i="7"/>
  <c r="U676" i="7"/>
  <c r="U677" i="7"/>
  <c r="U678" i="7"/>
  <c r="U679" i="7"/>
  <c r="U680" i="7"/>
  <c r="U681" i="7"/>
  <c r="U682" i="7"/>
  <c r="U683" i="7"/>
  <c r="U684" i="7"/>
  <c r="U685" i="7"/>
  <c r="U686" i="7"/>
  <c r="U687" i="7"/>
  <c r="U688" i="7"/>
  <c r="U689" i="7"/>
  <c r="U690" i="7"/>
  <c r="U691" i="7"/>
  <c r="U692" i="7"/>
  <c r="U693" i="7"/>
  <c r="U694" i="7"/>
  <c r="U695" i="7"/>
  <c r="U696" i="7"/>
  <c r="U697" i="7"/>
  <c r="U698" i="7"/>
  <c r="U699" i="7"/>
  <c r="U700" i="7"/>
  <c r="U701" i="7"/>
  <c r="U702" i="7"/>
  <c r="U703" i="7"/>
  <c r="U704" i="7"/>
  <c r="U705" i="7"/>
  <c r="U706" i="7"/>
  <c r="U707" i="7"/>
  <c r="U708" i="7"/>
  <c r="U709" i="7"/>
  <c r="U710" i="7"/>
  <c r="U711" i="7"/>
  <c r="U712" i="7"/>
  <c r="U713" i="7"/>
  <c r="U714" i="7"/>
  <c r="U715" i="7"/>
  <c r="U716" i="7"/>
  <c r="U717" i="7"/>
  <c r="U718" i="7"/>
  <c r="U719" i="7"/>
  <c r="U720" i="7"/>
  <c r="U721" i="7"/>
  <c r="U722" i="7"/>
  <c r="U723" i="7"/>
  <c r="U724" i="7"/>
  <c r="U725" i="7"/>
  <c r="U726" i="7"/>
  <c r="U727" i="7"/>
  <c r="U728" i="7"/>
  <c r="U729" i="7"/>
  <c r="U730" i="7"/>
  <c r="U731" i="7"/>
  <c r="U732" i="7"/>
  <c r="U733" i="7"/>
  <c r="U734" i="7"/>
  <c r="U735" i="7"/>
  <c r="U736" i="7"/>
  <c r="U737" i="7"/>
  <c r="U738" i="7"/>
  <c r="U739" i="7"/>
  <c r="U740" i="7"/>
  <c r="U741" i="7"/>
  <c r="U742" i="7"/>
  <c r="U743" i="7"/>
  <c r="U744" i="7"/>
  <c r="U745" i="7"/>
  <c r="U746" i="7"/>
  <c r="U747" i="7"/>
  <c r="U748" i="7"/>
  <c r="U749" i="7"/>
  <c r="U750" i="7"/>
  <c r="U751" i="7"/>
  <c r="U752" i="7"/>
  <c r="U753" i="7"/>
  <c r="U754" i="7"/>
  <c r="U755" i="7"/>
  <c r="U756" i="7"/>
  <c r="U757" i="7"/>
  <c r="U758" i="7"/>
  <c r="U759" i="7"/>
  <c r="U760" i="7"/>
  <c r="U761" i="7"/>
  <c r="U762" i="7"/>
  <c r="U763" i="7"/>
  <c r="U764" i="7"/>
  <c r="U765" i="7"/>
  <c r="U766" i="7"/>
  <c r="U767" i="7"/>
  <c r="U768" i="7"/>
  <c r="U769" i="7"/>
  <c r="U770" i="7"/>
  <c r="U771" i="7"/>
  <c r="U772" i="7"/>
  <c r="U773" i="7"/>
  <c r="U774" i="7"/>
  <c r="U775" i="7"/>
  <c r="U776" i="7"/>
  <c r="U777" i="7"/>
  <c r="U778" i="7"/>
  <c r="U779" i="7"/>
  <c r="U780" i="7"/>
  <c r="U781" i="7"/>
  <c r="U782" i="7"/>
  <c r="U783" i="7"/>
  <c r="U784" i="7"/>
  <c r="U785" i="7"/>
  <c r="U786" i="7"/>
  <c r="U787" i="7"/>
  <c r="U788" i="7"/>
  <c r="U789" i="7"/>
  <c r="U790" i="7"/>
  <c r="U791" i="7"/>
  <c r="U792" i="7"/>
  <c r="U793" i="7"/>
  <c r="U794" i="7"/>
  <c r="U795" i="7"/>
  <c r="U796" i="7"/>
  <c r="U797" i="7"/>
  <c r="U798" i="7"/>
  <c r="U799" i="7"/>
  <c r="U800" i="7"/>
  <c r="U801" i="7"/>
  <c r="U802" i="7"/>
  <c r="U803" i="7"/>
  <c r="U804" i="7"/>
  <c r="U805" i="7"/>
  <c r="U806" i="7"/>
  <c r="U807" i="7"/>
  <c r="U808" i="7"/>
  <c r="U809" i="7"/>
  <c r="U810" i="7"/>
  <c r="U811" i="7"/>
  <c r="U812" i="7"/>
  <c r="U813" i="7"/>
  <c r="U814" i="7"/>
  <c r="U815" i="7"/>
  <c r="U816" i="7"/>
  <c r="U817" i="7"/>
  <c r="U818" i="7"/>
  <c r="U819" i="7"/>
  <c r="U820" i="7"/>
  <c r="U821" i="7"/>
  <c r="U822" i="7"/>
  <c r="U823" i="7"/>
  <c r="U824" i="7"/>
  <c r="U825" i="7"/>
  <c r="U826" i="7"/>
  <c r="U827" i="7"/>
  <c r="U828" i="7"/>
  <c r="U829" i="7"/>
  <c r="U830" i="7"/>
  <c r="U831" i="7"/>
  <c r="U832" i="7"/>
  <c r="U833" i="7"/>
  <c r="U834" i="7"/>
  <c r="U835" i="7"/>
  <c r="U836" i="7"/>
  <c r="U837" i="7"/>
  <c r="U838" i="7"/>
  <c r="U839" i="7"/>
  <c r="U840" i="7"/>
  <c r="U841" i="7"/>
  <c r="U842" i="7"/>
  <c r="U843" i="7"/>
  <c r="U844" i="7"/>
  <c r="U845" i="7"/>
  <c r="U846" i="7"/>
  <c r="U847" i="7"/>
  <c r="U848" i="7"/>
  <c r="U849" i="7"/>
  <c r="U850" i="7"/>
  <c r="U851" i="7"/>
  <c r="U852" i="7"/>
  <c r="U853" i="7"/>
  <c r="U854" i="7"/>
  <c r="U855" i="7"/>
  <c r="U856" i="7"/>
  <c r="U857" i="7"/>
  <c r="U858" i="7"/>
  <c r="U859" i="7"/>
  <c r="U860" i="7"/>
  <c r="U861" i="7"/>
  <c r="U862" i="7"/>
  <c r="U863" i="7"/>
  <c r="U864" i="7"/>
  <c r="U865" i="7"/>
  <c r="U866" i="7"/>
  <c r="U867" i="7"/>
  <c r="U868" i="7"/>
  <c r="U869" i="7"/>
  <c r="U870" i="7"/>
  <c r="U871" i="7"/>
  <c r="U872" i="7"/>
  <c r="U873" i="7"/>
  <c r="U874" i="7"/>
  <c r="U875" i="7"/>
  <c r="U876" i="7"/>
  <c r="U877" i="7"/>
  <c r="U878" i="7"/>
  <c r="U879" i="7"/>
  <c r="U880" i="7"/>
  <c r="U881" i="7"/>
  <c r="U882" i="7"/>
  <c r="U883" i="7"/>
  <c r="U884" i="7"/>
  <c r="U885" i="7"/>
  <c r="U886" i="7"/>
  <c r="U887" i="7"/>
  <c r="U888" i="7"/>
  <c r="U889" i="7"/>
  <c r="U890" i="7"/>
  <c r="U891" i="7"/>
  <c r="U892" i="7"/>
  <c r="U893" i="7"/>
  <c r="U894" i="7"/>
  <c r="U895" i="7"/>
  <c r="U896" i="7"/>
  <c r="U897" i="7"/>
  <c r="U898" i="7"/>
  <c r="U899" i="7"/>
  <c r="U900" i="7"/>
  <c r="U901" i="7"/>
  <c r="U902" i="7"/>
  <c r="U903" i="7"/>
  <c r="U904" i="7"/>
  <c r="U905" i="7"/>
  <c r="U906" i="7"/>
  <c r="U907" i="7"/>
  <c r="U908" i="7"/>
  <c r="U909" i="7"/>
  <c r="U910" i="7"/>
  <c r="U911" i="7"/>
  <c r="U912" i="7"/>
  <c r="U913" i="7"/>
  <c r="U914" i="7"/>
  <c r="U915" i="7"/>
  <c r="U916" i="7"/>
  <c r="U917" i="7"/>
  <c r="U918" i="7"/>
  <c r="U919" i="7"/>
  <c r="U920" i="7"/>
  <c r="U921" i="7"/>
  <c r="U922" i="7"/>
  <c r="U923" i="7"/>
  <c r="U924" i="7"/>
  <c r="U925" i="7"/>
  <c r="U926" i="7"/>
  <c r="U927" i="7"/>
  <c r="U928" i="7"/>
  <c r="U929" i="7"/>
  <c r="U930" i="7"/>
  <c r="U931" i="7"/>
  <c r="U932" i="7"/>
  <c r="U933" i="7"/>
  <c r="U934" i="7"/>
  <c r="U935" i="7"/>
  <c r="U936" i="7"/>
  <c r="U937" i="7"/>
  <c r="U938" i="7"/>
  <c r="U939" i="7"/>
  <c r="U940" i="7"/>
  <c r="U941" i="7"/>
  <c r="U942" i="7"/>
  <c r="U943" i="7"/>
  <c r="U944" i="7"/>
  <c r="U945" i="7"/>
  <c r="U946" i="7"/>
  <c r="U947" i="7"/>
  <c r="U948" i="7"/>
  <c r="U949" i="7"/>
  <c r="U950" i="7"/>
  <c r="U951" i="7"/>
  <c r="U952" i="7"/>
  <c r="U953" i="7"/>
  <c r="U954" i="7"/>
  <c r="U955" i="7"/>
  <c r="U956" i="7"/>
  <c r="U957" i="7"/>
  <c r="U958" i="7"/>
  <c r="U959" i="7"/>
  <c r="U960" i="7"/>
  <c r="U961" i="7"/>
  <c r="U962" i="7"/>
  <c r="U963" i="7"/>
  <c r="U964" i="7"/>
  <c r="U965" i="7"/>
  <c r="U966" i="7"/>
  <c r="U967" i="7"/>
  <c r="U968" i="7"/>
  <c r="U969" i="7"/>
  <c r="U970" i="7"/>
  <c r="U971" i="7"/>
  <c r="U972" i="7"/>
  <c r="U973" i="7"/>
  <c r="U974" i="7"/>
  <c r="U975" i="7"/>
  <c r="U976" i="7"/>
  <c r="U977" i="7"/>
  <c r="U978" i="7"/>
  <c r="U979" i="7"/>
  <c r="U980" i="7"/>
  <c r="U981" i="7"/>
  <c r="U982" i="7"/>
  <c r="U983" i="7"/>
  <c r="U984" i="7"/>
  <c r="U985" i="7"/>
  <c r="U986" i="7"/>
  <c r="U987" i="7"/>
  <c r="U988" i="7"/>
  <c r="U989" i="7"/>
  <c r="U990" i="7"/>
  <c r="U991" i="7"/>
  <c r="U992" i="7"/>
  <c r="U993" i="7"/>
  <c r="U994" i="7"/>
  <c r="U995" i="7"/>
  <c r="U996" i="7"/>
  <c r="U997" i="7"/>
  <c r="U998" i="7"/>
  <c r="U999" i="7"/>
  <c r="U1000" i="7"/>
  <c r="U1001" i="7"/>
  <c r="U1002" i="7"/>
  <c r="U1003" i="7"/>
  <c r="U1004" i="7"/>
  <c r="U1005" i="7"/>
  <c r="U1006" i="7"/>
  <c r="U1007" i="7"/>
  <c r="U1008" i="7"/>
  <c r="U1009" i="7"/>
  <c r="U1010" i="7"/>
  <c r="U1011" i="7"/>
  <c r="U1012" i="7"/>
  <c r="U1013" i="7"/>
  <c r="U1014" i="7"/>
  <c r="U1015" i="7"/>
  <c r="U1016" i="7"/>
  <c r="U1017" i="7"/>
  <c r="U1018" i="7"/>
  <c r="U1019" i="7"/>
  <c r="U1020" i="7"/>
  <c r="U1021" i="7"/>
  <c r="U1022" i="7"/>
  <c r="U1023" i="7"/>
  <c r="U1024" i="7"/>
  <c r="U1025" i="7"/>
  <c r="U1026" i="7"/>
  <c r="U1027" i="7"/>
  <c r="U1028" i="7"/>
  <c r="U1029" i="7"/>
  <c r="U1030" i="7"/>
  <c r="U1031" i="7"/>
  <c r="U1032" i="7"/>
  <c r="U1033" i="7"/>
  <c r="U1034" i="7"/>
  <c r="U1035" i="7"/>
  <c r="U1036" i="7"/>
  <c r="U1037" i="7"/>
  <c r="U1038" i="7"/>
  <c r="U1039" i="7"/>
  <c r="U1040" i="7"/>
  <c r="U1041" i="7"/>
  <c r="U1042" i="7"/>
  <c r="U1043" i="7"/>
  <c r="U1044" i="7"/>
  <c r="U1045" i="7"/>
  <c r="U1046" i="7"/>
  <c r="U1047" i="7"/>
  <c r="U1048" i="7"/>
  <c r="U1049" i="7"/>
  <c r="U1050" i="7"/>
  <c r="U1051" i="7"/>
  <c r="U1052" i="7"/>
  <c r="U1053" i="7"/>
  <c r="U1054" i="7"/>
  <c r="U1055" i="7"/>
  <c r="U1056" i="7"/>
  <c r="U1057" i="7"/>
  <c r="U1058" i="7"/>
  <c r="U1059" i="7"/>
  <c r="U1060" i="7"/>
  <c r="U1061" i="7"/>
  <c r="U1062" i="7"/>
  <c r="U1063" i="7"/>
  <c r="U1064" i="7"/>
  <c r="U1065" i="7"/>
  <c r="U1066" i="7"/>
  <c r="U1067" i="7"/>
  <c r="U1068" i="7"/>
  <c r="U1069" i="7"/>
  <c r="U1070" i="7"/>
  <c r="U1071" i="7"/>
  <c r="U1072" i="7"/>
  <c r="U1073" i="7"/>
  <c r="U1074" i="7"/>
  <c r="U1075" i="7"/>
  <c r="U1076" i="7"/>
  <c r="U1077" i="7"/>
  <c r="U1078" i="7"/>
  <c r="U1079" i="7"/>
  <c r="U1080" i="7"/>
  <c r="U1081" i="7"/>
  <c r="U1082" i="7"/>
  <c r="U1083" i="7"/>
  <c r="U1084" i="7"/>
  <c r="U1085" i="7"/>
  <c r="U1086" i="7"/>
  <c r="U1087" i="7"/>
  <c r="U1088" i="7"/>
  <c r="U1089" i="7"/>
  <c r="U1090" i="7"/>
  <c r="U1091" i="7"/>
  <c r="U1092" i="7"/>
  <c r="U1093" i="7"/>
  <c r="U1094" i="7"/>
  <c r="U1095" i="7"/>
  <c r="U1096" i="7"/>
  <c r="U1097" i="7"/>
  <c r="U1098" i="7"/>
  <c r="U1099" i="7"/>
  <c r="U1100" i="7"/>
  <c r="U1101" i="7"/>
  <c r="U1102" i="7"/>
  <c r="U1103" i="7"/>
  <c r="U1104" i="7"/>
  <c r="U1105" i="7"/>
  <c r="U1106" i="7"/>
  <c r="U1107" i="7"/>
  <c r="U1108" i="7"/>
  <c r="U1109" i="7"/>
  <c r="U1110" i="7"/>
  <c r="U1111" i="7"/>
  <c r="U1112" i="7"/>
  <c r="U1113" i="7"/>
  <c r="U1114" i="7"/>
  <c r="U1115" i="7"/>
  <c r="U1116" i="7"/>
  <c r="U1117" i="7"/>
  <c r="U1118" i="7"/>
  <c r="U1119" i="7"/>
  <c r="U1120" i="7"/>
  <c r="U1121" i="7"/>
  <c r="U1122" i="7"/>
  <c r="U1123" i="7"/>
  <c r="U1124" i="7"/>
  <c r="U1125" i="7"/>
  <c r="U1126" i="7"/>
  <c r="U1127" i="7"/>
  <c r="U1128" i="7"/>
  <c r="U1129" i="7"/>
  <c r="U1130" i="7"/>
  <c r="U1131" i="7"/>
  <c r="U1132" i="7"/>
  <c r="U1133" i="7"/>
  <c r="U1134" i="7"/>
  <c r="U1135" i="7"/>
  <c r="U1136" i="7"/>
  <c r="U1137" i="7"/>
  <c r="U1138" i="7"/>
  <c r="U1139" i="7"/>
  <c r="U1140" i="7"/>
  <c r="U1141" i="7"/>
  <c r="U1142" i="7"/>
  <c r="U1143" i="7"/>
  <c r="U1144" i="7"/>
  <c r="U1145" i="7"/>
  <c r="U1146" i="7"/>
  <c r="U1147" i="7"/>
  <c r="U1148" i="7"/>
  <c r="U1149" i="7"/>
  <c r="U1150" i="7"/>
  <c r="U1151" i="7"/>
  <c r="U1152" i="7"/>
  <c r="U1153" i="7"/>
  <c r="U1154" i="7"/>
  <c r="U1155" i="7"/>
  <c r="U1156" i="7"/>
  <c r="U1157" i="7"/>
  <c r="U1158" i="7"/>
  <c r="U1159" i="7"/>
  <c r="U1160" i="7"/>
  <c r="U1161" i="7"/>
  <c r="U1162" i="7"/>
  <c r="U1163" i="7"/>
  <c r="U1164" i="7"/>
  <c r="U1165" i="7"/>
  <c r="U1166" i="7"/>
  <c r="U1167" i="7"/>
  <c r="U1168" i="7"/>
  <c r="U1169" i="7"/>
  <c r="U1170" i="7"/>
  <c r="U1171" i="7"/>
  <c r="U1172" i="7"/>
  <c r="U1173" i="7"/>
  <c r="U1174" i="7"/>
  <c r="U1175" i="7"/>
  <c r="U1176" i="7"/>
  <c r="U1177" i="7"/>
  <c r="U1178" i="7"/>
  <c r="U1179" i="7"/>
  <c r="U1180" i="7"/>
  <c r="U1181" i="7"/>
  <c r="U1182" i="7"/>
  <c r="U1183" i="7"/>
  <c r="U1184" i="7"/>
  <c r="U1185" i="7"/>
  <c r="U1186" i="7"/>
  <c r="U1187" i="7"/>
  <c r="U1188" i="7"/>
  <c r="U1189" i="7"/>
  <c r="U1190" i="7"/>
  <c r="U1191" i="7"/>
  <c r="U1192" i="7"/>
  <c r="U1193" i="7"/>
  <c r="U1194" i="7"/>
  <c r="U1195" i="7"/>
  <c r="U1196" i="7"/>
  <c r="U1197" i="7"/>
  <c r="U1198" i="7"/>
  <c r="U1199" i="7"/>
  <c r="U1200" i="7"/>
  <c r="U1201" i="7"/>
  <c r="U1202" i="7"/>
  <c r="U1203" i="7"/>
  <c r="U1204" i="7"/>
  <c r="U1205" i="7"/>
  <c r="U1206" i="7"/>
  <c r="U1207" i="7"/>
  <c r="U1208" i="7"/>
  <c r="U1209" i="7"/>
  <c r="U1210" i="7"/>
  <c r="U1211" i="7"/>
  <c r="U1212" i="7"/>
  <c r="U1213" i="7"/>
  <c r="U1214" i="7"/>
  <c r="U1215" i="7"/>
  <c r="U1216" i="7"/>
  <c r="U1217" i="7"/>
  <c r="U1218" i="7"/>
  <c r="U1219" i="7"/>
  <c r="U1220" i="7"/>
  <c r="U1221" i="7"/>
  <c r="U1222" i="7"/>
  <c r="U1223" i="7"/>
  <c r="U1224" i="7"/>
  <c r="U1225" i="7"/>
  <c r="U1226" i="7"/>
  <c r="U1227" i="7"/>
  <c r="U1228" i="7"/>
  <c r="U1229" i="7"/>
  <c r="U1230" i="7"/>
  <c r="U1231" i="7"/>
  <c r="U1232" i="7"/>
  <c r="U1233" i="7"/>
  <c r="U1234" i="7"/>
  <c r="U1235" i="7"/>
  <c r="U1236" i="7"/>
  <c r="U1237" i="7"/>
  <c r="U1238" i="7"/>
  <c r="U1239" i="7"/>
  <c r="U1240" i="7"/>
  <c r="U1241" i="7"/>
  <c r="U1242" i="7"/>
  <c r="U1243" i="7"/>
  <c r="U1244" i="7"/>
  <c r="U1245" i="7"/>
  <c r="U1246" i="7"/>
  <c r="U1247" i="7"/>
  <c r="U1248" i="7"/>
  <c r="U1249" i="7"/>
  <c r="U1250" i="7"/>
  <c r="U1251" i="7"/>
  <c r="U1252" i="7"/>
  <c r="U1253" i="7"/>
  <c r="U1254" i="7"/>
  <c r="U1255" i="7"/>
  <c r="U1256" i="7"/>
  <c r="U1257" i="7"/>
  <c r="U1258" i="7"/>
  <c r="U1259" i="7"/>
  <c r="U1260" i="7"/>
  <c r="U1261" i="7"/>
  <c r="U1262" i="7"/>
  <c r="U1263" i="7"/>
  <c r="U1264" i="7"/>
  <c r="U1265" i="7"/>
  <c r="U1266" i="7"/>
  <c r="U1267" i="7"/>
  <c r="U1268" i="7"/>
  <c r="U1269" i="7"/>
  <c r="U1270" i="7"/>
  <c r="U1271" i="7"/>
  <c r="U1272" i="7"/>
  <c r="U1273" i="7"/>
  <c r="U1274" i="7"/>
  <c r="U1275" i="7"/>
  <c r="U1276" i="7"/>
  <c r="U1277" i="7"/>
  <c r="U1278" i="7"/>
  <c r="U1279" i="7"/>
  <c r="U1280" i="7"/>
  <c r="U1281" i="7"/>
  <c r="U1282" i="7"/>
  <c r="U1283" i="7"/>
  <c r="U1284" i="7"/>
  <c r="U1285" i="7"/>
  <c r="U1286" i="7"/>
  <c r="U1287" i="7"/>
  <c r="U1288" i="7"/>
  <c r="U1289" i="7"/>
  <c r="U1290" i="7"/>
  <c r="U1291" i="7"/>
  <c r="U1292" i="7"/>
  <c r="U1293" i="7"/>
  <c r="U1294" i="7"/>
  <c r="U1295" i="7"/>
  <c r="U1296" i="7"/>
  <c r="U1297" i="7"/>
  <c r="U1298" i="7"/>
  <c r="U1299" i="7"/>
  <c r="U1300" i="7"/>
  <c r="U1301" i="7"/>
  <c r="U1302" i="7"/>
  <c r="U1303" i="7"/>
  <c r="U1304" i="7"/>
  <c r="U1305" i="7"/>
  <c r="U1306" i="7"/>
  <c r="U1307" i="7"/>
  <c r="U1308" i="7"/>
  <c r="U1309" i="7"/>
  <c r="U1310" i="7"/>
  <c r="U1311" i="7"/>
  <c r="U1312" i="7"/>
  <c r="U1313" i="7"/>
  <c r="U1314" i="7"/>
  <c r="U1315" i="7"/>
  <c r="U1316" i="7"/>
  <c r="U1317" i="7"/>
  <c r="U1318" i="7"/>
  <c r="U1319" i="7"/>
  <c r="U1320" i="7"/>
  <c r="U1321" i="7"/>
  <c r="U1322" i="7"/>
  <c r="U1323" i="7"/>
  <c r="U1324" i="7"/>
  <c r="U1325" i="7"/>
  <c r="U1326" i="7"/>
  <c r="U1327" i="7"/>
  <c r="U1328" i="7"/>
  <c r="U1329" i="7"/>
  <c r="U1330" i="7"/>
  <c r="U1331" i="7"/>
  <c r="U1332" i="7"/>
  <c r="U1333" i="7"/>
  <c r="U1334" i="7"/>
  <c r="U1335" i="7"/>
  <c r="U1336" i="7"/>
  <c r="U1337" i="7"/>
  <c r="U1338" i="7"/>
  <c r="U1339" i="7"/>
  <c r="U1340" i="7"/>
  <c r="U1341" i="7"/>
  <c r="U1342" i="7"/>
  <c r="U1343" i="7"/>
  <c r="U1344" i="7"/>
  <c r="U1345" i="7"/>
  <c r="U1346" i="7"/>
  <c r="U1347" i="7"/>
  <c r="U1348" i="7"/>
  <c r="U1349" i="7"/>
  <c r="U1350" i="7"/>
  <c r="U1351" i="7"/>
  <c r="U1352" i="7"/>
  <c r="U1353" i="7"/>
  <c r="U1354" i="7"/>
  <c r="U1355" i="7"/>
  <c r="U1356" i="7"/>
  <c r="U1357" i="7"/>
  <c r="U1358" i="7"/>
  <c r="U1359" i="7"/>
  <c r="U1360" i="7"/>
  <c r="U1361" i="7"/>
  <c r="U1362" i="7"/>
  <c r="U1363" i="7"/>
  <c r="U1364" i="7"/>
  <c r="U1365" i="7"/>
  <c r="U1366" i="7"/>
  <c r="U1367" i="7"/>
  <c r="U1368" i="7"/>
  <c r="U1369" i="7"/>
  <c r="U1370" i="7"/>
  <c r="U1371" i="7"/>
  <c r="U1372" i="7"/>
  <c r="U1373" i="7"/>
  <c r="U1374" i="7"/>
  <c r="U1375" i="7"/>
  <c r="U1376" i="7"/>
  <c r="U1377" i="7"/>
  <c r="U1378" i="7"/>
  <c r="U1379" i="7"/>
  <c r="U1380" i="7"/>
  <c r="U1381" i="7"/>
  <c r="U1382" i="7"/>
  <c r="U1383" i="7"/>
  <c r="U1384" i="7"/>
  <c r="U1385" i="7"/>
  <c r="U1386" i="7"/>
  <c r="U1387" i="7"/>
  <c r="U1388" i="7"/>
  <c r="U1389" i="7"/>
  <c r="U1390" i="7"/>
  <c r="U1391" i="7"/>
  <c r="U1392" i="7"/>
  <c r="U1393" i="7"/>
  <c r="U1394" i="7"/>
  <c r="U1395" i="7"/>
  <c r="U1396" i="7"/>
  <c r="U1397" i="7"/>
  <c r="U1398" i="7"/>
  <c r="U1399" i="7"/>
  <c r="U1400" i="7"/>
  <c r="U1401" i="7"/>
  <c r="U1402" i="7"/>
  <c r="U1403" i="7"/>
  <c r="U1404" i="7"/>
  <c r="U1405" i="7"/>
  <c r="U1406" i="7"/>
  <c r="U1407" i="7"/>
  <c r="U1408" i="7"/>
  <c r="U1409" i="7"/>
  <c r="U1410" i="7"/>
  <c r="U1411" i="7"/>
  <c r="U1412" i="7"/>
  <c r="U1413" i="7"/>
  <c r="U1414" i="7"/>
  <c r="U1415" i="7"/>
  <c r="U1416" i="7"/>
  <c r="U1417" i="7"/>
  <c r="U1418" i="7"/>
  <c r="U1419" i="7"/>
  <c r="U1420" i="7"/>
  <c r="U1421" i="7"/>
  <c r="U1422" i="7"/>
  <c r="U1423" i="7"/>
  <c r="U1424" i="7"/>
  <c r="U1425" i="7"/>
  <c r="U1426" i="7"/>
  <c r="U1427" i="7"/>
  <c r="U1428" i="7"/>
  <c r="U1429" i="7"/>
  <c r="U1430" i="7"/>
  <c r="U1431" i="7"/>
  <c r="U1432" i="7"/>
  <c r="U1433" i="7"/>
  <c r="U1434" i="7"/>
  <c r="U1435" i="7"/>
  <c r="U1436" i="7"/>
  <c r="U1437" i="7"/>
  <c r="U1438" i="7"/>
  <c r="U1439" i="7"/>
  <c r="U1440" i="7"/>
  <c r="U1441" i="7"/>
  <c r="U1442" i="7"/>
  <c r="U1443" i="7"/>
  <c r="U1444" i="7"/>
  <c r="U1445" i="7"/>
  <c r="U1446" i="7"/>
  <c r="U1447" i="7"/>
  <c r="U1448" i="7"/>
  <c r="U1449" i="7"/>
  <c r="U1450" i="7"/>
  <c r="U1451" i="7"/>
  <c r="U1452" i="7"/>
  <c r="U1453" i="7"/>
  <c r="U1454" i="7"/>
  <c r="U1455" i="7"/>
  <c r="U1456" i="7"/>
  <c r="U1457" i="7"/>
  <c r="U1458" i="7"/>
  <c r="U1459" i="7"/>
  <c r="U1460" i="7"/>
  <c r="U1461" i="7"/>
  <c r="U1462" i="7"/>
  <c r="U1463" i="7"/>
  <c r="U1464" i="7"/>
  <c r="U1465" i="7"/>
  <c r="U1466" i="7"/>
  <c r="U1467" i="7"/>
  <c r="U1468" i="7"/>
  <c r="U1469" i="7"/>
  <c r="U1470" i="7"/>
  <c r="U1471" i="7"/>
  <c r="U1472" i="7"/>
  <c r="U1473" i="7"/>
  <c r="U1474" i="7"/>
  <c r="U1475" i="7"/>
  <c r="U1476" i="7"/>
  <c r="U1477" i="7"/>
  <c r="U1478" i="7"/>
  <c r="U1479" i="7"/>
  <c r="U1480" i="7"/>
  <c r="U1481" i="7"/>
  <c r="U1482" i="7"/>
  <c r="U1483" i="7"/>
  <c r="U1484" i="7"/>
  <c r="U1485" i="7"/>
  <c r="U1486" i="7"/>
  <c r="U1487" i="7"/>
  <c r="U1488" i="7"/>
  <c r="U1489" i="7"/>
  <c r="U1490" i="7"/>
  <c r="U1491" i="7"/>
  <c r="U1492" i="7"/>
  <c r="U1493" i="7"/>
  <c r="U1494" i="7"/>
  <c r="U1495" i="7"/>
  <c r="U1496" i="7"/>
  <c r="U1497" i="7"/>
  <c r="U1498" i="7"/>
  <c r="U1499" i="7"/>
  <c r="U1500" i="7"/>
  <c r="U1501" i="7"/>
  <c r="U1502" i="7"/>
  <c r="U1503" i="7"/>
  <c r="U1504" i="7"/>
  <c r="U1505" i="7"/>
  <c r="U1506" i="7"/>
  <c r="U1507" i="7"/>
  <c r="U1508" i="7"/>
  <c r="U1509" i="7"/>
  <c r="U1510" i="7"/>
  <c r="U1511" i="7"/>
  <c r="U1512" i="7"/>
  <c r="U1513" i="7"/>
  <c r="U1514" i="7"/>
  <c r="U1515" i="7"/>
  <c r="U1516" i="7"/>
  <c r="U1517" i="7"/>
  <c r="U1518" i="7"/>
  <c r="U1519" i="7"/>
  <c r="U1520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T409" i="7"/>
  <c r="T410" i="7"/>
  <c r="T411" i="7"/>
  <c r="T412" i="7"/>
  <c r="T413" i="7"/>
  <c r="T414" i="7"/>
  <c r="T415" i="7"/>
  <c r="T416" i="7"/>
  <c r="T417" i="7"/>
  <c r="T418" i="7"/>
  <c r="T419" i="7"/>
  <c r="T420" i="7"/>
  <c r="T421" i="7"/>
  <c r="T422" i="7"/>
  <c r="T423" i="7"/>
  <c r="T424" i="7"/>
  <c r="T425" i="7"/>
  <c r="T426" i="7"/>
  <c r="T427" i="7"/>
  <c r="T428" i="7"/>
  <c r="T429" i="7"/>
  <c r="T430" i="7"/>
  <c r="T431" i="7"/>
  <c r="T432" i="7"/>
  <c r="T433" i="7"/>
  <c r="T434" i="7"/>
  <c r="T435" i="7"/>
  <c r="T436" i="7"/>
  <c r="T437" i="7"/>
  <c r="T438" i="7"/>
  <c r="T439" i="7"/>
  <c r="T440" i="7"/>
  <c r="T441" i="7"/>
  <c r="T442" i="7"/>
  <c r="T443" i="7"/>
  <c r="T444" i="7"/>
  <c r="T445" i="7"/>
  <c r="T446" i="7"/>
  <c r="T447" i="7"/>
  <c r="T448" i="7"/>
  <c r="T449" i="7"/>
  <c r="T450" i="7"/>
  <c r="T451" i="7"/>
  <c r="T452" i="7"/>
  <c r="T453" i="7"/>
  <c r="T454" i="7"/>
  <c r="T455" i="7"/>
  <c r="T456" i="7"/>
  <c r="T457" i="7"/>
  <c r="T458" i="7"/>
  <c r="T459" i="7"/>
  <c r="T460" i="7"/>
  <c r="T461" i="7"/>
  <c r="T462" i="7"/>
  <c r="T463" i="7"/>
  <c r="T464" i="7"/>
  <c r="T465" i="7"/>
  <c r="T466" i="7"/>
  <c r="T467" i="7"/>
  <c r="T468" i="7"/>
  <c r="T469" i="7"/>
  <c r="T470" i="7"/>
  <c r="T471" i="7"/>
  <c r="T472" i="7"/>
  <c r="T473" i="7"/>
  <c r="T474" i="7"/>
  <c r="T475" i="7"/>
  <c r="T476" i="7"/>
  <c r="T477" i="7"/>
  <c r="T478" i="7"/>
  <c r="T479" i="7"/>
  <c r="T480" i="7"/>
  <c r="T481" i="7"/>
  <c r="T482" i="7"/>
  <c r="T483" i="7"/>
  <c r="T484" i="7"/>
  <c r="T485" i="7"/>
  <c r="T486" i="7"/>
  <c r="T487" i="7"/>
  <c r="T488" i="7"/>
  <c r="T489" i="7"/>
  <c r="T490" i="7"/>
  <c r="T491" i="7"/>
  <c r="T492" i="7"/>
  <c r="T493" i="7"/>
  <c r="T494" i="7"/>
  <c r="T495" i="7"/>
  <c r="T496" i="7"/>
  <c r="T497" i="7"/>
  <c r="T498" i="7"/>
  <c r="T499" i="7"/>
  <c r="T500" i="7"/>
  <c r="T501" i="7"/>
  <c r="T502" i="7"/>
  <c r="T503" i="7"/>
  <c r="T504" i="7"/>
  <c r="T505" i="7"/>
  <c r="T506" i="7"/>
  <c r="T507" i="7"/>
  <c r="T508" i="7"/>
  <c r="T509" i="7"/>
  <c r="T510" i="7"/>
  <c r="T511" i="7"/>
  <c r="T512" i="7"/>
  <c r="T513" i="7"/>
  <c r="T514" i="7"/>
  <c r="T515" i="7"/>
  <c r="T516" i="7"/>
  <c r="T517" i="7"/>
  <c r="T518" i="7"/>
  <c r="T519" i="7"/>
  <c r="T520" i="7"/>
  <c r="T521" i="7"/>
  <c r="T522" i="7"/>
  <c r="T523" i="7"/>
  <c r="T524" i="7"/>
  <c r="T525" i="7"/>
  <c r="T526" i="7"/>
  <c r="T527" i="7"/>
  <c r="T528" i="7"/>
  <c r="T529" i="7"/>
  <c r="T530" i="7"/>
  <c r="T531" i="7"/>
  <c r="T532" i="7"/>
  <c r="T533" i="7"/>
  <c r="T534" i="7"/>
  <c r="T535" i="7"/>
  <c r="T536" i="7"/>
  <c r="T537" i="7"/>
  <c r="T538" i="7"/>
  <c r="T539" i="7"/>
  <c r="T540" i="7"/>
  <c r="T541" i="7"/>
  <c r="T542" i="7"/>
  <c r="T543" i="7"/>
  <c r="T544" i="7"/>
  <c r="T545" i="7"/>
  <c r="T546" i="7"/>
  <c r="T547" i="7"/>
  <c r="T548" i="7"/>
  <c r="T549" i="7"/>
  <c r="T550" i="7"/>
  <c r="T551" i="7"/>
  <c r="T552" i="7"/>
  <c r="T553" i="7"/>
  <c r="T554" i="7"/>
  <c r="T555" i="7"/>
  <c r="T556" i="7"/>
  <c r="T557" i="7"/>
  <c r="T558" i="7"/>
  <c r="T559" i="7"/>
  <c r="T560" i="7"/>
  <c r="T561" i="7"/>
  <c r="T562" i="7"/>
  <c r="T563" i="7"/>
  <c r="T564" i="7"/>
  <c r="T565" i="7"/>
  <c r="T566" i="7"/>
  <c r="T567" i="7"/>
  <c r="T568" i="7"/>
  <c r="T569" i="7"/>
  <c r="T570" i="7"/>
  <c r="T571" i="7"/>
  <c r="T572" i="7"/>
  <c r="T573" i="7"/>
  <c r="T574" i="7"/>
  <c r="T575" i="7"/>
  <c r="T576" i="7"/>
  <c r="T577" i="7"/>
  <c r="T578" i="7"/>
  <c r="T579" i="7"/>
  <c r="T580" i="7"/>
  <c r="T581" i="7"/>
  <c r="T582" i="7"/>
  <c r="T583" i="7"/>
  <c r="T584" i="7"/>
  <c r="T585" i="7"/>
  <c r="T586" i="7"/>
  <c r="T587" i="7"/>
  <c r="T588" i="7"/>
  <c r="T589" i="7"/>
  <c r="T590" i="7"/>
  <c r="T591" i="7"/>
  <c r="T592" i="7"/>
  <c r="T593" i="7"/>
  <c r="T594" i="7"/>
  <c r="T595" i="7"/>
  <c r="T596" i="7"/>
  <c r="T597" i="7"/>
  <c r="T598" i="7"/>
  <c r="T599" i="7"/>
  <c r="T600" i="7"/>
  <c r="T601" i="7"/>
  <c r="T602" i="7"/>
  <c r="T603" i="7"/>
  <c r="T604" i="7"/>
  <c r="T605" i="7"/>
  <c r="T606" i="7"/>
  <c r="T607" i="7"/>
  <c r="T608" i="7"/>
  <c r="T609" i="7"/>
  <c r="T610" i="7"/>
  <c r="T611" i="7"/>
  <c r="T612" i="7"/>
  <c r="T613" i="7"/>
  <c r="T614" i="7"/>
  <c r="T615" i="7"/>
  <c r="T616" i="7"/>
  <c r="T617" i="7"/>
  <c r="T618" i="7"/>
  <c r="T619" i="7"/>
  <c r="T620" i="7"/>
  <c r="T621" i="7"/>
  <c r="T622" i="7"/>
  <c r="T623" i="7"/>
  <c r="T624" i="7"/>
  <c r="T625" i="7"/>
  <c r="T626" i="7"/>
  <c r="T627" i="7"/>
  <c r="T628" i="7"/>
  <c r="T629" i="7"/>
  <c r="T630" i="7"/>
  <c r="T631" i="7"/>
  <c r="T632" i="7"/>
  <c r="T633" i="7"/>
  <c r="T634" i="7"/>
  <c r="T635" i="7"/>
  <c r="T636" i="7"/>
  <c r="T637" i="7"/>
  <c r="T638" i="7"/>
  <c r="T639" i="7"/>
  <c r="T640" i="7"/>
  <c r="T641" i="7"/>
  <c r="T642" i="7"/>
  <c r="T643" i="7"/>
  <c r="T644" i="7"/>
  <c r="T645" i="7"/>
  <c r="T646" i="7"/>
  <c r="T647" i="7"/>
  <c r="T648" i="7"/>
  <c r="T649" i="7"/>
  <c r="T650" i="7"/>
  <c r="T651" i="7"/>
  <c r="T652" i="7"/>
  <c r="T653" i="7"/>
  <c r="T654" i="7"/>
  <c r="T655" i="7"/>
  <c r="T656" i="7"/>
  <c r="T657" i="7"/>
  <c r="T658" i="7"/>
  <c r="T659" i="7"/>
  <c r="T660" i="7"/>
  <c r="T661" i="7"/>
  <c r="T662" i="7"/>
  <c r="T663" i="7"/>
  <c r="T664" i="7"/>
  <c r="T665" i="7"/>
  <c r="T666" i="7"/>
  <c r="T667" i="7"/>
  <c r="T668" i="7"/>
  <c r="T669" i="7"/>
  <c r="T670" i="7"/>
  <c r="T671" i="7"/>
  <c r="T672" i="7"/>
  <c r="T673" i="7"/>
  <c r="T674" i="7"/>
  <c r="T675" i="7"/>
  <c r="T676" i="7"/>
  <c r="T677" i="7"/>
  <c r="T678" i="7"/>
  <c r="T679" i="7"/>
  <c r="T680" i="7"/>
  <c r="T681" i="7"/>
  <c r="T682" i="7"/>
  <c r="T683" i="7"/>
  <c r="T684" i="7"/>
  <c r="T685" i="7"/>
  <c r="T686" i="7"/>
  <c r="T687" i="7"/>
  <c r="T688" i="7"/>
  <c r="T689" i="7"/>
  <c r="T690" i="7"/>
  <c r="T691" i="7"/>
  <c r="T692" i="7"/>
  <c r="T693" i="7"/>
  <c r="T694" i="7"/>
  <c r="T695" i="7"/>
  <c r="T696" i="7"/>
  <c r="T697" i="7"/>
  <c r="T698" i="7"/>
  <c r="T699" i="7"/>
  <c r="T700" i="7"/>
  <c r="T701" i="7"/>
  <c r="T702" i="7"/>
  <c r="T703" i="7"/>
  <c r="T704" i="7"/>
  <c r="T705" i="7"/>
  <c r="T706" i="7"/>
  <c r="T707" i="7"/>
  <c r="T708" i="7"/>
  <c r="T709" i="7"/>
  <c r="T710" i="7"/>
  <c r="T711" i="7"/>
  <c r="T712" i="7"/>
  <c r="T713" i="7"/>
  <c r="T714" i="7"/>
  <c r="T715" i="7"/>
  <c r="T716" i="7"/>
  <c r="T717" i="7"/>
  <c r="T718" i="7"/>
  <c r="T719" i="7"/>
  <c r="T720" i="7"/>
  <c r="T721" i="7"/>
  <c r="T722" i="7"/>
  <c r="T723" i="7"/>
  <c r="T724" i="7"/>
  <c r="T725" i="7"/>
  <c r="T726" i="7"/>
  <c r="T727" i="7"/>
  <c r="T728" i="7"/>
  <c r="T729" i="7"/>
  <c r="T730" i="7"/>
  <c r="T731" i="7"/>
  <c r="T732" i="7"/>
  <c r="T733" i="7"/>
  <c r="T734" i="7"/>
  <c r="T735" i="7"/>
  <c r="T736" i="7"/>
  <c r="T737" i="7"/>
  <c r="T738" i="7"/>
  <c r="T739" i="7"/>
  <c r="T740" i="7"/>
  <c r="T741" i="7"/>
  <c r="T742" i="7"/>
  <c r="T743" i="7"/>
  <c r="T744" i="7"/>
  <c r="T745" i="7"/>
  <c r="T746" i="7"/>
  <c r="T747" i="7"/>
  <c r="T748" i="7"/>
  <c r="T749" i="7"/>
  <c r="T750" i="7"/>
  <c r="T751" i="7"/>
  <c r="T752" i="7"/>
  <c r="T753" i="7"/>
  <c r="T754" i="7"/>
  <c r="T755" i="7"/>
  <c r="T756" i="7"/>
  <c r="T757" i="7"/>
  <c r="T758" i="7"/>
  <c r="T759" i="7"/>
  <c r="T760" i="7"/>
  <c r="T761" i="7"/>
  <c r="T762" i="7"/>
  <c r="T763" i="7"/>
  <c r="T764" i="7"/>
  <c r="T765" i="7"/>
  <c r="T766" i="7"/>
  <c r="T767" i="7"/>
  <c r="T768" i="7"/>
  <c r="T769" i="7"/>
  <c r="T770" i="7"/>
  <c r="T771" i="7"/>
  <c r="T772" i="7"/>
  <c r="T773" i="7"/>
  <c r="T774" i="7"/>
  <c r="T775" i="7"/>
  <c r="T776" i="7"/>
  <c r="T777" i="7"/>
  <c r="T778" i="7"/>
  <c r="T779" i="7"/>
  <c r="T780" i="7"/>
  <c r="T781" i="7"/>
  <c r="T782" i="7"/>
  <c r="T783" i="7"/>
  <c r="T784" i="7"/>
  <c r="T785" i="7"/>
  <c r="T786" i="7"/>
  <c r="T787" i="7"/>
  <c r="T788" i="7"/>
  <c r="T789" i="7"/>
  <c r="T790" i="7"/>
  <c r="T791" i="7"/>
  <c r="T792" i="7"/>
  <c r="T793" i="7"/>
  <c r="T794" i="7"/>
  <c r="T795" i="7"/>
  <c r="T796" i="7"/>
  <c r="T797" i="7"/>
  <c r="T798" i="7"/>
  <c r="T799" i="7"/>
  <c r="T800" i="7"/>
  <c r="T801" i="7"/>
  <c r="T802" i="7"/>
  <c r="T803" i="7"/>
  <c r="T804" i="7"/>
  <c r="T805" i="7"/>
  <c r="T806" i="7"/>
  <c r="T807" i="7"/>
  <c r="T808" i="7"/>
  <c r="T809" i="7"/>
  <c r="T810" i="7"/>
  <c r="T811" i="7"/>
  <c r="T812" i="7"/>
  <c r="T813" i="7"/>
  <c r="T814" i="7"/>
  <c r="T815" i="7"/>
  <c r="T816" i="7"/>
  <c r="T817" i="7"/>
  <c r="T818" i="7"/>
  <c r="T819" i="7"/>
  <c r="T820" i="7"/>
  <c r="T821" i="7"/>
  <c r="T822" i="7"/>
  <c r="T823" i="7"/>
  <c r="T824" i="7"/>
  <c r="T825" i="7"/>
  <c r="T826" i="7"/>
  <c r="T827" i="7"/>
  <c r="T828" i="7"/>
  <c r="T829" i="7"/>
  <c r="T830" i="7"/>
  <c r="T831" i="7"/>
  <c r="T832" i="7"/>
  <c r="T833" i="7"/>
  <c r="T834" i="7"/>
  <c r="T835" i="7"/>
  <c r="T836" i="7"/>
  <c r="T837" i="7"/>
  <c r="T838" i="7"/>
  <c r="T839" i="7"/>
  <c r="T840" i="7"/>
  <c r="T841" i="7"/>
  <c r="T842" i="7"/>
  <c r="T843" i="7"/>
  <c r="T844" i="7"/>
  <c r="T845" i="7"/>
  <c r="T846" i="7"/>
  <c r="T847" i="7"/>
  <c r="T848" i="7"/>
  <c r="T849" i="7"/>
  <c r="T850" i="7"/>
  <c r="T851" i="7"/>
  <c r="T852" i="7"/>
  <c r="T853" i="7"/>
  <c r="T854" i="7"/>
  <c r="T855" i="7"/>
  <c r="T856" i="7"/>
  <c r="T857" i="7"/>
  <c r="T858" i="7"/>
  <c r="T859" i="7"/>
  <c r="T860" i="7"/>
  <c r="T861" i="7"/>
  <c r="T862" i="7"/>
  <c r="T863" i="7"/>
  <c r="T864" i="7"/>
  <c r="T865" i="7"/>
  <c r="T866" i="7"/>
  <c r="T867" i="7"/>
  <c r="T868" i="7"/>
  <c r="T869" i="7"/>
  <c r="T870" i="7"/>
  <c r="T871" i="7"/>
  <c r="T872" i="7"/>
  <c r="T873" i="7"/>
  <c r="T874" i="7"/>
  <c r="T875" i="7"/>
  <c r="T876" i="7"/>
  <c r="T877" i="7"/>
  <c r="T878" i="7"/>
  <c r="T879" i="7"/>
  <c r="T880" i="7"/>
  <c r="T881" i="7"/>
  <c r="T882" i="7"/>
  <c r="T883" i="7"/>
  <c r="T884" i="7"/>
  <c r="T885" i="7"/>
  <c r="T886" i="7"/>
  <c r="T887" i="7"/>
  <c r="T888" i="7"/>
  <c r="T889" i="7"/>
  <c r="T890" i="7"/>
  <c r="T891" i="7"/>
  <c r="T892" i="7"/>
  <c r="T893" i="7"/>
  <c r="T894" i="7"/>
  <c r="T895" i="7"/>
  <c r="T896" i="7"/>
  <c r="T897" i="7"/>
  <c r="T898" i="7"/>
  <c r="T899" i="7"/>
  <c r="T900" i="7"/>
  <c r="T901" i="7"/>
  <c r="T902" i="7"/>
  <c r="T903" i="7"/>
  <c r="T904" i="7"/>
  <c r="T905" i="7"/>
  <c r="T906" i="7"/>
  <c r="T907" i="7"/>
  <c r="T908" i="7"/>
  <c r="T909" i="7"/>
  <c r="T910" i="7"/>
  <c r="T911" i="7"/>
  <c r="T912" i="7"/>
  <c r="T913" i="7"/>
  <c r="T914" i="7"/>
  <c r="T915" i="7"/>
  <c r="T916" i="7"/>
  <c r="T917" i="7"/>
  <c r="T918" i="7"/>
  <c r="T919" i="7"/>
  <c r="T920" i="7"/>
  <c r="T921" i="7"/>
  <c r="T922" i="7"/>
  <c r="T923" i="7"/>
  <c r="T924" i="7"/>
  <c r="T925" i="7"/>
  <c r="T926" i="7"/>
  <c r="T927" i="7"/>
  <c r="T928" i="7"/>
  <c r="T929" i="7"/>
  <c r="T930" i="7"/>
  <c r="T931" i="7"/>
  <c r="T932" i="7"/>
  <c r="T933" i="7"/>
  <c r="T934" i="7"/>
  <c r="T935" i="7"/>
  <c r="T936" i="7"/>
  <c r="T937" i="7"/>
  <c r="T938" i="7"/>
  <c r="T939" i="7"/>
  <c r="T940" i="7"/>
  <c r="T941" i="7"/>
  <c r="T942" i="7"/>
  <c r="T943" i="7"/>
  <c r="T944" i="7"/>
  <c r="T945" i="7"/>
  <c r="T946" i="7"/>
  <c r="T947" i="7"/>
  <c r="T948" i="7"/>
  <c r="T949" i="7"/>
  <c r="T950" i="7"/>
  <c r="T951" i="7"/>
  <c r="T952" i="7"/>
  <c r="T953" i="7"/>
  <c r="T954" i="7"/>
  <c r="T955" i="7"/>
  <c r="T956" i="7"/>
  <c r="T957" i="7"/>
  <c r="T958" i="7"/>
  <c r="T959" i="7"/>
  <c r="T960" i="7"/>
  <c r="T961" i="7"/>
  <c r="T962" i="7"/>
  <c r="T963" i="7"/>
  <c r="T964" i="7"/>
  <c r="T965" i="7"/>
  <c r="T966" i="7"/>
  <c r="T967" i="7"/>
  <c r="T968" i="7"/>
  <c r="T969" i="7"/>
  <c r="T970" i="7"/>
  <c r="T971" i="7"/>
  <c r="T972" i="7"/>
  <c r="T973" i="7"/>
  <c r="T974" i="7"/>
  <c r="T975" i="7"/>
  <c r="T976" i="7"/>
  <c r="T977" i="7"/>
  <c r="T978" i="7"/>
  <c r="T979" i="7"/>
  <c r="T980" i="7"/>
  <c r="T981" i="7"/>
  <c r="T982" i="7"/>
  <c r="T983" i="7"/>
  <c r="T984" i="7"/>
  <c r="T985" i="7"/>
  <c r="T986" i="7"/>
  <c r="T987" i="7"/>
  <c r="T988" i="7"/>
  <c r="T989" i="7"/>
  <c r="T990" i="7"/>
  <c r="T991" i="7"/>
  <c r="T992" i="7"/>
  <c r="T993" i="7"/>
  <c r="T994" i="7"/>
  <c r="T995" i="7"/>
  <c r="T996" i="7"/>
  <c r="T997" i="7"/>
  <c r="T998" i="7"/>
  <c r="T999" i="7"/>
  <c r="T1000" i="7"/>
  <c r="T1001" i="7"/>
  <c r="T1002" i="7"/>
  <c r="T1003" i="7"/>
  <c r="T1004" i="7"/>
  <c r="T1005" i="7"/>
  <c r="T1006" i="7"/>
  <c r="T1007" i="7"/>
  <c r="T1008" i="7"/>
  <c r="T1009" i="7"/>
  <c r="T1010" i="7"/>
  <c r="T1011" i="7"/>
  <c r="T1012" i="7"/>
  <c r="T1013" i="7"/>
  <c r="T1014" i="7"/>
  <c r="T1015" i="7"/>
  <c r="T1016" i="7"/>
  <c r="T1017" i="7"/>
  <c r="T1018" i="7"/>
  <c r="T1019" i="7"/>
  <c r="T1020" i="7"/>
  <c r="T1021" i="7"/>
  <c r="T1022" i="7"/>
  <c r="T1023" i="7"/>
  <c r="T1024" i="7"/>
  <c r="T1025" i="7"/>
  <c r="T1026" i="7"/>
  <c r="T1027" i="7"/>
  <c r="T1028" i="7"/>
  <c r="T1029" i="7"/>
  <c r="T1030" i="7"/>
  <c r="T1031" i="7"/>
  <c r="T1032" i="7"/>
  <c r="T1033" i="7"/>
  <c r="T1034" i="7"/>
  <c r="T1035" i="7"/>
  <c r="T1036" i="7"/>
  <c r="T1037" i="7"/>
  <c r="T1038" i="7"/>
  <c r="T1039" i="7"/>
  <c r="T1040" i="7"/>
  <c r="T1041" i="7"/>
  <c r="T1042" i="7"/>
  <c r="T1043" i="7"/>
  <c r="T1044" i="7"/>
  <c r="T1045" i="7"/>
  <c r="T1046" i="7"/>
  <c r="T1047" i="7"/>
  <c r="T1048" i="7"/>
  <c r="T1049" i="7"/>
  <c r="T1050" i="7"/>
  <c r="T1051" i="7"/>
  <c r="T1052" i="7"/>
  <c r="T1053" i="7"/>
  <c r="T1054" i="7"/>
  <c r="T1055" i="7"/>
  <c r="T1056" i="7"/>
  <c r="T1057" i="7"/>
  <c r="T1058" i="7"/>
  <c r="T1059" i="7"/>
  <c r="T1060" i="7"/>
  <c r="T1061" i="7"/>
  <c r="T1062" i="7"/>
  <c r="T1063" i="7"/>
  <c r="T1064" i="7"/>
  <c r="T1065" i="7"/>
  <c r="T1066" i="7"/>
  <c r="T1067" i="7"/>
  <c r="T1068" i="7"/>
  <c r="T1069" i="7"/>
  <c r="T1070" i="7"/>
  <c r="T1071" i="7"/>
  <c r="T1072" i="7"/>
  <c r="T1073" i="7"/>
  <c r="T1074" i="7"/>
  <c r="T1075" i="7"/>
  <c r="T1076" i="7"/>
  <c r="T1077" i="7"/>
  <c r="T1078" i="7"/>
  <c r="T1079" i="7"/>
  <c r="T1080" i="7"/>
  <c r="T1081" i="7"/>
  <c r="T1082" i="7"/>
  <c r="T1083" i="7"/>
  <c r="T1084" i="7"/>
  <c r="T1085" i="7"/>
  <c r="T1086" i="7"/>
  <c r="T1087" i="7"/>
  <c r="T1088" i="7"/>
  <c r="T1089" i="7"/>
  <c r="T1090" i="7"/>
  <c r="T1091" i="7"/>
  <c r="T1092" i="7"/>
  <c r="T1093" i="7"/>
  <c r="T1094" i="7"/>
  <c r="T1095" i="7"/>
  <c r="T1096" i="7"/>
  <c r="T1097" i="7"/>
  <c r="T1098" i="7"/>
  <c r="T1099" i="7"/>
  <c r="T1100" i="7"/>
  <c r="T1101" i="7"/>
  <c r="T1102" i="7"/>
  <c r="T1103" i="7"/>
  <c r="T1104" i="7"/>
  <c r="T1105" i="7"/>
  <c r="T1106" i="7"/>
  <c r="T1107" i="7"/>
  <c r="T1108" i="7"/>
  <c r="T1109" i="7"/>
  <c r="T1110" i="7"/>
  <c r="T1111" i="7"/>
  <c r="T1112" i="7"/>
  <c r="T1113" i="7"/>
  <c r="T1114" i="7"/>
  <c r="T1115" i="7"/>
  <c r="T1116" i="7"/>
  <c r="T1117" i="7"/>
  <c r="T1118" i="7"/>
  <c r="T1119" i="7"/>
  <c r="T1120" i="7"/>
  <c r="T1121" i="7"/>
  <c r="T1122" i="7"/>
  <c r="T1123" i="7"/>
  <c r="T1124" i="7"/>
  <c r="T1125" i="7"/>
  <c r="T1126" i="7"/>
  <c r="T1127" i="7"/>
  <c r="T1128" i="7"/>
  <c r="T1129" i="7"/>
  <c r="T1130" i="7"/>
  <c r="T1131" i="7"/>
  <c r="T1132" i="7"/>
  <c r="T1133" i="7"/>
  <c r="T1134" i="7"/>
  <c r="T1135" i="7"/>
  <c r="T1136" i="7"/>
  <c r="T1137" i="7"/>
  <c r="T1138" i="7"/>
  <c r="T1139" i="7"/>
  <c r="T1140" i="7"/>
  <c r="T1141" i="7"/>
  <c r="T1142" i="7"/>
  <c r="T1143" i="7"/>
  <c r="T1144" i="7"/>
  <c r="T1145" i="7"/>
  <c r="T1146" i="7"/>
  <c r="T1147" i="7"/>
  <c r="T1148" i="7"/>
  <c r="T1149" i="7"/>
  <c r="T1150" i="7"/>
  <c r="T1151" i="7"/>
  <c r="T1152" i="7"/>
  <c r="T1153" i="7"/>
  <c r="T1154" i="7"/>
  <c r="T1155" i="7"/>
  <c r="T1156" i="7"/>
  <c r="T1157" i="7"/>
  <c r="T1158" i="7"/>
  <c r="T1159" i="7"/>
  <c r="T1160" i="7"/>
  <c r="T1161" i="7"/>
  <c r="T1162" i="7"/>
  <c r="T1163" i="7"/>
  <c r="T1164" i="7"/>
  <c r="T1165" i="7"/>
  <c r="T1166" i="7"/>
  <c r="T1167" i="7"/>
  <c r="T1168" i="7"/>
  <c r="T1169" i="7"/>
  <c r="T1170" i="7"/>
  <c r="T1171" i="7"/>
  <c r="T1172" i="7"/>
  <c r="T1173" i="7"/>
  <c r="T1174" i="7"/>
  <c r="T1175" i="7"/>
  <c r="T1176" i="7"/>
  <c r="T1177" i="7"/>
  <c r="T1178" i="7"/>
  <c r="T1179" i="7"/>
  <c r="T1180" i="7"/>
  <c r="T1181" i="7"/>
  <c r="T1182" i="7"/>
  <c r="T1183" i="7"/>
  <c r="T1184" i="7"/>
  <c r="T1185" i="7"/>
  <c r="T1186" i="7"/>
  <c r="T1187" i="7"/>
  <c r="T1188" i="7"/>
  <c r="T1189" i="7"/>
  <c r="T1190" i="7"/>
  <c r="T1191" i="7"/>
  <c r="T1192" i="7"/>
  <c r="T1193" i="7"/>
  <c r="T1194" i="7"/>
  <c r="T1195" i="7"/>
  <c r="T1196" i="7"/>
  <c r="T1197" i="7"/>
  <c r="T1198" i="7"/>
  <c r="T1199" i="7"/>
  <c r="T1200" i="7"/>
  <c r="T1201" i="7"/>
  <c r="T1202" i="7"/>
  <c r="T1203" i="7"/>
  <c r="T1204" i="7"/>
  <c r="T1205" i="7"/>
  <c r="T1206" i="7"/>
  <c r="T1207" i="7"/>
  <c r="T1208" i="7"/>
  <c r="T1209" i="7"/>
  <c r="T1210" i="7"/>
  <c r="T1211" i="7"/>
  <c r="T1212" i="7"/>
  <c r="T1213" i="7"/>
  <c r="T1214" i="7"/>
  <c r="T1215" i="7"/>
  <c r="T1216" i="7"/>
  <c r="T1217" i="7"/>
  <c r="T1218" i="7"/>
  <c r="T1219" i="7"/>
  <c r="T1220" i="7"/>
  <c r="T1221" i="7"/>
  <c r="T1222" i="7"/>
  <c r="T1223" i="7"/>
  <c r="T1224" i="7"/>
  <c r="T1225" i="7"/>
  <c r="T1226" i="7"/>
  <c r="T1227" i="7"/>
  <c r="T1228" i="7"/>
  <c r="T1229" i="7"/>
  <c r="T1230" i="7"/>
  <c r="T1231" i="7"/>
  <c r="T1232" i="7"/>
  <c r="T1233" i="7"/>
  <c r="T1234" i="7"/>
  <c r="T1235" i="7"/>
  <c r="T1236" i="7"/>
  <c r="T1237" i="7"/>
  <c r="T1238" i="7"/>
  <c r="T1239" i="7"/>
  <c r="T1240" i="7"/>
  <c r="T1241" i="7"/>
  <c r="T1242" i="7"/>
  <c r="T1243" i="7"/>
  <c r="T1244" i="7"/>
  <c r="T1245" i="7"/>
  <c r="T1246" i="7"/>
  <c r="T1247" i="7"/>
  <c r="T1248" i="7"/>
  <c r="T1249" i="7"/>
  <c r="T1250" i="7"/>
  <c r="T1251" i="7"/>
  <c r="T1252" i="7"/>
  <c r="T1253" i="7"/>
  <c r="T1254" i="7"/>
  <c r="T1255" i="7"/>
  <c r="T1256" i="7"/>
  <c r="T1257" i="7"/>
  <c r="T1258" i="7"/>
  <c r="T1259" i="7"/>
  <c r="T1260" i="7"/>
  <c r="T1261" i="7"/>
  <c r="T1262" i="7"/>
  <c r="T1263" i="7"/>
  <c r="T1264" i="7"/>
  <c r="T1265" i="7"/>
  <c r="T1266" i="7"/>
  <c r="T1267" i="7"/>
  <c r="T1268" i="7"/>
  <c r="T1269" i="7"/>
  <c r="T1270" i="7"/>
  <c r="T1271" i="7"/>
  <c r="T1272" i="7"/>
  <c r="T1273" i="7"/>
  <c r="T1274" i="7"/>
  <c r="T1275" i="7"/>
  <c r="T1276" i="7"/>
  <c r="T1277" i="7"/>
  <c r="T1278" i="7"/>
  <c r="T1279" i="7"/>
  <c r="T1280" i="7"/>
  <c r="T1281" i="7"/>
  <c r="T1282" i="7"/>
  <c r="T1283" i="7"/>
  <c r="T1284" i="7"/>
  <c r="T1285" i="7"/>
  <c r="T1286" i="7"/>
  <c r="T1287" i="7"/>
  <c r="T1288" i="7"/>
  <c r="T1289" i="7"/>
  <c r="T1290" i="7"/>
  <c r="T1291" i="7"/>
  <c r="T1292" i="7"/>
  <c r="T1293" i="7"/>
  <c r="T1294" i="7"/>
  <c r="T1295" i="7"/>
  <c r="T1296" i="7"/>
  <c r="T1297" i="7"/>
  <c r="T1298" i="7"/>
  <c r="T1299" i="7"/>
  <c r="T1300" i="7"/>
  <c r="T1301" i="7"/>
  <c r="T1302" i="7"/>
  <c r="T1303" i="7"/>
  <c r="T1304" i="7"/>
  <c r="T1305" i="7"/>
  <c r="T1306" i="7"/>
  <c r="T1307" i="7"/>
  <c r="T1308" i="7"/>
  <c r="T1309" i="7"/>
  <c r="T1310" i="7"/>
  <c r="T1311" i="7"/>
  <c r="T1312" i="7"/>
  <c r="T1313" i="7"/>
  <c r="T1314" i="7"/>
  <c r="T1315" i="7"/>
  <c r="T1316" i="7"/>
  <c r="T1317" i="7"/>
  <c r="T1318" i="7"/>
  <c r="T1319" i="7"/>
  <c r="T1320" i="7"/>
  <c r="T1321" i="7"/>
  <c r="T1322" i="7"/>
  <c r="T1323" i="7"/>
  <c r="T1324" i="7"/>
  <c r="T1325" i="7"/>
  <c r="T1326" i="7"/>
  <c r="T1327" i="7"/>
  <c r="T1328" i="7"/>
  <c r="T1329" i="7"/>
  <c r="T1330" i="7"/>
  <c r="T1331" i="7"/>
  <c r="T1332" i="7"/>
  <c r="T1333" i="7"/>
  <c r="T1334" i="7"/>
  <c r="T1335" i="7"/>
  <c r="T1336" i="7"/>
  <c r="T1337" i="7"/>
  <c r="T1338" i="7"/>
  <c r="T1339" i="7"/>
  <c r="T1340" i="7"/>
  <c r="T1341" i="7"/>
  <c r="T1342" i="7"/>
  <c r="T1343" i="7"/>
  <c r="T1344" i="7"/>
  <c r="T1345" i="7"/>
  <c r="T1346" i="7"/>
  <c r="T1347" i="7"/>
  <c r="T1348" i="7"/>
  <c r="T1349" i="7"/>
  <c r="T1350" i="7"/>
  <c r="T1351" i="7"/>
  <c r="T1352" i="7"/>
  <c r="T1353" i="7"/>
  <c r="T1354" i="7"/>
  <c r="T1355" i="7"/>
  <c r="T1356" i="7"/>
  <c r="T1357" i="7"/>
  <c r="T1358" i="7"/>
  <c r="T1359" i="7"/>
  <c r="T1360" i="7"/>
  <c r="T1361" i="7"/>
  <c r="T1362" i="7"/>
  <c r="T1363" i="7"/>
  <c r="T1364" i="7"/>
  <c r="T1365" i="7"/>
  <c r="T1366" i="7"/>
  <c r="T1367" i="7"/>
  <c r="T1368" i="7"/>
  <c r="T1369" i="7"/>
  <c r="T1370" i="7"/>
  <c r="T1371" i="7"/>
  <c r="T1372" i="7"/>
  <c r="T1373" i="7"/>
  <c r="T1374" i="7"/>
  <c r="T1375" i="7"/>
  <c r="T1376" i="7"/>
  <c r="T1377" i="7"/>
  <c r="T1378" i="7"/>
  <c r="T1379" i="7"/>
  <c r="T1380" i="7"/>
  <c r="T1381" i="7"/>
  <c r="T1382" i="7"/>
  <c r="T1383" i="7"/>
  <c r="T1384" i="7"/>
  <c r="T1385" i="7"/>
  <c r="T1386" i="7"/>
  <c r="T1387" i="7"/>
  <c r="T1388" i="7"/>
  <c r="T1389" i="7"/>
  <c r="T1390" i="7"/>
  <c r="T1391" i="7"/>
  <c r="T1392" i="7"/>
  <c r="T1393" i="7"/>
  <c r="T1394" i="7"/>
  <c r="T1395" i="7"/>
  <c r="T1396" i="7"/>
  <c r="T1397" i="7"/>
  <c r="T1398" i="7"/>
  <c r="T1399" i="7"/>
  <c r="T1400" i="7"/>
  <c r="T1401" i="7"/>
  <c r="T1402" i="7"/>
  <c r="T1403" i="7"/>
  <c r="T1404" i="7"/>
  <c r="T1405" i="7"/>
  <c r="T1406" i="7"/>
  <c r="T1407" i="7"/>
  <c r="T1408" i="7"/>
  <c r="T1409" i="7"/>
  <c r="T1410" i="7"/>
  <c r="T1411" i="7"/>
  <c r="T1412" i="7"/>
  <c r="T1413" i="7"/>
  <c r="T1414" i="7"/>
  <c r="T1415" i="7"/>
  <c r="T1416" i="7"/>
  <c r="T1417" i="7"/>
  <c r="T1418" i="7"/>
  <c r="T1419" i="7"/>
  <c r="T1420" i="7"/>
  <c r="T1421" i="7"/>
  <c r="T1422" i="7"/>
  <c r="T1423" i="7"/>
  <c r="T1424" i="7"/>
  <c r="T1425" i="7"/>
  <c r="T1426" i="7"/>
  <c r="T1427" i="7"/>
  <c r="T1428" i="7"/>
  <c r="T1429" i="7"/>
  <c r="T1430" i="7"/>
  <c r="T1431" i="7"/>
  <c r="T1432" i="7"/>
  <c r="T1433" i="7"/>
  <c r="T1434" i="7"/>
  <c r="T1435" i="7"/>
  <c r="T1436" i="7"/>
  <c r="T1437" i="7"/>
  <c r="T1438" i="7"/>
  <c r="T1439" i="7"/>
  <c r="T1440" i="7"/>
  <c r="T1441" i="7"/>
  <c r="T1442" i="7"/>
  <c r="T1443" i="7"/>
  <c r="T1444" i="7"/>
  <c r="T1445" i="7"/>
  <c r="T1446" i="7"/>
  <c r="T1447" i="7"/>
  <c r="T1448" i="7"/>
  <c r="T1449" i="7"/>
  <c r="T1450" i="7"/>
  <c r="T1451" i="7"/>
  <c r="T1452" i="7"/>
  <c r="T1453" i="7"/>
  <c r="T1454" i="7"/>
  <c r="T1455" i="7"/>
  <c r="T1456" i="7"/>
  <c r="T1457" i="7"/>
  <c r="T1458" i="7"/>
  <c r="T1459" i="7"/>
  <c r="T1460" i="7"/>
  <c r="T1461" i="7"/>
  <c r="T1462" i="7"/>
  <c r="T1463" i="7"/>
  <c r="T1464" i="7"/>
  <c r="T1465" i="7"/>
  <c r="T1466" i="7"/>
  <c r="T1467" i="7"/>
  <c r="T1468" i="7"/>
  <c r="T1469" i="7"/>
  <c r="T1470" i="7"/>
  <c r="T1471" i="7"/>
  <c r="T1472" i="7"/>
  <c r="T1473" i="7"/>
  <c r="T1474" i="7"/>
  <c r="T1475" i="7"/>
  <c r="T1476" i="7"/>
  <c r="T1477" i="7"/>
  <c r="T1478" i="7"/>
  <c r="T1479" i="7"/>
  <c r="T1480" i="7"/>
  <c r="T1481" i="7"/>
  <c r="T1482" i="7"/>
  <c r="T1483" i="7"/>
  <c r="T1484" i="7"/>
  <c r="T1485" i="7"/>
  <c r="T1486" i="7"/>
  <c r="T1487" i="7"/>
  <c r="T1488" i="7"/>
  <c r="T1489" i="7"/>
  <c r="T1490" i="7"/>
  <c r="T1491" i="7"/>
  <c r="T1492" i="7"/>
  <c r="T1493" i="7"/>
  <c r="T1494" i="7"/>
  <c r="T1495" i="7"/>
  <c r="T1496" i="7"/>
  <c r="T1497" i="7"/>
  <c r="T1498" i="7"/>
  <c r="T1499" i="7"/>
  <c r="T1500" i="7"/>
  <c r="T1501" i="7"/>
  <c r="T1502" i="7"/>
  <c r="T1503" i="7"/>
  <c r="T1504" i="7"/>
  <c r="T1505" i="7"/>
  <c r="T1506" i="7"/>
  <c r="T1507" i="7"/>
  <c r="T1508" i="7"/>
  <c r="T1509" i="7"/>
  <c r="T1510" i="7"/>
  <c r="T1511" i="7"/>
  <c r="T1512" i="7"/>
  <c r="T1513" i="7"/>
  <c r="T1514" i="7"/>
  <c r="T1515" i="7"/>
  <c r="T1516" i="7"/>
  <c r="T1517" i="7"/>
  <c r="T1518" i="7"/>
  <c r="T1519" i="7"/>
  <c r="T1520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283" i="7"/>
  <c r="R284" i="7"/>
  <c r="R285" i="7"/>
  <c r="R286" i="7"/>
  <c r="R287" i="7"/>
  <c r="R288" i="7"/>
  <c r="R289" i="7"/>
  <c r="R290" i="7"/>
  <c r="R291" i="7"/>
  <c r="R292" i="7"/>
  <c r="R293" i="7"/>
  <c r="R294" i="7"/>
  <c r="R295" i="7"/>
  <c r="R296" i="7"/>
  <c r="R297" i="7"/>
  <c r="R298" i="7"/>
  <c r="R299" i="7"/>
  <c r="R300" i="7"/>
  <c r="R301" i="7"/>
  <c r="R302" i="7"/>
  <c r="R303" i="7"/>
  <c r="R304" i="7"/>
  <c r="R305" i="7"/>
  <c r="R306" i="7"/>
  <c r="R307" i="7"/>
  <c r="R308" i="7"/>
  <c r="R309" i="7"/>
  <c r="R310" i="7"/>
  <c r="R311" i="7"/>
  <c r="R312" i="7"/>
  <c r="R313" i="7"/>
  <c r="R314" i="7"/>
  <c r="R315" i="7"/>
  <c r="R316" i="7"/>
  <c r="R317" i="7"/>
  <c r="R318" i="7"/>
  <c r="R319" i="7"/>
  <c r="R320" i="7"/>
  <c r="R321" i="7"/>
  <c r="R322" i="7"/>
  <c r="R323" i="7"/>
  <c r="R324" i="7"/>
  <c r="R325" i="7"/>
  <c r="R326" i="7"/>
  <c r="R327" i="7"/>
  <c r="R328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61" i="7"/>
  <c r="R362" i="7"/>
  <c r="R363" i="7"/>
  <c r="R364" i="7"/>
  <c r="R365" i="7"/>
  <c r="R366" i="7"/>
  <c r="R367" i="7"/>
  <c r="R368" i="7"/>
  <c r="R369" i="7"/>
  <c r="R370" i="7"/>
  <c r="R371" i="7"/>
  <c r="R372" i="7"/>
  <c r="R373" i="7"/>
  <c r="R374" i="7"/>
  <c r="R375" i="7"/>
  <c r="R376" i="7"/>
  <c r="R377" i="7"/>
  <c r="R378" i="7"/>
  <c r="R379" i="7"/>
  <c r="R380" i="7"/>
  <c r="R381" i="7"/>
  <c r="R382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R401" i="7"/>
  <c r="R402" i="7"/>
  <c r="R403" i="7"/>
  <c r="R404" i="7"/>
  <c r="R405" i="7"/>
  <c r="R406" i="7"/>
  <c r="R407" i="7"/>
  <c r="R408" i="7"/>
  <c r="R409" i="7"/>
  <c r="R410" i="7"/>
  <c r="R411" i="7"/>
  <c r="R412" i="7"/>
  <c r="R413" i="7"/>
  <c r="R414" i="7"/>
  <c r="R415" i="7"/>
  <c r="R416" i="7"/>
  <c r="R417" i="7"/>
  <c r="R418" i="7"/>
  <c r="R419" i="7"/>
  <c r="R420" i="7"/>
  <c r="R421" i="7"/>
  <c r="R422" i="7"/>
  <c r="R423" i="7"/>
  <c r="R424" i="7"/>
  <c r="R425" i="7"/>
  <c r="R426" i="7"/>
  <c r="R427" i="7"/>
  <c r="R428" i="7"/>
  <c r="R429" i="7"/>
  <c r="R430" i="7"/>
  <c r="R431" i="7"/>
  <c r="R432" i="7"/>
  <c r="R433" i="7"/>
  <c r="R434" i="7"/>
  <c r="R435" i="7"/>
  <c r="R436" i="7"/>
  <c r="R437" i="7"/>
  <c r="R438" i="7"/>
  <c r="R439" i="7"/>
  <c r="R440" i="7"/>
  <c r="R441" i="7"/>
  <c r="R442" i="7"/>
  <c r="R443" i="7"/>
  <c r="R444" i="7"/>
  <c r="R445" i="7"/>
  <c r="R446" i="7"/>
  <c r="R447" i="7"/>
  <c r="R448" i="7"/>
  <c r="R449" i="7"/>
  <c r="R450" i="7"/>
  <c r="R451" i="7"/>
  <c r="R452" i="7"/>
  <c r="R453" i="7"/>
  <c r="R454" i="7"/>
  <c r="R455" i="7"/>
  <c r="R456" i="7"/>
  <c r="R457" i="7"/>
  <c r="R458" i="7"/>
  <c r="R459" i="7"/>
  <c r="R460" i="7"/>
  <c r="R461" i="7"/>
  <c r="R462" i="7"/>
  <c r="R463" i="7"/>
  <c r="R464" i="7"/>
  <c r="R465" i="7"/>
  <c r="R466" i="7"/>
  <c r="R467" i="7"/>
  <c r="R468" i="7"/>
  <c r="R469" i="7"/>
  <c r="R470" i="7"/>
  <c r="R471" i="7"/>
  <c r="R472" i="7"/>
  <c r="R473" i="7"/>
  <c r="R474" i="7"/>
  <c r="R475" i="7"/>
  <c r="R476" i="7"/>
  <c r="R477" i="7"/>
  <c r="R478" i="7"/>
  <c r="R479" i="7"/>
  <c r="R480" i="7"/>
  <c r="R481" i="7"/>
  <c r="R482" i="7"/>
  <c r="R483" i="7"/>
  <c r="R484" i="7"/>
  <c r="R485" i="7"/>
  <c r="R486" i="7"/>
  <c r="R487" i="7"/>
  <c r="R488" i="7"/>
  <c r="R489" i="7"/>
  <c r="R490" i="7"/>
  <c r="R491" i="7"/>
  <c r="R492" i="7"/>
  <c r="R493" i="7"/>
  <c r="R494" i="7"/>
  <c r="R495" i="7"/>
  <c r="R496" i="7"/>
  <c r="R497" i="7"/>
  <c r="R498" i="7"/>
  <c r="R499" i="7"/>
  <c r="R500" i="7"/>
  <c r="R501" i="7"/>
  <c r="R502" i="7"/>
  <c r="R503" i="7"/>
  <c r="R504" i="7"/>
  <c r="R505" i="7"/>
  <c r="R506" i="7"/>
  <c r="R507" i="7"/>
  <c r="R508" i="7"/>
  <c r="R509" i="7"/>
  <c r="R510" i="7"/>
  <c r="R511" i="7"/>
  <c r="R512" i="7"/>
  <c r="R513" i="7"/>
  <c r="R514" i="7"/>
  <c r="R515" i="7"/>
  <c r="R516" i="7"/>
  <c r="R517" i="7"/>
  <c r="R518" i="7"/>
  <c r="R519" i="7"/>
  <c r="R520" i="7"/>
  <c r="R521" i="7"/>
  <c r="R522" i="7"/>
  <c r="R523" i="7"/>
  <c r="R524" i="7"/>
  <c r="R525" i="7"/>
  <c r="R526" i="7"/>
  <c r="R527" i="7"/>
  <c r="R528" i="7"/>
  <c r="R529" i="7"/>
  <c r="R530" i="7"/>
  <c r="R531" i="7"/>
  <c r="R532" i="7"/>
  <c r="R533" i="7"/>
  <c r="R534" i="7"/>
  <c r="R535" i="7"/>
  <c r="R536" i="7"/>
  <c r="R537" i="7"/>
  <c r="R538" i="7"/>
  <c r="R539" i="7"/>
  <c r="R540" i="7"/>
  <c r="R541" i="7"/>
  <c r="R542" i="7"/>
  <c r="R543" i="7"/>
  <c r="R544" i="7"/>
  <c r="R545" i="7"/>
  <c r="R546" i="7"/>
  <c r="R547" i="7"/>
  <c r="R548" i="7"/>
  <c r="R549" i="7"/>
  <c r="R550" i="7"/>
  <c r="R551" i="7"/>
  <c r="R552" i="7"/>
  <c r="R553" i="7"/>
  <c r="R554" i="7"/>
  <c r="R555" i="7"/>
  <c r="R556" i="7"/>
  <c r="R557" i="7"/>
  <c r="R558" i="7"/>
  <c r="R559" i="7"/>
  <c r="R560" i="7"/>
  <c r="R561" i="7"/>
  <c r="R562" i="7"/>
  <c r="R563" i="7"/>
  <c r="R564" i="7"/>
  <c r="R565" i="7"/>
  <c r="R566" i="7"/>
  <c r="R567" i="7"/>
  <c r="R568" i="7"/>
  <c r="R569" i="7"/>
  <c r="R570" i="7"/>
  <c r="R571" i="7"/>
  <c r="R572" i="7"/>
  <c r="R573" i="7"/>
  <c r="R574" i="7"/>
  <c r="R575" i="7"/>
  <c r="R576" i="7"/>
  <c r="R577" i="7"/>
  <c r="R578" i="7"/>
  <c r="R579" i="7"/>
  <c r="R580" i="7"/>
  <c r="R581" i="7"/>
  <c r="R582" i="7"/>
  <c r="R583" i="7"/>
  <c r="R584" i="7"/>
  <c r="R585" i="7"/>
  <c r="R586" i="7"/>
  <c r="R587" i="7"/>
  <c r="R588" i="7"/>
  <c r="R589" i="7"/>
  <c r="R590" i="7"/>
  <c r="R591" i="7"/>
  <c r="R592" i="7"/>
  <c r="R593" i="7"/>
  <c r="R594" i="7"/>
  <c r="R595" i="7"/>
  <c r="R596" i="7"/>
  <c r="R597" i="7"/>
  <c r="R598" i="7"/>
  <c r="R599" i="7"/>
  <c r="R600" i="7"/>
  <c r="R601" i="7"/>
  <c r="R602" i="7"/>
  <c r="R603" i="7"/>
  <c r="R604" i="7"/>
  <c r="R605" i="7"/>
  <c r="R606" i="7"/>
  <c r="R607" i="7"/>
  <c r="R608" i="7"/>
  <c r="R609" i="7"/>
  <c r="R610" i="7"/>
  <c r="R611" i="7"/>
  <c r="R612" i="7"/>
  <c r="R613" i="7"/>
  <c r="R614" i="7"/>
  <c r="R615" i="7"/>
  <c r="R616" i="7"/>
  <c r="R617" i="7"/>
  <c r="R618" i="7"/>
  <c r="R619" i="7"/>
  <c r="R620" i="7"/>
  <c r="R621" i="7"/>
  <c r="R622" i="7"/>
  <c r="R623" i="7"/>
  <c r="R624" i="7"/>
  <c r="R625" i="7"/>
  <c r="R626" i="7"/>
  <c r="R627" i="7"/>
  <c r="R628" i="7"/>
  <c r="R629" i="7"/>
  <c r="R630" i="7"/>
  <c r="R631" i="7"/>
  <c r="R632" i="7"/>
  <c r="R633" i="7"/>
  <c r="R634" i="7"/>
  <c r="R635" i="7"/>
  <c r="R636" i="7"/>
  <c r="R637" i="7"/>
  <c r="R638" i="7"/>
  <c r="R639" i="7"/>
  <c r="R640" i="7"/>
  <c r="R641" i="7"/>
  <c r="R642" i="7"/>
  <c r="R643" i="7"/>
  <c r="R644" i="7"/>
  <c r="R645" i="7"/>
  <c r="R646" i="7"/>
  <c r="R647" i="7"/>
  <c r="R648" i="7"/>
  <c r="R649" i="7"/>
  <c r="R650" i="7"/>
  <c r="R651" i="7"/>
  <c r="R652" i="7"/>
  <c r="R653" i="7"/>
  <c r="R654" i="7"/>
  <c r="R655" i="7"/>
  <c r="R656" i="7"/>
  <c r="R657" i="7"/>
  <c r="R658" i="7"/>
  <c r="R659" i="7"/>
  <c r="R660" i="7"/>
  <c r="R661" i="7"/>
  <c r="R662" i="7"/>
  <c r="R663" i="7"/>
  <c r="R664" i="7"/>
  <c r="R665" i="7"/>
  <c r="R666" i="7"/>
  <c r="R667" i="7"/>
  <c r="R668" i="7"/>
  <c r="R669" i="7"/>
  <c r="R670" i="7"/>
  <c r="R671" i="7"/>
  <c r="R672" i="7"/>
  <c r="R673" i="7"/>
  <c r="R674" i="7"/>
  <c r="R675" i="7"/>
  <c r="R676" i="7"/>
  <c r="R677" i="7"/>
  <c r="R678" i="7"/>
  <c r="R679" i="7"/>
  <c r="R680" i="7"/>
  <c r="R681" i="7"/>
  <c r="R682" i="7"/>
  <c r="R683" i="7"/>
  <c r="R684" i="7"/>
  <c r="R685" i="7"/>
  <c r="R686" i="7"/>
  <c r="R687" i="7"/>
  <c r="R688" i="7"/>
  <c r="R689" i="7"/>
  <c r="R690" i="7"/>
  <c r="R691" i="7"/>
  <c r="R692" i="7"/>
  <c r="R693" i="7"/>
  <c r="R694" i="7"/>
  <c r="R695" i="7"/>
  <c r="R696" i="7"/>
  <c r="R697" i="7"/>
  <c r="R698" i="7"/>
  <c r="R699" i="7"/>
  <c r="R700" i="7"/>
  <c r="R701" i="7"/>
  <c r="R702" i="7"/>
  <c r="R703" i="7"/>
  <c r="R704" i="7"/>
  <c r="R705" i="7"/>
  <c r="R706" i="7"/>
  <c r="R707" i="7"/>
  <c r="R708" i="7"/>
  <c r="R709" i="7"/>
  <c r="R710" i="7"/>
  <c r="R711" i="7"/>
  <c r="R712" i="7"/>
  <c r="R713" i="7"/>
  <c r="R714" i="7"/>
  <c r="R715" i="7"/>
  <c r="R716" i="7"/>
  <c r="R717" i="7"/>
  <c r="R718" i="7"/>
  <c r="R719" i="7"/>
  <c r="R720" i="7"/>
  <c r="R721" i="7"/>
  <c r="R722" i="7"/>
  <c r="R723" i="7"/>
  <c r="R724" i="7"/>
  <c r="R725" i="7"/>
  <c r="R726" i="7"/>
  <c r="R727" i="7"/>
  <c r="R728" i="7"/>
  <c r="R729" i="7"/>
  <c r="R730" i="7"/>
  <c r="R731" i="7"/>
  <c r="R732" i="7"/>
  <c r="R733" i="7"/>
  <c r="R734" i="7"/>
  <c r="R735" i="7"/>
  <c r="R736" i="7"/>
  <c r="R737" i="7"/>
  <c r="R738" i="7"/>
  <c r="R739" i="7"/>
  <c r="R740" i="7"/>
  <c r="R741" i="7"/>
  <c r="R742" i="7"/>
  <c r="R743" i="7"/>
  <c r="R744" i="7"/>
  <c r="R745" i="7"/>
  <c r="R746" i="7"/>
  <c r="R747" i="7"/>
  <c r="R748" i="7"/>
  <c r="R749" i="7"/>
  <c r="R750" i="7"/>
  <c r="R751" i="7"/>
  <c r="R752" i="7"/>
  <c r="R753" i="7"/>
  <c r="R754" i="7"/>
  <c r="R755" i="7"/>
  <c r="R756" i="7"/>
  <c r="R757" i="7"/>
  <c r="R758" i="7"/>
  <c r="R759" i="7"/>
  <c r="R760" i="7"/>
  <c r="R761" i="7"/>
  <c r="R762" i="7"/>
  <c r="R763" i="7"/>
  <c r="R764" i="7"/>
  <c r="R765" i="7"/>
  <c r="R766" i="7"/>
  <c r="R767" i="7"/>
  <c r="R768" i="7"/>
  <c r="R769" i="7"/>
  <c r="R770" i="7"/>
  <c r="R771" i="7"/>
  <c r="R772" i="7"/>
  <c r="R773" i="7"/>
  <c r="R774" i="7"/>
  <c r="R775" i="7"/>
  <c r="R776" i="7"/>
  <c r="R777" i="7"/>
  <c r="R778" i="7"/>
  <c r="R779" i="7"/>
  <c r="R780" i="7"/>
  <c r="R781" i="7"/>
  <c r="R782" i="7"/>
  <c r="R783" i="7"/>
  <c r="R784" i="7"/>
  <c r="R785" i="7"/>
  <c r="R786" i="7"/>
  <c r="R787" i="7"/>
  <c r="R788" i="7"/>
  <c r="R789" i="7"/>
  <c r="R790" i="7"/>
  <c r="R791" i="7"/>
  <c r="R792" i="7"/>
  <c r="R793" i="7"/>
  <c r="R794" i="7"/>
  <c r="R795" i="7"/>
  <c r="R796" i="7"/>
  <c r="R797" i="7"/>
  <c r="R798" i="7"/>
  <c r="R799" i="7"/>
  <c r="R800" i="7"/>
  <c r="R801" i="7"/>
  <c r="R802" i="7"/>
  <c r="R803" i="7"/>
  <c r="R804" i="7"/>
  <c r="R805" i="7"/>
  <c r="R806" i="7"/>
  <c r="R807" i="7"/>
  <c r="R808" i="7"/>
  <c r="R809" i="7"/>
  <c r="R810" i="7"/>
  <c r="R811" i="7"/>
  <c r="R812" i="7"/>
  <c r="R813" i="7"/>
  <c r="R814" i="7"/>
  <c r="R815" i="7"/>
  <c r="R816" i="7"/>
  <c r="R817" i="7"/>
  <c r="R818" i="7"/>
  <c r="R819" i="7"/>
  <c r="R820" i="7"/>
  <c r="R821" i="7"/>
  <c r="R822" i="7"/>
  <c r="R823" i="7"/>
  <c r="R824" i="7"/>
  <c r="R825" i="7"/>
  <c r="R826" i="7"/>
  <c r="R827" i="7"/>
  <c r="R828" i="7"/>
  <c r="R829" i="7"/>
  <c r="R830" i="7"/>
  <c r="R831" i="7"/>
  <c r="R832" i="7"/>
  <c r="R833" i="7"/>
  <c r="R834" i="7"/>
  <c r="R835" i="7"/>
  <c r="R836" i="7"/>
  <c r="R837" i="7"/>
  <c r="R838" i="7"/>
  <c r="R839" i="7"/>
  <c r="R840" i="7"/>
  <c r="R841" i="7"/>
  <c r="R842" i="7"/>
  <c r="R843" i="7"/>
  <c r="R844" i="7"/>
  <c r="R845" i="7"/>
  <c r="R846" i="7"/>
  <c r="R847" i="7"/>
  <c r="R848" i="7"/>
  <c r="R849" i="7"/>
  <c r="R850" i="7"/>
  <c r="R851" i="7"/>
  <c r="R852" i="7"/>
  <c r="R853" i="7"/>
  <c r="R854" i="7"/>
  <c r="R855" i="7"/>
  <c r="R856" i="7"/>
  <c r="R857" i="7"/>
  <c r="R858" i="7"/>
  <c r="R859" i="7"/>
  <c r="R860" i="7"/>
  <c r="R861" i="7"/>
  <c r="R862" i="7"/>
  <c r="R863" i="7"/>
  <c r="R864" i="7"/>
  <c r="R865" i="7"/>
  <c r="R866" i="7"/>
  <c r="R867" i="7"/>
  <c r="R868" i="7"/>
  <c r="R869" i="7"/>
  <c r="R870" i="7"/>
  <c r="R871" i="7"/>
  <c r="R872" i="7"/>
  <c r="R873" i="7"/>
  <c r="R874" i="7"/>
  <c r="R875" i="7"/>
  <c r="R876" i="7"/>
  <c r="R877" i="7"/>
  <c r="R878" i="7"/>
  <c r="R879" i="7"/>
  <c r="R880" i="7"/>
  <c r="R881" i="7"/>
  <c r="R882" i="7"/>
  <c r="R883" i="7"/>
  <c r="R884" i="7"/>
  <c r="R885" i="7"/>
  <c r="R886" i="7"/>
  <c r="R887" i="7"/>
  <c r="R888" i="7"/>
  <c r="R889" i="7"/>
  <c r="R890" i="7"/>
  <c r="R891" i="7"/>
  <c r="R892" i="7"/>
  <c r="R893" i="7"/>
  <c r="R894" i="7"/>
  <c r="R895" i="7"/>
  <c r="R896" i="7"/>
  <c r="R897" i="7"/>
  <c r="R898" i="7"/>
  <c r="R899" i="7"/>
  <c r="R900" i="7"/>
  <c r="R901" i="7"/>
  <c r="R902" i="7"/>
  <c r="R903" i="7"/>
  <c r="R904" i="7"/>
  <c r="R905" i="7"/>
  <c r="R906" i="7"/>
  <c r="R907" i="7"/>
  <c r="R908" i="7"/>
  <c r="R909" i="7"/>
  <c r="R910" i="7"/>
  <c r="R911" i="7"/>
  <c r="R912" i="7"/>
  <c r="R913" i="7"/>
  <c r="R914" i="7"/>
  <c r="R915" i="7"/>
  <c r="R916" i="7"/>
  <c r="R917" i="7"/>
  <c r="R918" i="7"/>
  <c r="R919" i="7"/>
  <c r="R920" i="7"/>
  <c r="R921" i="7"/>
  <c r="R922" i="7"/>
  <c r="R923" i="7"/>
  <c r="R924" i="7"/>
  <c r="R925" i="7"/>
  <c r="R926" i="7"/>
  <c r="R927" i="7"/>
  <c r="R928" i="7"/>
  <c r="R929" i="7"/>
  <c r="R930" i="7"/>
  <c r="R931" i="7"/>
  <c r="R932" i="7"/>
  <c r="R933" i="7"/>
  <c r="R934" i="7"/>
  <c r="R935" i="7"/>
  <c r="R936" i="7"/>
  <c r="R937" i="7"/>
  <c r="R938" i="7"/>
  <c r="R939" i="7"/>
  <c r="R940" i="7"/>
  <c r="R941" i="7"/>
  <c r="R942" i="7"/>
  <c r="R943" i="7"/>
  <c r="R944" i="7"/>
  <c r="R945" i="7"/>
  <c r="R946" i="7"/>
  <c r="R947" i="7"/>
  <c r="R948" i="7"/>
  <c r="R949" i="7"/>
  <c r="R950" i="7"/>
  <c r="R951" i="7"/>
  <c r="R952" i="7"/>
  <c r="R953" i="7"/>
  <c r="R954" i="7"/>
  <c r="R955" i="7"/>
  <c r="R956" i="7"/>
  <c r="R957" i="7"/>
  <c r="R958" i="7"/>
  <c r="R959" i="7"/>
  <c r="R960" i="7"/>
  <c r="R961" i="7"/>
  <c r="R962" i="7"/>
  <c r="R963" i="7"/>
  <c r="R964" i="7"/>
  <c r="R965" i="7"/>
  <c r="R966" i="7"/>
  <c r="R967" i="7"/>
  <c r="R968" i="7"/>
  <c r="R969" i="7"/>
  <c r="R970" i="7"/>
  <c r="R971" i="7"/>
  <c r="R972" i="7"/>
  <c r="R973" i="7"/>
  <c r="R974" i="7"/>
  <c r="R975" i="7"/>
  <c r="R976" i="7"/>
  <c r="R977" i="7"/>
  <c r="R978" i="7"/>
  <c r="R979" i="7"/>
  <c r="R980" i="7"/>
  <c r="R981" i="7"/>
  <c r="R982" i="7"/>
  <c r="R983" i="7"/>
  <c r="R984" i="7"/>
  <c r="R985" i="7"/>
  <c r="R986" i="7"/>
  <c r="R987" i="7"/>
  <c r="R988" i="7"/>
  <c r="R989" i="7"/>
  <c r="R990" i="7"/>
  <c r="R991" i="7"/>
  <c r="R992" i="7"/>
  <c r="R993" i="7"/>
  <c r="R994" i="7"/>
  <c r="R995" i="7"/>
  <c r="R996" i="7"/>
  <c r="R997" i="7"/>
  <c r="R998" i="7"/>
  <c r="R999" i="7"/>
  <c r="R1000" i="7"/>
  <c r="R1001" i="7"/>
  <c r="R1002" i="7"/>
  <c r="R1003" i="7"/>
  <c r="R1004" i="7"/>
  <c r="R1005" i="7"/>
  <c r="R1006" i="7"/>
  <c r="R1007" i="7"/>
  <c r="R1008" i="7"/>
  <c r="R1009" i="7"/>
  <c r="R1010" i="7"/>
  <c r="R1011" i="7"/>
  <c r="R1012" i="7"/>
  <c r="R1013" i="7"/>
  <c r="R1014" i="7"/>
  <c r="R1015" i="7"/>
  <c r="R1016" i="7"/>
  <c r="R1017" i="7"/>
  <c r="R1018" i="7"/>
  <c r="R1019" i="7"/>
  <c r="R1020" i="7"/>
  <c r="R1021" i="7"/>
  <c r="R1022" i="7"/>
  <c r="R1023" i="7"/>
  <c r="R1024" i="7"/>
  <c r="R1025" i="7"/>
  <c r="R1026" i="7"/>
  <c r="R1027" i="7"/>
  <c r="R1028" i="7"/>
  <c r="R1029" i="7"/>
  <c r="R1030" i="7"/>
  <c r="R1031" i="7"/>
  <c r="R1032" i="7"/>
  <c r="R1033" i="7"/>
  <c r="R1034" i="7"/>
  <c r="R1035" i="7"/>
  <c r="R1036" i="7"/>
  <c r="R1037" i="7"/>
  <c r="R1038" i="7"/>
  <c r="R1039" i="7"/>
  <c r="R1040" i="7"/>
  <c r="R1041" i="7"/>
  <c r="R1042" i="7"/>
  <c r="R1043" i="7"/>
  <c r="R1044" i="7"/>
  <c r="R1045" i="7"/>
  <c r="R1046" i="7"/>
  <c r="R1047" i="7"/>
  <c r="R1048" i="7"/>
  <c r="R1049" i="7"/>
  <c r="R1050" i="7"/>
  <c r="R1051" i="7"/>
  <c r="R1052" i="7"/>
  <c r="R1053" i="7"/>
  <c r="R1054" i="7"/>
  <c r="R1055" i="7"/>
  <c r="R1056" i="7"/>
  <c r="R1057" i="7"/>
  <c r="R1058" i="7"/>
  <c r="R1059" i="7"/>
  <c r="R1060" i="7"/>
  <c r="R1061" i="7"/>
  <c r="R1062" i="7"/>
  <c r="R1063" i="7"/>
  <c r="R1064" i="7"/>
  <c r="R1065" i="7"/>
  <c r="R1066" i="7"/>
  <c r="R1067" i="7"/>
  <c r="R1068" i="7"/>
  <c r="R1069" i="7"/>
  <c r="R1070" i="7"/>
  <c r="R1071" i="7"/>
  <c r="R1072" i="7"/>
  <c r="R1073" i="7"/>
  <c r="R1074" i="7"/>
  <c r="R1075" i="7"/>
  <c r="R1076" i="7"/>
  <c r="R1077" i="7"/>
  <c r="R1078" i="7"/>
  <c r="R1079" i="7"/>
  <c r="R1080" i="7"/>
  <c r="R1081" i="7"/>
  <c r="R1082" i="7"/>
  <c r="R1083" i="7"/>
  <c r="R1084" i="7"/>
  <c r="R1085" i="7"/>
  <c r="R1086" i="7"/>
  <c r="R1087" i="7"/>
  <c r="R1088" i="7"/>
  <c r="R1089" i="7"/>
  <c r="R1090" i="7"/>
  <c r="R1091" i="7"/>
  <c r="R1092" i="7"/>
  <c r="R1093" i="7"/>
  <c r="R1094" i="7"/>
  <c r="R1095" i="7"/>
  <c r="R1096" i="7"/>
  <c r="R1097" i="7"/>
  <c r="R1098" i="7"/>
  <c r="R1099" i="7"/>
  <c r="R1100" i="7"/>
  <c r="R1101" i="7"/>
  <c r="R1102" i="7"/>
  <c r="R1103" i="7"/>
  <c r="R1104" i="7"/>
  <c r="R1105" i="7"/>
  <c r="R1106" i="7"/>
  <c r="R1107" i="7"/>
  <c r="R1108" i="7"/>
  <c r="R1109" i="7"/>
  <c r="R1110" i="7"/>
  <c r="R1111" i="7"/>
  <c r="R1112" i="7"/>
  <c r="R1113" i="7"/>
  <c r="R1114" i="7"/>
  <c r="R1115" i="7"/>
  <c r="R1116" i="7"/>
  <c r="R1117" i="7"/>
  <c r="R1118" i="7"/>
  <c r="R1119" i="7"/>
  <c r="R1120" i="7"/>
  <c r="R1121" i="7"/>
  <c r="R1122" i="7"/>
  <c r="R1123" i="7"/>
  <c r="R1124" i="7"/>
  <c r="R1125" i="7"/>
  <c r="R1126" i="7"/>
  <c r="R1127" i="7"/>
  <c r="R1128" i="7"/>
  <c r="R1129" i="7"/>
  <c r="R1130" i="7"/>
  <c r="R1131" i="7"/>
  <c r="R1132" i="7"/>
  <c r="R1133" i="7"/>
  <c r="R1134" i="7"/>
  <c r="R1135" i="7"/>
  <c r="R1136" i="7"/>
  <c r="R1137" i="7"/>
  <c r="R1138" i="7"/>
  <c r="R1139" i="7"/>
  <c r="R1140" i="7"/>
  <c r="R1141" i="7"/>
  <c r="R1142" i="7"/>
  <c r="R1143" i="7"/>
  <c r="R1144" i="7"/>
  <c r="R1145" i="7"/>
  <c r="R1146" i="7"/>
  <c r="R1147" i="7"/>
  <c r="R1148" i="7"/>
  <c r="R1149" i="7"/>
  <c r="R1150" i="7"/>
  <c r="R1151" i="7"/>
  <c r="R1152" i="7"/>
  <c r="R1153" i="7"/>
  <c r="R1154" i="7"/>
  <c r="R1155" i="7"/>
  <c r="R1156" i="7"/>
  <c r="R1157" i="7"/>
  <c r="R1158" i="7"/>
  <c r="R1159" i="7"/>
  <c r="R1160" i="7"/>
  <c r="R1161" i="7"/>
  <c r="R1162" i="7"/>
  <c r="R1163" i="7"/>
  <c r="R1164" i="7"/>
  <c r="R1165" i="7"/>
  <c r="R1166" i="7"/>
  <c r="R1167" i="7"/>
  <c r="R1168" i="7"/>
  <c r="R1169" i="7"/>
  <c r="R1170" i="7"/>
  <c r="R1171" i="7"/>
  <c r="R1172" i="7"/>
  <c r="R1173" i="7"/>
  <c r="R1174" i="7"/>
  <c r="R1175" i="7"/>
  <c r="R1176" i="7"/>
  <c r="R1177" i="7"/>
  <c r="R1178" i="7"/>
  <c r="R1179" i="7"/>
  <c r="R1180" i="7"/>
  <c r="R1181" i="7"/>
  <c r="R1182" i="7"/>
  <c r="R1183" i="7"/>
  <c r="R1184" i="7"/>
  <c r="R1185" i="7"/>
  <c r="R1186" i="7"/>
  <c r="R1187" i="7"/>
  <c r="R1188" i="7"/>
  <c r="R1189" i="7"/>
  <c r="R1190" i="7"/>
  <c r="R1191" i="7"/>
  <c r="R1192" i="7"/>
  <c r="R1193" i="7"/>
  <c r="R1194" i="7"/>
  <c r="R1195" i="7"/>
  <c r="R1196" i="7"/>
  <c r="R1197" i="7"/>
  <c r="R1198" i="7"/>
  <c r="R1199" i="7"/>
  <c r="R1200" i="7"/>
  <c r="R1201" i="7"/>
  <c r="R1202" i="7"/>
  <c r="R1203" i="7"/>
  <c r="R1204" i="7"/>
  <c r="R1205" i="7"/>
  <c r="R1206" i="7"/>
  <c r="R1207" i="7"/>
  <c r="R1208" i="7"/>
  <c r="R1209" i="7"/>
  <c r="R1210" i="7"/>
  <c r="R1211" i="7"/>
  <c r="R1212" i="7"/>
  <c r="R1213" i="7"/>
  <c r="R1214" i="7"/>
  <c r="R1215" i="7"/>
  <c r="R1216" i="7"/>
  <c r="R1217" i="7"/>
  <c r="R1218" i="7"/>
  <c r="R1219" i="7"/>
  <c r="R1220" i="7"/>
  <c r="R1221" i="7"/>
  <c r="R1222" i="7"/>
  <c r="R1223" i="7"/>
  <c r="R1224" i="7"/>
  <c r="R1225" i="7"/>
  <c r="R1226" i="7"/>
  <c r="R1227" i="7"/>
  <c r="R1228" i="7"/>
  <c r="R1229" i="7"/>
  <c r="R1230" i="7"/>
  <c r="R1231" i="7"/>
  <c r="R1232" i="7"/>
  <c r="R1233" i="7"/>
  <c r="R1234" i="7"/>
  <c r="R1235" i="7"/>
  <c r="R1236" i="7"/>
  <c r="R1237" i="7"/>
  <c r="R1238" i="7"/>
  <c r="R1239" i="7"/>
  <c r="R1240" i="7"/>
  <c r="R1241" i="7"/>
  <c r="R1242" i="7"/>
  <c r="R1243" i="7"/>
  <c r="R1244" i="7"/>
  <c r="R1245" i="7"/>
  <c r="R1246" i="7"/>
  <c r="R1247" i="7"/>
  <c r="R1248" i="7"/>
  <c r="R1249" i="7"/>
  <c r="R1250" i="7"/>
  <c r="R1251" i="7"/>
  <c r="R1252" i="7"/>
  <c r="R1253" i="7"/>
  <c r="R1254" i="7"/>
  <c r="R1255" i="7"/>
  <c r="R1256" i="7"/>
  <c r="R1257" i="7"/>
  <c r="R1258" i="7"/>
  <c r="R1259" i="7"/>
  <c r="R1260" i="7"/>
  <c r="R1261" i="7"/>
  <c r="R1262" i="7"/>
  <c r="R1263" i="7"/>
  <c r="R1264" i="7"/>
  <c r="R1265" i="7"/>
  <c r="R1266" i="7"/>
  <c r="R1267" i="7"/>
  <c r="R1268" i="7"/>
  <c r="R1269" i="7"/>
  <c r="R1270" i="7"/>
  <c r="R1271" i="7"/>
  <c r="R1272" i="7"/>
  <c r="R1273" i="7"/>
  <c r="R1274" i="7"/>
  <c r="R1275" i="7"/>
  <c r="R1276" i="7"/>
  <c r="R1277" i="7"/>
  <c r="R1278" i="7"/>
  <c r="R1279" i="7"/>
  <c r="R1280" i="7"/>
  <c r="R1281" i="7"/>
  <c r="R1282" i="7"/>
  <c r="R1283" i="7"/>
  <c r="R1284" i="7"/>
  <c r="R1285" i="7"/>
  <c r="R1286" i="7"/>
  <c r="R1287" i="7"/>
  <c r="R1288" i="7"/>
  <c r="R1289" i="7"/>
  <c r="R1290" i="7"/>
  <c r="R1291" i="7"/>
  <c r="R1292" i="7"/>
  <c r="R1293" i="7"/>
  <c r="R1294" i="7"/>
  <c r="R1295" i="7"/>
  <c r="R1296" i="7"/>
  <c r="R1297" i="7"/>
  <c r="R1298" i="7"/>
  <c r="R1299" i="7"/>
  <c r="R1300" i="7"/>
  <c r="R1301" i="7"/>
  <c r="R1302" i="7"/>
  <c r="R1303" i="7"/>
  <c r="R1304" i="7"/>
  <c r="R1305" i="7"/>
  <c r="R1306" i="7"/>
  <c r="R1307" i="7"/>
  <c r="R1308" i="7"/>
  <c r="R1309" i="7"/>
  <c r="R1310" i="7"/>
  <c r="R1311" i="7"/>
  <c r="R1312" i="7"/>
  <c r="R1313" i="7"/>
  <c r="R1314" i="7"/>
  <c r="R1315" i="7"/>
  <c r="R1316" i="7"/>
  <c r="R1317" i="7"/>
  <c r="R1318" i="7"/>
  <c r="R1319" i="7"/>
  <c r="R1320" i="7"/>
  <c r="R1321" i="7"/>
  <c r="R1322" i="7"/>
  <c r="R1323" i="7"/>
  <c r="R1324" i="7"/>
  <c r="R1325" i="7"/>
  <c r="R1326" i="7"/>
  <c r="R1327" i="7"/>
  <c r="R1328" i="7"/>
  <c r="R1329" i="7"/>
  <c r="R1330" i="7"/>
  <c r="R1331" i="7"/>
  <c r="R1332" i="7"/>
  <c r="R1333" i="7"/>
  <c r="R1334" i="7"/>
  <c r="R1335" i="7"/>
  <c r="R1336" i="7"/>
  <c r="R1337" i="7"/>
  <c r="R1338" i="7"/>
  <c r="R1339" i="7"/>
  <c r="R1340" i="7"/>
  <c r="R1341" i="7"/>
  <c r="R1342" i="7"/>
  <c r="R1343" i="7"/>
  <c r="R1344" i="7"/>
  <c r="R1345" i="7"/>
  <c r="R1346" i="7"/>
  <c r="R1347" i="7"/>
  <c r="R1348" i="7"/>
  <c r="R1349" i="7"/>
  <c r="R1350" i="7"/>
  <c r="R1351" i="7"/>
  <c r="R1352" i="7"/>
  <c r="R1353" i="7"/>
  <c r="R1354" i="7"/>
  <c r="R1355" i="7"/>
  <c r="R1356" i="7"/>
  <c r="R1357" i="7"/>
  <c r="R1358" i="7"/>
  <c r="R1359" i="7"/>
  <c r="R1360" i="7"/>
  <c r="R1361" i="7"/>
  <c r="R1362" i="7"/>
  <c r="R1363" i="7"/>
  <c r="R1364" i="7"/>
  <c r="R1365" i="7"/>
  <c r="R1366" i="7"/>
  <c r="R1367" i="7"/>
  <c r="R1368" i="7"/>
  <c r="R1369" i="7"/>
  <c r="R1370" i="7"/>
  <c r="R1371" i="7"/>
  <c r="R1372" i="7"/>
  <c r="R1373" i="7"/>
  <c r="R1374" i="7"/>
  <c r="R1375" i="7"/>
  <c r="R1376" i="7"/>
  <c r="R1377" i="7"/>
  <c r="R1378" i="7"/>
  <c r="R1379" i="7"/>
  <c r="R1380" i="7"/>
  <c r="R1381" i="7"/>
  <c r="R1382" i="7"/>
  <c r="R1383" i="7"/>
  <c r="R1384" i="7"/>
  <c r="R1385" i="7"/>
  <c r="R1386" i="7"/>
  <c r="R1387" i="7"/>
  <c r="R1388" i="7"/>
  <c r="R1389" i="7"/>
  <c r="R1390" i="7"/>
  <c r="R1391" i="7"/>
  <c r="R1392" i="7"/>
  <c r="R1393" i="7"/>
  <c r="R1394" i="7"/>
  <c r="R1395" i="7"/>
  <c r="R1396" i="7"/>
  <c r="R1397" i="7"/>
  <c r="R1398" i="7"/>
  <c r="R1399" i="7"/>
  <c r="R1400" i="7"/>
  <c r="R1401" i="7"/>
  <c r="R1402" i="7"/>
  <c r="R1403" i="7"/>
  <c r="R1404" i="7"/>
  <c r="R1405" i="7"/>
  <c r="R1406" i="7"/>
  <c r="R1407" i="7"/>
  <c r="R1408" i="7"/>
  <c r="R1409" i="7"/>
  <c r="R1410" i="7"/>
  <c r="R1411" i="7"/>
  <c r="R1412" i="7"/>
  <c r="R1413" i="7"/>
  <c r="R1414" i="7"/>
  <c r="R1415" i="7"/>
  <c r="R1416" i="7"/>
  <c r="R1417" i="7"/>
  <c r="R1418" i="7"/>
  <c r="R1419" i="7"/>
  <c r="R1420" i="7"/>
  <c r="R1421" i="7"/>
  <c r="R1422" i="7"/>
  <c r="R1423" i="7"/>
  <c r="R1424" i="7"/>
  <c r="R1425" i="7"/>
  <c r="R1426" i="7"/>
  <c r="R1427" i="7"/>
  <c r="R1428" i="7"/>
  <c r="R1429" i="7"/>
  <c r="R1430" i="7"/>
  <c r="R1431" i="7"/>
  <c r="R1432" i="7"/>
  <c r="R1433" i="7"/>
  <c r="R1434" i="7"/>
  <c r="R1435" i="7"/>
  <c r="R1436" i="7"/>
  <c r="R1437" i="7"/>
  <c r="R1438" i="7"/>
  <c r="R1439" i="7"/>
  <c r="R1440" i="7"/>
  <c r="R1441" i="7"/>
  <c r="R1442" i="7"/>
  <c r="R1443" i="7"/>
  <c r="R1444" i="7"/>
  <c r="R1445" i="7"/>
  <c r="R1446" i="7"/>
  <c r="R1447" i="7"/>
  <c r="R1448" i="7"/>
  <c r="R1449" i="7"/>
  <c r="R1450" i="7"/>
  <c r="R1451" i="7"/>
  <c r="R1452" i="7"/>
  <c r="R1453" i="7"/>
  <c r="R1454" i="7"/>
  <c r="R1455" i="7"/>
  <c r="R1456" i="7"/>
  <c r="R1457" i="7"/>
  <c r="R1458" i="7"/>
  <c r="R1459" i="7"/>
  <c r="R1460" i="7"/>
  <c r="R1461" i="7"/>
  <c r="R1462" i="7"/>
  <c r="R1463" i="7"/>
  <c r="R1464" i="7"/>
  <c r="R1465" i="7"/>
  <c r="R1466" i="7"/>
  <c r="R1467" i="7"/>
  <c r="R1468" i="7"/>
  <c r="R1469" i="7"/>
  <c r="R1470" i="7"/>
  <c r="R1471" i="7"/>
  <c r="R1472" i="7"/>
  <c r="R1473" i="7"/>
  <c r="R1474" i="7"/>
  <c r="R1475" i="7"/>
  <c r="R1476" i="7"/>
  <c r="R1477" i="7"/>
  <c r="R1478" i="7"/>
  <c r="R1479" i="7"/>
  <c r="R1480" i="7"/>
  <c r="R1481" i="7"/>
  <c r="R1482" i="7"/>
  <c r="R1483" i="7"/>
  <c r="R1484" i="7"/>
  <c r="R1485" i="7"/>
  <c r="R1486" i="7"/>
  <c r="R1487" i="7"/>
  <c r="R1488" i="7"/>
  <c r="R1489" i="7"/>
  <c r="R1490" i="7"/>
  <c r="R1491" i="7"/>
  <c r="R1492" i="7"/>
  <c r="R1493" i="7"/>
  <c r="R1494" i="7"/>
  <c r="R1495" i="7"/>
  <c r="R1496" i="7"/>
  <c r="R1497" i="7"/>
  <c r="R1498" i="7"/>
  <c r="R1499" i="7"/>
  <c r="R1500" i="7"/>
  <c r="R1501" i="7"/>
  <c r="R1502" i="7"/>
  <c r="R1503" i="7"/>
  <c r="R1504" i="7"/>
  <c r="R1505" i="7"/>
  <c r="R1506" i="7"/>
  <c r="R1507" i="7"/>
  <c r="R1508" i="7"/>
  <c r="R1509" i="7"/>
  <c r="R1510" i="7"/>
  <c r="R1511" i="7"/>
  <c r="R1512" i="7"/>
  <c r="R1513" i="7"/>
  <c r="R1514" i="7"/>
  <c r="R1515" i="7"/>
  <c r="R1516" i="7"/>
  <c r="R1517" i="7"/>
  <c r="R1518" i="7"/>
  <c r="R1519" i="7"/>
  <c r="R1520" i="7"/>
  <c r="T21" i="7"/>
  <c r="U21" i="7"/>
  <c r="C7" i="7" s="1"/>
  <c r="R21" i="7"/>
  <c r="F21" i="3"/>
  <c r="M22" i="7" l="1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39" i="7"/>
  <c r="N39" i="7" s="1"/>
  <c r="M40" i="7"/>
  <c r="N40" i="7" s="1"/>
  <c r="M41" i="7"/>
  <c r="N41" i="7" s="1"/>
  <c r="M42" i="7"/>
  <c r="N42" i="7" s="1"/>
  <c r="M43" i="7"/>
  <c r="N43" i="7" s="1"/>
  <c r="M44" i="7"/>
  <c r="N44" i="7" s="1"/>
  <c r="M45" i="7"/>
  <c r="N45" i="7" s="1"/>
  <c r="M46" i="7"/>
  <c r="N46" i="7" s="1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6" i="7"/>
  <c r="N66" i="7" s="1"/>
  <c r="M67" i="7"/>
  <c r="N67" i="7" s="1"/>
  <c r="M68" i="7"/>
  <c r="N68" i="7" s="1"/>
  <c r="M69" i="7"/>
  <c r="N69" i="7" s="1"/>
  <c r="M70" i="7"/>
  <c r="N70" i="7" s="1"/>
  <c r="M71" i="7"/>
  <c r="N71" i="7" s="1"/>
  <c r="M72" i="7"/>
  <c r="N72" i="7" s="1"/>
  <c r="M73" i="7"/>
  <c r="N73" i="7" s="1"/>
  <c r="M74" i="7"/>
  <c r="N74" i="7" s="1"/>
  <c r="M75" i="7"/>
  <c r="N75" i="7" s="1"/>
  <c r="M76" i="7"/>
  <c r="N76" i="7" s="1"/>
  <c r="M77" i="7"/>
  <c r="N77" i="7" s="1"/>
  <c r="M78" i="7"/>
  <c r="N78" i="7" s="1"/>
  <c r="M79" i="7"/>
  <c r="N79" i="7" s="1"/>
  <c r="M80" i="7"/>
  <c r="N80" i="7" s="1"/>
  <c r="M81" i="7"/>
  <c r="N81" i="7" s="1"/>
  <c r="M82" i="7"/>
  <c r="N82" i="7" s="1"/>
  <c r="M83" i="7"/>
  <c r="N83" i="7" s="1"/>
  <c r="M84" i="7"/>
  <c r="N84" i="7" s="1"/>
  <c r="M85" i="7"/>
  <c r="N85" i="7" s="1"/>
  <c r="M86" i="7"/>
  <c r="N86" i="7" s="1"/>
  <c r="M87" i="7"/>
  <c r="N87" i="7" s="1"/>
  <c r="M88" i="7"/>
  <c r="N88" i="7" s="1"/>
  <c r="M89" i="7"/>
  <c r="N89" i="7" s="1"/>
  <c r="M90" i="7"/>
  <c r="N90" i="7" s="1"/>
  <c r="M91" i="7"/>
  <c r="N91" i="7" s="1"/>
  <c r="M92" i="7"/>
  <c r="N92" i="7" s="1"/>
  <c r="M93" i="7"/>
  <c r="N93" i="7" s="1"/>
  <c r="M94" i="7"/>
  <c r="N94" i="7" s="1"/>
  <c r="M95" i="7"/>
  <c r="N95" i="7" s="1"/>
  <c r="M96" i="7"/>
  <c r="N96" i="7" s="1"/>
  <c r="M97" i="7"/>
  <c r="N97" i="7" s="1"/>
  <c r="M98" i="7"/>
  <c r="N98" i="7" s="1"/>
  <c r="M99" i="7"/>
  <c r="N99" i="7" s="1"/>
  <c r="M100" i="7"/>
  <c r="N100" i="7" s="1"/>
  <c r="M101" i="7"/>
  <c r="N101" i="7" s="1"/>
  <c r="M102" i="7"/>
  <c r="N102" i="7" s="1"/>
  <c r="M103" i="7"/>
  <c r="N103" i="7" s="1"/>
  <c r="M104" i="7"/>
  <c r="N104" i="7" s="1"/>
  <c r="M105" i="7"/>
  <c r="N105" i="7" s="1"/>
  <c r="M106" i="7"/>
  <c r="N106" i="7" s="1"/>
  <c r="M107" i="7"/>
  <c r="N107" i="7" s="1"/>
  <c r="M108" i="7"/>
  <c r="N108" i="7" s="1"/>
  <c r="M109" i="7"/>
  <c r="N109" i="7" s="1"/>
  <c r="M110" i="7"/>
  <c r="N110" i="7" s="1"/>
  <c r="M111" i="7"/>
  <c r="N111" i="7" s="1"/>
  <c r="M112" i="7"/>
  <c r="N112" i="7" s="1"/>
  <c r="M113" i="7"/>
  <c r="N113" i="7" s="1"/>
  <c r="M114" i="7"/>
  <c r="N114" i="7" s="1"/>
  <c r="M115" i="7"/>
  <c r="N115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39" i="7"/>
  <c r="N139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8" i="7"/>
  <c r="N148" i="7" s="1"/>
  <c r="M149" i="7"/>
  <c r="N149" i="7" s="1"/>
  <c r="M150" i="7"/>
  <c r="N150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0" i="7"/>
  <c r="N160" i="7" s="1"/>
  <c r="M161" i="7"/>
  <c r="N161" i="7" s="1"/>
  <c r="M162" i="7"/>
  <c r="N162" i="7" s="1"/>
  <c r="M163" i="7"/>
  <c r="N163" i="7" s="1"/>
  <c r="M164" i="7"/>
  <c r="N164" i="7" s="1"/>
  <c r="M165" i="7"/>
  <c r="N165" i="7" s="1"/>
  <c r="M166" i="7"/>
  <c r="N166" i="7" s="1"/>
  <c r="M167" i="7"/>
  <c r="N167" i="7" s="1"/>
  <c r="M168" i="7"/>
  <c r="N168" i="7" s="1"/>
  <c r="M169" i="7"/>
  <c r="N169" i="7" s="1"/>
  <c r="M170" i="7"/>
  <c r="N170" i="7" s="1"/>
  <c r="M171" i="7"/>
  <c r="N171" i="7" s="1"/>
  <c r="M172" i="7"/>
  <c r="N172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84" i="7"/>
  <c r="N184" i="7" s="1"/>
  <c r="M185" i="7"/>
  <c r="N185" i="7" s="1"/>
  <c r="M186" i="7"/>
  <c r="N186" i="7" s="1"/>
  <c r="M187" i="7"/>
  <c r="N187" i="7" s="1"/>
  <c r="M188" i="7"/>
  <c r="N188" i="7" s="1"/>
  <c r="M189" i="7"/>
  <c r="N189" i="7" s="1"/>
  <c r="M190" i="7"/>
  <c r="N190" i="7" s="1"/>
  <c r="M191" i="7"/>
  <c r="N191" i="7" s="1"/>
  <c r="M192" i="7"/>
  <c r="N192" i="7" s="1"/>
  <c r="M193" i="7"/>
  <c r="N193" i="7" s="1"/>
  <c r="M194" i="7"/>
  <c r="N194" i="7" s="1"/>
  <c r="M195" i="7"/>
  <c r="N195" i="7" s="1"/>
  <c r="M196" i="7"/>
  <c r="N196" i="7" s="1"/>
  <c r="M197" i="7"/>
  <c r="N197" i="7" s="1"/>
  <c r="M198" i="7"/>
  <c r="N198" i="7" s="1"/>
  <c r="M199" i="7"/>
  <c r="N199" i="7" s="1"/>
  <c r="M200" i="7"/>
  <c r="N200" i="7" s="1"/>
  <c r="M201" i="7"/>
  <c r="N201" i="7" s="1"/>
  <c r="M202" i="7"/>
  <c r="N202" i="7" s="1"/>
  <c r="M203" i="7"/>
  <c r="N203" i="7" s="1"/>
  <c r="M204" i="7"/>
  <c r="N204" i="7" s="1"/>
  <c r="M205" i="7"/>
  <c r="N205" i="7" s="1"/>
  <c r="M206" i="7"/>
  <c r="N206" i="7" s="1"/>
  <c r="M207" i="7"/>
  <c r="N207" i="7" s="1"/>
  <c r="M208" i="7"/>
  <c r="N208" i="7" s="1"/>
  <c r="M209" i="7"/>
  <c r="N209" i="7" s="1"/>
  <c r="M210" i="7"/>
  <c r="N210" i="7" s="1"/>
  <c r="M211" i="7"/>
  <c r="N211" i="7" s="1"/>
  <c r="M212" i="7"/>
  <c r="N212" i="7" s="1"/>
  <c r="M213" i="7"/>
  <c r="N213" i="7" s="1"/>
  <c r="M214" i="7"/>
  <c r="N214" i="7" s="1"/>
  <c r="M215" i="7"/>
  <c r="N215" i="7" s="1"/>
  <c r="M216" i="7"/>
  <c r="N216" i="7" s="1"/>
  <c r="M217" i="7"/>
  <c r="N217" i="7" s="1"/>
  <c r="M218" i="7"/>
  <c r="N218" i="7" s="1"/>
  <c r="M219" i="7"/>
  <c r="N219" i="7" s="1"/>
  <c r="M220" i="7"/>
  <c r="N220" i="7" s="1"/>
  <c r="M221" i="7"/>
  <c r="N221" i="7" s="1"/>
  <c r="M222" i="7"/>
  <c r="N222" i="7" s="1"/>
  <c r="M223" i="7"/>
  <c r="N223" i="7" s="1"/>
  <c r="M224" i="7"/>
  <c r="N224" i="7" s="1"/>
  <c r="M225" i="7"/>
  <c r="N225" i="7" s="1"/>
  <c r="M226" i="7"/>
  <c r="N226" i="7" s="1"/>
  <c r="M227" i="7"/>
  <c r="N227" i="7" s="1"/>
  <c r="M228" i="7"/>
  <c r="N228" i="7" s="1"/>
  <c r="M229" i="7"/>
  <c r="N229" i="7" s="1"/>
  <c r="M230" i="7"/>
  <c r="N230" i="7" s="1"/>
  <c r="M231" i="7"/>
  <c r="N231" i="7" s="1"/>
  <c r="M232" i="7"/>
  <c r="N232" i="7" s="1"/>
  <c r="M233" i="7"/>
  <c r="N233" i="7" s="1"/>
  <c r="M234" i="7"/>
  <c r="N234" i="7" s="1"/>
  <c r="M235" i="7"/>
  <c r="N235" i="7" s="1"/>
  <c r="M236" i="7"/>
  <c r="N236" i="7" s="1"/>
  <c r="M237" i="7"/>
  <c r="N237" i="7" s="1"/>
  <c r="M238" i="7"/>
  <c r="N238" i="7" s="1"/>
  <c r="M239" i="7"/>
  <c r="N239" i="7" s="1"/>
  <c r="M240" i="7"/>
  <c r="N240" i="7" s="1"/>
  <c r="M241" i="7"/>
  <c r="N241" i="7" s="1"/>
  <c r="M242" i="7"/>
  <c r="N242" i="7" s="1"/>
  <c r="M243" i="7"/>
  <c r="N243" i="7" s="1"/>
  <c r="M244" i="7"/>
  <c r="N244" i="7" s="1"/>
  <c r="M245" i="7"/>
  <c r="N245" i="7" s="1"/>
  <c r="M246" i="7"/>
  <c r="N246" i="7" s="1"/>
  <c r="M247" i="7"/>
  <c r="N247" i="7" s="1"/>
  <c r="M248" i="7"/>
  <c r="N248" i="7" s="1"/>
  <c r="M249" i="7"/>
  <c r="N249" i="7" s="1"/>
  <c r="M250" i="7"/>
  <c r="N250" i="7" s="1"/>
  <c r="M251" i="7"/>
  <c r="N251" i="7" s="1"/>
  <c r="M252" i="7"/>
  <c r="N252" i="7" s="1"/>
  <c r="M253" i="7"/>
  <c r="N253" i="7" s="1"/>
  <c r="M254" i="7"/>
  <c r="N254" i="7" s="1"/>
  <c r="M255" i="7"/>
  <c r="N255" i="7" s="1"/>
  <c r="M256" i="7"/>
  <c r="N256" i="7" s="1"/>
  <c r="M257" i="7"/>
  <c r="N257" i="7" s="1"/>
  <c r="M258" i="7"/>
  <c r="N258" i="7" s="1"/>
  <c r="M259" i="7"/>
  <c r="N259" i="7" s="1"/>
  <c r="M260" i="7"/>
  <c r="N260" i="7" s="1"/>
  <c r="M261" i="7"/>
  <c r="N261" i="7" s="1"/>
  <c r="M262" i="7"/>
  <c r="N262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1" i="7"/>
  <c r="N281" i="7" s="1"/>
  <c r="M282" i="7"/>
  <c r="N282" i="7" s="1"/>
  <c r="M283" i="7"/>
  <c r="N283" i="7" s="1"/>
  <c r="M284" i="7"/>
  <c r="N284" i="7" s="1"/>
  <c r="M285" i="7"/>
  <c r="N285" i="7" s="1"/>
  <c r="M286" i="7"/>
  <c r="N286" i="7" s="1"/>
  <c r="M287" i="7"/>
  <c r="N287" i="7" s="1"/>
  <c r="M288" i="7"/>
  <c r="N288" i="7" s="1"/>
  <c r="M289" i="7"/>
  <c r="N289" i="7" s="1"/>
  <c r="M290" i="7"/>
  <c r="N290" i="7" s="1"/>
  <c r="M291" i="7"/>
  <c r="N291" i="7" s="1"/>
  <c r="M292" i="7"/>
  <c r="N292" i="7" s="1"/>
  <c r="M293" i="7"/>
  <c r="N293" i="7" s="1"/>
  <c r="M294" i="7"/>
  <c r="N294" i="7" s="1"/>
  <c r="M295" i="7"/>
  <c r="N295" i="7" s="1"/>
  <c r="M296" i="7"/>
  <c r="N296" i="7" s="1"/>
  <c r="M297" i="7"/>
  <c r="N297" i="7" s="1"/>
  <c r="M298" i="7"/>
  <c r="N298" i="7" s="1"/>
  <c r="M299" i="7"/>
  <c r="N299" i="7" s="1"/>
  <c r="M300" i="7"/>
  <c r="N300" i="7" s="1"/>
  <c r="M301" i="7"/>
  <c r="N301" i="7" s="1"/>
  <c r="M302" i="7"/>
  <c r="N302" i="7" s="1"/>
  <c r="M303" i="7"/>
  <c r="N303" i="7" s="1"/>
  <c r="M304" i="7"/>
  <c r="N304" i="7" s="1"/>
  <c r="M305" i="7"/>
  <c r="N305" i="7" s="1"/>
  <c r="M306" i="7"/>
  <c r="N306" i="7" s="1"/>
  <c r="M307" i="7"/>
  <c r="N307" i="7" s="1"/>
  <c r="M308" i="7"/>
  <c r="N308" i="7" s="1"/>
  <c r="M309" i="7"/>
  <c r="N309" i="7" s="1"/>
  <c r="M310" i="7"/>
  <c r="N310" i="7" s="1"/>
  <c r="M311" i="7"/>
  <c r="N311" i="7" s="1"/>
  <c r="M312" i="7"/>
  <c r="N312" i="7" s="1"/>
  <c r="M313" i="7"/>
  <c r="N313" i="7" s="1"/>
  <c r="M314" i="7"/>
  <c r="N314" i="7" s="1"/>
  <c r="M315" i="7"/>
  <c r="N315" i="7" s="1"/>
  <c r="M316" i="7"/>
  <c r="N316" i="7" s="1"/>
  <c r="M317" i="7"/>
  <c r="N317" i="7" s="1"/>
  <c r="M318" i="7"/>
  <c r="N318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338" i="7"/>
  <c r="N338" i="7" s="1"/>
  <c r="M339" i="7"/>
  <c r="N339" i="7" s="1"/>
  <c r="M340" i="7"/>
  <c r="N340" i="7" s="1"/>
  <c r="M341" i="7"/>
  <c r="N341" i="7" s="1"/>
  <c r="M342" i="7"/>
  <c r="N342" i="7" s="1"/>
  <c r="M343" i="7"/>
  <c r="N343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1" i="7"/>
  <c r="N381" i="7" s="1"/>
  <c r="M382" i="7"/>
  <c r="N382" i="7" s="1"/>
  <c r="M383" i="7"/>
  <c r="N383" i="7" s="1"/>
  <c r="M384" i="7"/>
  <c r="N384" i="7" s="1"/>
  <c r="M385" i="7"/>
  <c r="N385" i="7" s="1"/>
  <c r="M386" i="7"/>
  <c r="N386" i="7" s="1"/>
  <c r="M387" i="7"/>
  <c r="N387" i="7" s="1"/>
  <c r="M388" i="7"/>
  <c r="N388" i="7" s="1"/>
  <c r="M389" i="7"/>
  <c r="N389" i="7" s="1"/>
  <c r="M390" i="7"/>
  <c r="N390" i="7" s="1"/>
  <c r="M391" i="7"/>
  <c r="N391" i="7" s="1"/>
  <c r="M392" i="7"/>
  <c r="N392" i="7" s="1"/>
  <c r="M393" i="7"/>
  <c r="N393" i="7" s="1"/>
  <c r="M394" i="7"/>
  <c r="N394" i="7" s="1"/>
  <c r="M395" i="7"/>
  <c r="N395" i="7" s="1"/>
  <c r="M396" i="7"/>
  <c r="N396" i="7" s="1"/>
  <c r="M397" i="7"/>
  <c r="N397" i="7" s="1"/>
  <c r="M398" i="7"/>
  <c r="N398" i="7" s="1"/>
  <c r="M399" i="7"/>
  <c r="N399" i="7" s="1"/>
  <c r="M400" i="7"/>
  <c r="N400" i="7" s="1"/>
  <c r="M401" i="7"/>
  <c r="N401" i="7" s="1"/>
  <c r="M402" i="7"/>
  <c r="N402" i="7" s="1"/>
  <c r="M403" i="7"/>
  <c r="N403" i="7" s="1"/>
  <c r="M404" i="7"/>
  <c r="N404" i="7" s="1"/>
  <c r="M405" i="7"/>
  <c r="N405" i="7" s="1"/>
  <c r="M406" i="7"/>
  <c r="N406" i="7" s="1"/>
  <c r="M407" i="7"/>
  <c r="N407" i="7" s="1"/>
  <c r="M408" i="7"/>
  <c r="N408" i="7" s="1"/>
  <c r="M409" i="7"/>
  <c r="N409" i="7" s="1"/>
  <c r="M410" i="7"/>
  <c r="N410" i="7" s="1"/>
  <c r="M411" i="7"/>
  <c r="N411" i="7" s="1"/>
  <c r="M412" i="7"/>
  <c r="N412" i="7" s="1"/>
  <c r="M413" i="7"/>
  <c r="N413" i="7" s="1"/>
  <c r="M414" i="7"/>
  <c r="N414" i="7" s="1"/>
  <c r="M415" i="7"/>
  <c r="N415" i="7" s="1"/>
  <c r="M416" i="7"/>
  <c r="N416" i="7" s="1"/>
  <c r="M417" i="7"/>
  <c r="N417" i="7" s="1"/>
  <c r="M418" i="7"/>
  <c r="N418" i="7" s="1"/>
  <c r="M419" i="7"/>
  <c r="N419" i="7" s="1"/>
  <c r="M420" i="7"/>
  <c r="N420" i="7" s="1"/>
  <c r="M421" i="7"/>
  <c r="N421" i="7" s="1"/>
  <c r="M422" i="7"/>
  <c r="N422" i="7" s="1"/>
  <c r="M423" i="7"/>
  <c r="N423" i="7" s="1"/>
  <c r="M424" i="7"/>
  <c r="N424" i="7" s="1"/>
  <c r="M425" i="7"/>
  <c r="N425" i="7" s="1"/>
  <c r="M426" i="7"/>
  <c r="N426" i="7" s="1"/>
  <c r="M427" i="7"/>
  <c r="N427" i="7" s="1"/>
  <c r="M428" i="7"/>
  <c r="N428" i="7" s="1"/>
  <c r="M429" i="7"/>
  <c r="N429" i="7" s="1"/>
  <c r="M430" i="7"/>
  <c r="N430" i="7" s="1"/>
  <c r="M431" i="7"/>
  <c r="N431" i="7" s="1"/>
  <c r="M432" i="7"/>
  <c r="N432" i="7" s="1"/>
  <c r="M433" i="7"/>
  <c r="N433" i="7" s="1"/>
  <c r="M434" i="7"/>
  <c r="N434" i="7" s="1"/>
  <c r="M435" i="7"/>
  <c r="N435" i="7" s="1"/>
  <c r="M436" i="7"/>
  <c r="N436" i="7" s="1"/>
  <c r="M437" i="7"/>
  <c r="N437" i="7" s="1"/>
  <c r="M438" i="7"/>
  <c r="N438" i="7" s="1"/>
  <c r="M439" i="7"/>
  <c r="N439" i="7" s="1"/>
  <c r="M440" i="7"/>
  <c r="N440" i="7" s="1"/>
  <c r="M441" i="7"/>
  <c r="N441" i="7" s="1"/>
  <c r="M442" i="7"/>
  <c r="N442" i="7" s="1"/>
  <c r="M443" i="7"/>
  <c r="N443" i="7" s="1"/>
  <c r="M444" i="7"/>
  <c r="N444" i="7" s="1"/>
  <c r="M445" i="7"/>
  <c r="N445" i="7" s="1"/>
  <c r="M446" i="7"/>
  <c r="N446" i="7" s="1"/>
  <c r="M447" i="7"/>
  <c r="N447" i="7" s="1"/>
  <c r="M448" i="7"/>
  <c r="N448" i="7" s="1"/>
  <c r="M449" i="7"/>
  <c r="N449" i="7" s="1"/>
  <c r="M450" i="7"/>
  <c r="N450" i="7" s="1"/>
  <c r="M451" i="7"/>
  <c r="N451" i="7" s="1"/>
  <c r="M452" i="7"/>
  <c r="N452" i="7" s="1"/>
  <c r="M453" i="7"/>
  <c r="N453" i="7" s="1"/>
  <c r="M454" i="7"/>
  <c r="N454" i="7" s="1"/>
  <c r="M455" i="7"/>
  <c r="N455" i="7" s="1"/>
  <c r="M456" i="7"/>
  <c r="N456" i="7" s="1"/>
  <c r="M457" i="7"/>
  <c r="N457" i="7" s="1"/>
  <c r="M458" i="7"/>
  <c r="N458" i="7" s="1"/>
  <c r="M459" i="7"/>
  <c r="N459" i="7" s="1"/>
  <c r="M460" i="7"/>
  <c r="N460" i="7" s="1"/>
  <c r="M461" i="7"/>
  <c r="N461" i="7" s="1"/>
  <c r="M462" i="7"/>
  <c r="N462" i="7" s="1"/>
  <c r="M463" i="7"/>
  <c r="N463" i="7" s="1"/>
  <c r="M464" i="7"/>
  <c r="N464" i="7" s="1"/>
  <c r="M465" i="7"/>
  <c r="N465" i="7" s="1"/>
  <c r="M466" i="7"/>
  <c r="N466" i="7" s="1"/>
  <c r="M467" i="7"/>
  <c r="N467" i="7" s="1"/>
  <c r="M468" i="7"/>
  <c r="N468" i="7" s="1"/>
  <c r="M469" i="7"/>
  <c r="N469" i="7" s="1"/>
  <c r="M470" i="7"/>
  <c r="N470" i="7" s="1"/>
  <c r="M471" i="7"/>
  <c r="N471" i="7" s="1"/>
  <c r="M472" i="7"/>
  <c r="N472" i="7" s="1"/>
  <c r="M473" i="7"/>
  <c r="N473" i="7" s="1"/>
  <c r="M474" i="7"/>
  <c r="N474" i="7" s="1"/>
  <c r="M475" i="7"/>
  <c r="N475" i="7" s="1"/>
  <c r="M476" i="7"/>
  <c r="N476" i="7" s="1"/>
  <c r="M477" i="7"/>
  <c r="N477" i="7" s="1"/>
  <c r="M478" i="7"/>
  <c r="N478" i="7" s="1"/>
  <c r="M479" i="7"/>
  <c r="N479" i="7" s="1"/>
  <c r="M480" i="7"/>
  <c r="N480" i="7" s="1"/>
  <c r="M481" i="7"/>
  <c r="N481" i="7" s="1"/>
  <c r="M482" i="7"/>
  <c r="N482" i="7" s="1"/>
  <c r="M483" i="7"/>
  <c r="N483" i="7" s="1"/>
  <c r="M484" i="7"/>
  <c r="N484" i="7" s="1"/>
  <c r="M485" i="7"/>
  <c r="N485" i="7" s="1"/>
  <c r="M486" i="7"/>
  <c r="N486" i="7" s="1"/>
  <c r="M487" i="7"/>
  <c r="N487" i="7" s="1"/>
  <c r="M488" i="7"/>
  <c r="N488" i="7" s="1"/>
  <c r="M489" i="7"/>
  <c r="N489" i="7" s="1"/>
  <c r="M490" i="7"/>
  <c r="N490" i="7" s="1"/>
  <c r="M491" i="7"/>
  <c r="N491" i="7" s="1"/>
  <c r="M492" i="7"/>
  <c r="N492" i="7" s="1"/>
  <c r="M493" i="7"/>
  <c r="N493" i="7" s="1"/>
  <c r="M494" i="7"/>
  <c r="N494" i="7" s="1"/>
  <c r="M495" i="7"/>
  <c r="N495" i="7" s="1"/>
  <c r="M496" i="7"/>
  <c r="N496" i="7" s="1"/>
  <c r="M497" i="7"/>
  <c r="N497" i="7" s="1"/>
  <c r="M498" i="7"/>
  <c r="N498" i="7" s="1"/>
  <c r="M499" i="7"/>
  <c r="N499" i="7" s="1"/>
  <c r="M500" i="7"/>
  <c r="N500" i="7" s="1"/>
  <c r="M501" i="7"/>
  <c r="N501" i="7" s="1"/>
  <c r="M502" i="7"/>
  <c r="N502" i="7" s="1"/>
  <c r="M503" i="7"/>
  <c r="N503" i="7" s="1"/>
  <c r="M504" i="7"/>
  <c r="N504" i="7" s="1"/>
  <c r="M505" i="7"/>
  <c r="N505" i="7" s="1"/>
  <c r="M506" i="7"/>
  <c r="N506" i="7" s="1"/>
  <c r="M507" i="7"/>
  <c r="N507" i="7" s="1"/>
  <c r="M508" i="7"/>
  <c r="N508" i="7" s="1"/>
  <c r="M509" i="7"/>
  <c r="N509" i="7" s="1"/>
  <c r="M510" i="7"/>
  <c r="N510" i="7" s="1"/>
  <c r="M511" i="7"/>
  <c r="N511" i="7" s="1"/>
  <c r="M512" i="7"/>
  <c r="N512" i="7" s="1"/>
  <c r="M513" i="7"/>
  <c r="N513" i="7" s="1"/>
  <c r="M514" i="7"/>
  <c r="N514" i="7" s="1"/>
  <c r="M515" i="7"/>
  <c r="N515" i="7" s="1"/>
  <c r="M516" i="7"/>
  <c r="N516" i="7" s="1"/>
  <c r="M517" i="7"/>
  <c r="N517" i="7" s="1"/>
  <c r="M518" i="7"/>
  <c r="N518" i="7" s="1"/>
  <c r="M519" i="7"/>
  <c r="N519" i="7" s="1"/>
  <c r="M520" i="7"/>
  <c r="N520" i="7" s="1"/>
  <c r="M521" i="7"/>
  <c r="N521" i="7" s="1"/>
  <c r="M522" i="7"/>
  <c r="N522" i="7" s="1"/>
  <c r="M523" i="7"/>
  <c r="N523" i="7" s="1"/>
  <c r="M524" i="7"/>
  <c r="N524" i="7" s="1"/>
  <c r="M525" i="7"/>
  <c r="N525" i="7" s="1"/>
  <c r="M526" i="7"/>
  <c r="N526" i="7" s="1"/>
  <c r="M527" i="7"/>
  <c r="N527" i="7" s="1"/>
  <c r="M528" i="7"/>
  <c r="N528" i="7" s="1"/>
  <c r="M529" i="7"/>
  <c r="N529" i="7" s="1"/>
  <c r="M530" i="7"/>
  <c r="N530" i="7" s="1"/>
  <c r="M531" i="7"/>
  <c r="N531" i="7" s="1"/>
  <c r="M532" i="7"/>
  <c r="N532" i="7" s="1"/>
  <c r="M533" i="7"/>
  <c r="N533" i="7" s="1"/>
  <c r="M534" i="7"/>
  <c r="N534" i="7" s="1"/>
  <c r="M535" i="7"/>
  <c r="N535" i="7" s="1"/>
  <c r="M536" i="7"/>
  <c r="N536" i="7" s="1"/>
  <c r="M537" i="7"/>
  <c r="N537" i="7" s="1"/>
  <c r="M538" i="7"/>
  <c r="N538" i="7" s="1"/>
  <c r="M539" i="7"/>
  <c r="N539" i="7" s="1"/>
  <c r="M540" i="7"/>
  <c r="N540" i="7" s="1"/>
  <c r="M541" i="7"/>
  <c r="N541" i="7" s="1"/>
  <c r="M542" i="7"/>
  <c r="N542" i="7" s="1"/>
  <c r="M543" i="7"/>
  <c r="N543" i="7" s="1"/>
  <c r="M544" i="7"/>
  <c r="N544" i="7" s="1"/>
  <c r="M545" i="7"/>
  <c r="N545" i="7" s="1"/>
  <c r="M546" i="7"/>
  <c r="N546" i="7" s="1"/>
  <c r="M547" i="7"/>
  <c r="N547" i="7" s="1"/>
  <c r="M548" i="7"/>
  <c r="N548" i="7" s="1"/>
  <c r="M549" i="7"/>
  <c r="N549" i="7" s="1"/>
  <c r="M550" i="7"/>
  <c r="N550" i="7" s="1"/>
  <c r="M551" i="7"/>
  <c r="N551" i="7" s="1"/>
  <c r="M552" i="7"/>
  <c r="N552" i="7" s="1"/>
  <c r="M553" i="7"/>
  <c r="N553" i="7" s="1"/>
  <c r="M554" i="7"/>
  <c r="N554" i="7" s="1"/>
  <c r="M555" i="7"/>
  <c r="N555" i="7" s="1"/>
  <c r="M556" i="7"/>
  <c r="N556" i="7" s="1"/>
  <c r="M557" i="7"/>
  <c r="N557" i="7" s="1"/>
  <c r="M558" i="7"/>
  <c r="N558" i="7" s="1"/>
  <c r="M559" i="7"/>
  <c r="N559" i="7" s="1"/>
  <c r="M560" i="7"/>
  <c r="N560" i="7" s="1"/>
  <c r="M561" i="7"/>
  <c r="N561" i="7" s="1"/>
  <c r="M562" i="7"/>
  <c r="N562" i="7" s="1"/>
  <c r="M563" i="7"/>
  <c r="N563" i="7" s="1"/>
  <c r="M564" i="7"/>
  <c r="N564" i="7" s="1"/>
  <c r="M565" i="7"/>
  <c r="N565" i="7" s="1"/>
  <c r="M566" i="7"/>
  <c r="N566" i="7" s="1"/>
  <c r="M567" i="7"/>
  <c r="N567" i="7" s="1"/>
  <c r="M568" i="7"/>
  <c r="N568" i="7" s="1"/>
  <c r="M569" i="7"/>
  <c r="N569" i="7" s="1"/>
  <c r="M570" i="7"/>
  <c r="N570" i="7" s="1"/>
  <c r="M571" i="7"/>
  <c r="N571" i="7" s="1"/>
  <c r="M572" i="7"/>
  <c r="N572" i="7" s="1"/>
  <c r="M573" i="7"/>
  <c r="N573" i="7" s="1"/>
  <c r="M574" i="7"/>
  <c r="N574" i="7" s="1"/>
  <c r="M575" i="7"/>
  <c r="N575" i="7" s="1"/>
  <c r="M576" i="7"/>
  <c r="N576" i="7" s="1"/>
  <c r="M577" i="7"/>
  <c r="N577" i="7" s="1"/>
  <c r="M578" i="7"/>
  <c r="N578" i="7" s="1"/>
  <c r="M579" i="7"/>
  <c r="N579" i="7" s="1"/>
  <c r="M580" i="7"/>
  <c r="N580" i="7" s="1"/>
  <c r="M581" i="7"/>
  <c r="N581" i="7" s="1"/>
  <c r="M582" i="7"/>
  <c r="N582" i="7" s="1"/>
  <c r="M583" i="7"/>
  <c r="N583" i="7" s="1"/>
  <c r="M584" i="7"/>
  <c r="N584" i="7" s="1"/>
  <c r="M585" i="7"/>
  <c r="N585" i="7" s="1"/>
  <c r="M586" i="7"/>
  <c r="N586" i="7" s="1"/>
  <c r="M587" i="7"/>
  <c r="N587" i="7" s="1"/>
  <c r="M588" i="7"/>
  <c r="N588" i="7" s="1"/>
  <c r="M589" i="7"/>
  <c r="N589" i="7" s="1"/>
  <c r="M590" i="7"/>
  <c r="N590" i="7" s="1"/>
  <c r="M591" i="7"/>
  <c r="N591" i="7" s="1"/>
  <c r="M592" i="7"/>
  <c r="N592" i="7" s="1"/>
  <c r="M593" i="7"/>
  <c r="N593" i="7" s="1"/>
  <c r="M594" i="7"/>
  <c r="N594" i="7" s="1"/>
  <c r="M595" i="7"/>
  <c r="N595" i="7" s="1"/>
  <c r="M596" i="7"/>
  <c r="N596" i="7" s="1"/>
  <c r="M597" i="7"/>
  <c r="N597" i="7" s="1"/>
  <c r="M598" i="7"/>
  <c r="N598" i="7" s="1"/>
  <c r="M599" i="7"/>
  <c r="N599" i="7" s="1"/>
  <c r="M600" i="7"/>
  <c r="N600" i="7" s="1"/>
  <c r="M601" i="7"/>
  <c r="N601" i="7" s="1"/>
  <c r="M602" i="7"/>
  <c r="N602" i="7" s="1"/>
  <c r="M603" i="7"/>
  <c r="N603" i="7" s="1"/>
  <c r="M604" i="7"/>
  <c r="N604" i="7" s="1"/>
  <c r="M605" i="7"/>
  <c r="N605" i="7" s="1"/>
  <c r="M606" i="7"/>
  <c r="N606" i="7" s="1"/>
  <c r="M607" i="7"/>
  <c r="N607" i="7" s="1"/>
  <c r="M608" i="7"/>
  <c r="N608" i="7" s="1"/>
  <c r="M609" i="7"/>
  <c r="N609" i="7" s="1"/>
  <c r="M610" i="7"/>
  <c r="N610" i="7" s="1"/>
  <c r="M611" i="7"/>
  <c r="N611" i="7" s="1"/>
  <c r="M612" i="7"/>
  <c r="N612" i="7" s="1"/>
  <c r="M613" i="7"/>
  <c r="N613" i="7" s="1"/>
  <c r="M614" i="7"/>
  <c r="N614" i="7" s="1"/>
  <c r="M615" i="7"/>
  <c r="N615" i="7" s="1"/>
  <c r="M616" i="7"/>
  <c r="N616" i="7" s="1"/>
  <c r="M617" i="7"/>
  <c r="N617" i="7" s="1"/>
  <c r="M618" i="7"/>
  <c r="N618" i="7" s="1"/>
  <c r="M619" i="7"/>
  <c r="N619" i="7" s="1"/>
  <c r="M620" i="7"/>
  <c r="N620" i="7" s="1"/>
  <c r="M621" i="7"/>
  <c r="N621" i="7" s="1"/>
  <c r="M622" i="7"/>
  <c r="N622" i="7" s="1"/>
  <c r="M623" i="7"/>
  <c r="N623" i="7" s="1"/>
  <c r="M624" i="7"/>
  <c r="N624" i="7" s="1"/>
  <c r="M625" i="7"/>
  <c r="N625" i="7" s="1"/>
  <c r="M626" i="7"/>
  <c r="N626" i="7" s="1"/>
  <c r="M627" i="7"/>
  <c r="N627" i="7" s="1"/>
  <c r="M628" i="7"/>
  <c r="N628" i="7" s="1"/>
  <c r="M629" i="7"/>
  <c r="N629" i="7" s="1"/>
  <c r="M630" i="7"/>
  <c r="N630" i="7" s="1"/>
  <c r="M631" i="7"/>
  <c r="N631" i="7" s="1"/>
  <c r="M632" i="7"/>
  <c r="N632" i="7" s="1"/>
  <c r="M633" i="7"/>
  <c r="N633" i="7" s="1"/>
  <c r="M634" i="7"/>
  <c r="N634" i="7" s="1"/>
  <c r="M635" i="7"/>
  <c r="N635" i="7" s="1"/>
  <c r="M636" i="7"/>
  <c r="N636" i="7" s="1"/>
  <c r="M637" i="7"/>
  <c r="N637" i="7" s="1"/>
  <c r="M638" i="7"/>
  <c r="N638" i="7" s="1"/>
  <c r="M639" i="7"/>
  <c r="N639" i="7" s="1"/>
  <c r="M640" i="7"/>
  <c r="N640" i="7" s="1"/>
  <c r="M641" i="7"/>
  <c r="N641" i="7" s="1"/>
  <c r="M642" i="7"/>
  <c r="N642" i="7" s="1"/>
  <c r="M643" i="7"/>
  <c r="N643" i="7" s="1"/>
  <c r="M644" i="7"/>
  <c r="N644" i="7" s="1"/>
  <c r="M645" i="7"/>
  <c r="N645" i="7" s="1"/>
  <c r="M646" i="7"/>
  <c r="N646" i="7" s="1"/>
  <c r="M647" i="7"/>
  <c r="N647" i="7" s="1"/>
  <c r="M648" i="7"/>
  <c r="N648" i="7" s="1"/>
  <c r="M649" i="7"/>
  <c r="N649" i="7" s="1"/>
  <c r="M650" i="7"/>
  <c r="N650" i="7" s="1"/>
  <c r="M651" i="7"/>
  <c r="N651" i="7" s="1"/>
  <c r="M652" i="7"/>
  <c r="N652" i="7" s="1"/>
  <c r="M653" i="7"/>
  <c r="N653" i="7" s="1"/>
  <c r="M654" i="7"/>
  <c r="N654" i="7" s="1"/>
  <c r="M655" i="7"/>
  <c r="N655" i="7" s="1"/>
  <c r="M656" i="7"/>
  <c r="N656" i="7" s="1"/>
  <c r="M657" i="7"/>
  <c r="N657" i="7" s="1"/>
  <c r="M658" i="7"/>
  <c r="N658" i="7" s="1"/>
  <c r="M659" i="7"/>
  <c r="N659" i="7" s="1"/>
  <c r="M660" i="7"/>
  <c r="N660" i="7" s="1"/>
  <c r="M661" i="7"/>
  <c r="N661" i="7" s="1"/>
  <c r="M662" i="7"/>
  <c r="N662" i="7" s="1"/>
  <c r="M663" i="7"/>
  <c r="N663" i="7" s="1"/>
  <c r="M664" i="7"/>
  <c r="N664" i="7" s="1"/>
  <c r="M665" i="7"/>
  <c r="N665" i="7" s="1"/>
  <c r="M666" i="7"/>
  <c r="N666" i="7" s="1"/>
  <c r="M667" i="7"/>
  <c r="N667" i="7" s="1"/>
  <c r="M668" i="7"/>
  <c r="N668" i="7" s="1"/>
  <c r="M669" i="7"/>
  <c r="N669" i="7" s="1"/>
  <c r="M670" i="7"/>
  <c r="N670" i="7" s="1"/>
  <c r="M671" i="7"/>
  <c r="N671" i="7" s="1"/>
  <c r="M672" i="7"/>
  <c r="N672" i="7" s="1"/>
  <c r="M673" i="7"/>
  <c r="N673" i="7" s="1"/>
  <c r="M674" i="7"/>
  <c r="N674" i="7" s="1"/>
  <c r="M675" i="7"/>
  <c r="N675" i="7" s="1"/>
  <c r="M676" i="7"/>
  <c r="N676" i="7" s="1"/>
  <c r="M677" i="7"/>
  <c r="N677" i="7" s="1"/>
  <c r="M678" i="7"/>
  <c r="N678" i="7" s="1"/>
  <c r="M679" i="7"/>
  <c r="N679" i="7" s="1"/>
  <c r="M680" i="7"/>
  <c r="N680" i="7" s="1"/>
  <c r="M681" i="7"/>
  <c r="N681" i="7" s="1"/>
  <c r="M682" i="7"/>
  <c r="N682" i="7" s="1"/>
  <c r="M683" i="7"/>
  <c r="N683" i="7" s="1"/>
  <c r="M684" i="7"/>
  <c r="N684" i="7" s="1"/>
  <c r="M685" i="7"/>
  <c r="N685" i="7" s="1"/>
  <c r="M686" i="7"/>
  <c r="N686" i="7" s="1"/>
  <c r="M687" i="7"/>
  <c r="N687" i="7" s="1"/>
  <c r="M688" i="7"/>
  <c r="N688" i="7" s="1"/>
  <c r="M689" i="7"/>
  <c r="N689" i="7" s="1"/>
  <c r="M690" i="7"/>
  <c r="N690" i="7" s="1"/>
  <c r="M691" i="7"/>
  <c r="N691" i="7" s="1"/>
  <c r="M692" i="7"/>
  <c r="N692" i="7" s="1"/>
  <c r="M693" i="7"/>
  <c r="N693" i="7" s="1"/>
  <c r="M694" i="7"/>
  <c r="N694" i="7" s="1"/>
  <c r="M695" i="7"/>
  <c r="N695" i="7" s="1"/>
  <c r="M696" i="7"/>
  <c r="N696" i="7" s="1"/>
  <c r="M697" i="7"/>
  <c r="N697" i="7" s="1"/>
  <c r="M698" i="7"/>
  <c r="N698" i="7" s="1"/>
  <c r="M699" i="7"/>
  <c r="N699" i="7" s="1"/>
  <c r="M700" i="7"/>
  <c r="N700" i="7" s="1"/>
  <c r="M701" i="7"/>
  <c r="N701" i="7" s="1"/>
  <c r="M702" i="7"/>
  <c r="N702" i="7" s="1"/>
  <c r="M703" i="7"/>
  <c r="N703" i="7" s="1"/>
  <c r="M704" i="7"/>
  <c r="N704" i="7" s="1"/>
  <c r="M705" i="7"/>
  <c r="N705" i="7" s="1"/>
  <c r="M706" i="7"/>
  <c r="N706" i="7" s="1"/>
  <c r="M707" i="7"/>
  <c r="N707" i="7" s="1"/>
  <c r="M708" i="7"/>
  <c r="N708" i="7" s="1"/>
  <c r="M709" i="7"/>
  <c r="N709" i="7" s="1"/>
  <c r="M710" i="7"/>
  <c r="N710" i="7" s="1"/>
  <c r="M711" i="7"/>
  <c r="N711" i="7" s="1"/>
  <c r="M712" i="7"/>
  <c r="N712" i="7" s="1"/>
  <c r="M713" i="7"/>
  <c r="N713" i="7" s="1"/>
  <c r="M714" i="7"/>
  <c r="N714" i="7" s="1"/>
  <c r="M715" i="7"/>
  <c r="N715" i="7" s="1"/>
  <c r="M716" i="7"/>
  <c r="N716" i="7" s="1"/>
  <c r="M717" i="7"/>
  <c r="N717" i="7" s="1"/>
  <c r="M718" i="7"/>
  <c r="N718" i="7" s="1"/>
  <c r="M719" i="7"/>
  <c r="N719" i="7" s="1"/>
  <c r="M720" i="7"/>
  <c r="N720" i="7" s="1"/>
  <c r="M721" i="7"/>
  <c r="N721" i="7" s="1"/>
  <c r="M722" i="7"/>
  <c r="N722" i="7" s="1"/>
  <c r="M723" i="7"/>
  <c r="N723" i="7" s="1"/>
  <c r="M724" i="7"/>
  <c r="N724" i="7" s="1"/>
  <c r="M725" i="7"/>
  <c r="N725" i="7" s="1"/>
  <c r="M726" i="7"/>
  <c r="N726" i="7" s="1"/>
  <c r="M727" i="7"/>
  <c r="N727" i="7" s="1"/>
  <c r="M728" i="7"/>
  <c r="N728" i="7" s="1"/>
  <c r="M729" i="7"/>
  <c r="N729" i="7" s="1"/>
  <c r="M730" i="7"/>
  <c r="N730" i="7" s="1"/>
  <c r="M731" i="7"/>
  <c r="N731" i="7" s="1"/>
  <c r="M732" i="7"/>
  <c r="N732" i="7" s="1"/>
  <c r="M733" i="7"/>
  <c r="N733" i="7" s="1"/>
  <c r="M734" i="7"/>
  <c r="N734" i="7" s="1"/>
  <c r="M735" i="7"/>
  <c r="N735" i="7" s="1"/>
  <c r="M736" i="7"/>
  <c r="N736" i="7" s="1"/>
  <c r="M737" i="7"/>
  <c r="N737" i="7" s="1"/>
  <c r="M738" i="7"/>
  <c r="N738" i="7" s="1"/>
  <c r="M739" i="7"/>
  <c r="N739" i="7" s="1"/>
  <c r="M740" i="7"/>
  <c r="N740" i="7" s="1"/>
  <c r="M741" i="7"/>
  <c r="N741" i="7" s="1"/>
  <c r="M742" i="7"/>
  <c r="N742" i="7" s="1"/>
  <c r="M743" i="7"/>
  <c r="N743" i="7" s="1"/>
  <c r="M744" i="7"/>
  <c r="N744" i="7" s="1"/>
  <c r="M745" i="7"/>
  <c r="N745" i="7" s="1"/>
  <c r="M746" i="7"/>
  <c r="N746" i="7" s="1"/>
  <c r="M747" i="7"/>
  <c r="N747" i="7" s="1"/>
  <c r="M748" i="7"/>
  <c r="N748" i="7" s="1"/>
  <c r="M749" i="7"/>
  <c r="N749" i="7" s="1"/>
  <c r="M750" i="7"/>
  <c r="N750" i="7" s="1"/>
  <c r="M751" i="7"/>
  <c r="N751" i="7" s="1"/>
  <c r="M752" i="7"/>
  <c r="N752" i="7" s="1"/>
  <c r="M753" i="7"/>
  <c r="N753" i="7" s="1"/>
  <c r="M754" i="7"/>
  <c r="N754" i="7" s="1"/>
  <c r="M755" i="7"/>
  <c r="N755" i="7" s="1"/>
  <c r="M756" i="7"/>
  <c r="N756" i="7" s="1"/>
  <c r="M757" i="7"/>
  <c r="N757" i="7" s="1"/>
  <c r="M758" i="7"/>
  <c r="N758" i="7" s="1"/>
  <c r="M759" i="7"/>
  <c r="N759" i="7" s="1"/>
  <c r="M760" i="7"/>
  <c r="N760" i="7" s="1"/>
  <c r="M761" i="7"/>
  <c r="N761" i="7" s="1"/>
  <c r="M762" i="7"/>
  <c r="N762" i="7" s="1"/>
  <c r="M763" i="7"/>
  <c r="N763" i="7" s="1"/>
  <c r="M764" i="7"/>
  <c r="N764" i="7" s="1"/>
  <c r="M765" i="7"/>
  <c r="N765" i="7" s="1"/>
  <c r="M766" i="7"/>
  <c r="N766" i="7" s="1"/>
  <c r="M767" i="7"/>
  <c r="N767" i="7" s="1"/>
  <c r="M768" i="7"/>
  <c r="N768" i="7" s="1"/>
  <c r="M769" i="7"/>
  <c r="N769" i="7" s="1"/>
  <c r="M770" i="7"/>
  <c r="N770" i="7" s="1"/>
  <c r="M771" i="7"/>
  <c r="N771" i="7" s="1"/>
  <c r="M772" i="7"/>
  <c r="N772" i="7" s="1"/>
  <c r="M773" i="7"/>
  <c r="N773" i="7" s="1"/>
  <c r="M774" i="7"/>
  <c r="N774" i="7" s="1"/>
  <c r="M775" i="7"/>
  <c r="N775" i="7" s="1"/>
  <c r="M776" i="7"/>
  <c r="N776" i="7" s="1"/>
  <c r="M777" i="7"/>
  <c r="N777" i="7" s="1"/>
  <c r="M778" i="7"/>
  <c r="N778" i="7" s="1"/>
  <c r="M779" i="7"/>
  <c r="N779" i="7" s="1"/>
  <c r="M780" i="7"/>
  <c r="N780" i="7" s="1"/>
  <c r="M781" i="7"/>
  <c r="N781" i="7" s="1"/>
  <c r="M782" i="7"/>
  <c r="N782" i="7" s="1"/>
  <c r="M783" i="7"/>
  <c r="N783" i="7" s="1"/>
  <c r="M784" i="7"/>
  <c r="N784" i="7" s="1"/>
  <c r="M785" i="7"/>
  <c r="N785" i="7" s="1"/>
  <c r="M786" i="7"/>
  <c r="N786" i="7" s="1"/>
  <c r="M787" i="7"/>
  <c r="N787" i="7" s="1"/>
  <c r="M788" i="7"/>
  <c r="N788" i="7" s="1"/>
  <c r="M789" i="7"/>
  <c r="N789" i="7" s="1"/>
  <c r="M790" i="7"/>
  <c r="N790" i="7" s="1"/>
  <c r="M791" i="7"/>
  <c r="N791" i="7" s="1"/>
  <c r="M792" i="7"/>
  <c r="N792" i="7" s="1"/>
  <c r="M793" i="7"/>
  <c r="N793" i="7" s="1"/>
  <c r="M794" i="7"/>
  <c r="N794" i="7" s="1"/>
  <c r="M795" i="7"/>
  <c r="N795" i="7" s="1"/>
  <c r="M796" i="7"/>
  <c r="N796" i="7" s="1"/>
  <c r="M797" i="7"/>
  <c r="N797" i="7" s="1"/>
  <c r="M798" i="7"/>
  <c r="N798" i="7" s="1"/>
  <c r="M799" i="7"/>
  <c r="N799" i="7" s="1"/>
  <c r="M800" i="7"/>
  <c r="N800" i="7" s="1"/>
  <c r="M801" i="7"/>
  <c r="N801" i="7" s="1"/>
  <c r="M802" i="7"/>
  <c r="N802" i="7" s="1"/>
  <c r="M803" i="7"/>
  <c r="N803" i="7" s="1"/>
  <c r="M804" i="7"/>
  <c r="N804" i="7" s="1"/>
  <c r="M805" i="7"/>
  <c r="N805" i="7" s="1"/>
  <c r="M806" i="7"/>
  <c r="N806" i="7" s="1"/>
  <c r="M807" i="7"/>
  <c r="N807" i="7" s="1"/>
  <c r="M808" i="7"/>
  <c r="N808" i="7" s="1"/>
  <c r="M809" i="7"/>
  <c r="N809" i="7" s="1"/>
  <c r="M810" i="7"/>
  <c r="N810" i="7" s="1"/>
  <c r="M811" i="7"/>
  <c r="N811" i="7" s="1"/>
  <c r="M812" i="7"/>
  <c r="N812" i="7" s="1"/>
  <c r="M813" i="7"/>
  <c r="N813" i="7" s="1"/>
  <c r="M814" i="7"/>
  <c r="N814" i="7" s="1"/>
  <c r="M815" i="7"/>
  <c r="N815" i="7" s="1"/>
  <c r="M816" i="7"/>
  <c r="N816" i="7" s="1"/>
  <c r="M817" i="7"/>
  <c r="N817" i="7" s="1"/>
  <c r="M818" i="7"/>
  <c r="N818" i="7" s="1"/>
  <c r="M819" i="7"/>
  <c r="N819" i="7" s="1"/>
  <c r="M820" i="7"/>
  <c r="N820" i="7" s="1"/>
  <c r="M821" i="7"/>
  <c r="N821" i="7" s="1"/>
  <c r="M822" i="7"/>
  <c r="N822" i="7" s="1"/>
  <c r="M823" i="7"/>
  <c r="N823" i="7" s="1"/>
  <c r="M824" i="7"/>
  <c r="N824" i="7" s="1"/>
  <c r="M825" i="7"/>
  <c r="N825" i="7" s="1"/>
  <c r="M826" i="7"/>
  <c r="N826" i="7" s="1"/>
  <c r="M827" i="7"/>
  <c r="N827" i="7" s="1"/>
  <c r="M828" i="7"/>
  <c r="N828" i="7" s="1"/>
  <c r="M829" i="7"/>
  <c r="N829" i="7" s="1"/>
  <c r="M830" i="7"/>
  <c r="N830" i="7" s="1"/>
  <c r="M831" i="7"/>
  <c r="N831" i="7" s="1"/>
  <c r="M832" i="7"/>
  <c r="N832" i="7" s="1"/>
  <c r="M833" i="7"/>
  <c r="N833" i="7" s="1"/>
  <c r="M834" i="7"/>
  <c r="N834" i="7" s="1"/>
  <c r="M835" i="7"/>
  <c r="N835" i="7" s="1"/>
  <c r="M836" i="7"/>
  <c r="N836" i="7" s="1"/>
  <c r="M837" i="7"/>
  <c r="N837" i="7" s="1"/>
  <c r="M838" i="7"/>
  <c r="N838" i="7" s="1"/>
  <c r="M839" i="7"/>
  <c r="N839" i="7" s="1"/>
  <c r="M840" i="7"/>
  <c r="N840" i="7" s="1"/>
  <c r="M841" i="7"/>
  <c r="N841" i="7" s="1"/>
  <c r="M842" i="7"/>
  <c r="N842" i="7" s="1"/>
  <c r="M843" i="7"/>
  <c r="N843" i="7" s="1"/>
  <c r="M844" i="7"/>
  <c r="N844" i="7" s="1"/>
  <c r="M845" i="7"/>
  <c r="N845" i="7" s="1"/>
  <c r="M846" i="7"/>
  <c r="N846" i="7" s="1"/>
  <c r="M847" i="7"/>
  <c r="N847" i="7" s="1"/>
  <c r="M848" i="7"/>
  <c r="N848" i="7" s="1"/>
  <c r="M849" i="7"/>
  <c r="N849" i="7" s="1"/>
  <c r="M850" i="7"/>
  <c r="N850" i="7" s="1"/>
  <c r="M851" i="7"/>
  <c r="N851" i="7" s="1"/>
  <c r="M852" i="7"/>
  <c r="N852" i="7" s="1"/>
  <c r="M853" i="7"/>
  <c r="N853" i="7" s="1"/>
  <c r="M854" i="7"/>
  <c r="N854" i="7" s="1"/>
  <c r="M855" i="7"/>
  <c r="N855" i="7" s="1"/>
  <c r="M856" i="7"/>
  <c r="N856" i="7" s="1"/>
  <c r="M857" i="7"/>
  <c r="N857" i="7" s="1"/>
  <c r="M858" i="7"/>
  <c r="N858" i="7" s="1"/>
  <c r="M859" i="7"/>
  <c r="N859" i="7" s="1"/>
  <c r="M860" i="7"/>
  <c r="N860" i="7" s="1"/>
  <c r="M861" i="7"/>
  <c r="N861" i="7" s="1"/>
  <c r="M862" i="7"/>
  <c r="N862" i="7" s="1"/>
  <c r="M863" i="7"/>
  <c r="N863" i="7" s="1"/>
  <c r="M864" i="7"/>
  <c r="N864" i="7" s="1"/>
  <c r="M865" i="7"/>
  <c r="N865" i="7" s="1"/>
  <c r="M866" i="7"/>
  <c r="N866" i="7" s="1"/>
  <c r="M867" i="7"/>
  <c r="N867" i="7" s="1"/>
  <c r="M868" i="7"/>
  <c r="N868" i="7" s="1"/>
  <c r="M869" i="7"/>
  <c r="N869" i="7" s="1"/>
  <c r="M870" i="7"/>
  <c r="N870" i="7" s="1"/>
  <c r="M871" i="7"/>
  <c r="N871" i="7" s="1"/>
  <c r="M872" i="7"/>
  <c r="N872" i="7" s="1"/>
  <c r="M873" i="7"/>
  <c r="N873" i="7" s="1"/>
  <c r="M874" i="7"/>
  <c r="N874" i="7" s="1"/>
  <c r="M875" i="7"/>
  <c r="N875" i="7" s="1"/>
  <c r="M876" i="7"/>
  <c r="N876" i="7" s="1"/>
  <c r="M877" i="7"/>
  <c r="N877" i="7" s="1"/>
  <c r="M878" i="7"/>
  <c r="N878" i="7" s="1"/>
  <c r="M879" i="7"/>
  <c r="N879" i="7" s="1"/>
  <c r="M880" i="7"/>
  <c r="N880" i="7" s="1"/>
  <c r="M881" i="7"/>
  <c r="N881" i="7" s="1"/>
  <c r="M882" i="7"/>
  <c r="N882" i="7" s="1"/>
  <c r="M883" i="7"/>
  <c r="N883" i="7" s="1"/>
  <c r="M884" i="7"/>
  <c r="N884" i="7" s="1"/>
  <c r="M885" i="7"/>
  <c r="N885" i="7" s="1"/>
  <c r="M886" i="7"/>
  <c r="N886" i="7" s="1"/>
  <c r="M887" i="7"/>
  <c r="N887" i="7" s="1"/>
  <c r="M888" i="7"/>
  <c r="N888" i="7" s="1"/>
  <c r="M889" i="7"/>
  <c r="N889" i="7" s="1"/>
  <c r="M890" i="7"/>
  <c r="N890" i="7" s="1"/>
  <c r="M891" i="7"/>
  <c r="N891" i="7" s="1"/>
  <c r="M892" i="7"/>
  <c r="N892" i="7" s="1"/>
  <c r="M893" i="7"/>
  <c r="N893" i="7" s="1"/>
  <c r="M894" i="7"/>
  <c r="N894" i="7" s="1"/>
  <c r="M895" i="7"/>
  <c r="N895" i="7" s="1"/>
  <c r="M896" i="7"/>
  <c r="N896" i="7" s="1"/>
  <c r="M897" i="7"/>
  <c r="N897" i="7" s="1"/>
  <c r="M898" i="7"/>
  <c r="N898" i="7" s="1"/>
  <c r="M899" i="7"/>
  <c r="N899" i="7" s="1"/>
  <c r="M900" i="7"/>
  <c r="N900" i="7" s="1"/>
  <c r="M901" i="7"/>
  <c r="N901" i="7" s="1"/>
  <c r="M902" i="7"/>
  <c r="N902" i="7" s="1"/>
  <c r="M903" i="7"/>
  <c r="N903" i="7" s="1"/>
  <c r="M904" i="7"/>
  <c r="N904" i="7" s="1"/>
  <c r="M905" i="7"/>
  <c r="N905" i="7" s="1"/>
  <c r="M906" i="7"/>
  <c r="N906" i="7" s="1"/>
  <c r="M907" i="7"/>
  <c r="N907" i="7" s="1"/>
  <c r="M908" i="7"/>
  <c r="N908" i="7" s="1"/>
  <c r="M909" i="7"/>
  <c r="N909" i="7" s="1"/>
  <c r="M910" i="7"/>
  <c r="N910" i="7" s="1"/>
  <c r="M911" i="7"/>
  <c r="N911" i="7" s="1"/>
  <c r="M912" i="7"/>
  <c r="N912" i="7" s="1"/>
  <c r="M913" i="7"/>
  <c r="N913" i="7" s="1"/>
  <c r="M914" i="7"/>
  <c r="N914" i="7" s="1"/>
  <c r="M915" i="7"/>
  <c r="N915" i="7" s="1"/>
  <c r="M916" i="7"/>
  <c r="N916" i="7" s="1"/>
  <c r="M917" i="7"/>
  <c r="N917" i="7" s="1"/>
  <c r="M918" i="7"/>
  <c r="N918" i="7" s="1"/>
  <c r="M919" i="7"/>
  <c r="N919" i="7" s="1"/>
  <c r="M920" i="7"/>
  <c r="N920" i="7" s="1"/>
  <c r="M921" i="7"/>
  <c r="N921" i="7" s="1"/>
  <c r="M922" i="7"/>
  <c r="N922" i="7" s="1"/>
  <c r="M923" i="7"/>
  <c r="N923" i="7" s="1"/>
  <c r="M924" i="7"/>
  <c r="N924" i="7" s="1"/>
  <c r="M925" i="7"/>
  <c r="N925" i="7" s="1"/>
  <c r="M926" i="7"/>
  <c r="N926" i="7" s="1"/>
  <c r="M927" i="7"/>
  <c r="N927" i="7" s="1"/>
  <c r="M928" i="7"/>
  <c r="N928" i="7" s="1"/>
  <c r="M929" i="7"/>
  <c r="N929" i="7" s="1"/>
  <c r="M930" i="7"/>
  <c r="N930" i="7" s="1"/>
  <c r="M931" i="7"/>
  <c r="N931" i="7" s="1"/>
  <c r="M932" i="7"/>
  <c r="N932" i="7" s="1"/>
  <c r="M933" i="7"/>
  <c r="N933" i="7" s="1"/>
  <c r="M934" i="7"/>
  <c r="N934" i="7" s="1"/>
  <c r="M935" i="7"/>
  <c r="N935" i="7" s="1"/>
  <c r="M936" i="7"/>
  <c r="N936" i="7" s="1"/>
  <c r="M937" i="7"/>
  <c r="N937" i="7" s="1"/>
  <c r="M938" i="7"/>
  <c r="N938" i="7" s="1"/>
  <c r="M939" i="7"/>
  <c r="N939" i="7" s="1"/>
  <c r="M940" i="7"/>
  <c r="N940" i="7" s="1"/>
  <c r="M941" i="7"/>
  <c r="N941" i="7" s="1"/>
  <c r="M942" i="7"/>
  <c r="N942" i="7" s="1"/>
  <c r="M943" i="7"/>
  <c r="N943" i="7" s="1"/>
  <c r="M944" i="7"/>
  <c r="N944" i="7" s="1"/>
  <c r="M945" i="7"/>
  <c r="N945" i="7" s="1"/>
  <c r="M946" i="7"/>
  <c r="N946" i="7" s="1"/>
  <c r="M947" i="7"/>
  <c r="N947" i="7" s="1"/>
  <c r="M948" i="7"/>
  <c r="N948" i="7" s="1"/>
  <c r="M949" i="7"/>
  <c r="N949" i="7" s="1"/>
  <c r="M950" i="7"/>
  <c r="N950" i="7" s="1"/>
  <c r="M951" i="7"/>
  <c r="N951" i="7" s="1"/>
  <c r="M952" i="7"/>
  <c r="N952" i="7" s="1"/>
  <c r="M953" i="7"/>
  <c r="N953" i="7" s="1"/>
  <c r="M954" i="7"/>
  <c r="N954" i="7" s="1"/>
  <c r="M955" i="7"/>
  <c r="N955" i="7" s="1"/>
  <c r="M956" i="7"/>
  <c r="N956" i="7" s="1"/>
  <c r="M957" i="7"/>
  <c r="N957" i="7" s="1"/>
  <c r="M958" i="7"/>
  <c r="N958" i="7" s="1"/>
  <c r="M959" i="7"/>
  <c r="N959" i="7" s="1"/>
  <c r="M960" i="7"/>
  <c r="N960" i="7" s="1"/>
  <c r="M961" i="7"/>
  <c r="N961" i="7" s="1"/>
  <c r="M962" i="7"/>
  <c r="N962" i="7" s="1"/>
  <c r="M963" i="7"/>
  <c r="N963" i="7" s="1"/>
  <c r="M964" i="7"/>
  <c r="N964" i="7" s="1"/>
  <c r="M965" i="7"/>
  <c r="N965" i="7" s="1"/>
  <c r="M966" i="7"/>
  <c r="N966" i="7" s="1"/>
  <c r="M967" i="7"/>
  <c r="N967" i="7" s="1"/>
  <c r="M968" i="7"/>
  <c r="N968" i="7" s="1"/>
  <c r="M969" i="7"/>
  <c r="N969" i="7" s="1"/>
  <c r="M970" i="7"/>
  <c r="N970" i="7" s="1"/>
  <c r="M971" i="7"/>
  <c r="N971" i="7" s="1"/>
  <c r="M972" i="7"/>
  <c r="N972" i="7" s="1"/>
  <c r="M973" i="7"/>
  <c r="N973" i="7" s="1"/>
  <c r="M974" i="7"/>
  <c r="N974" i="7" s="1"/>
  <c r="M975" i="7"/>
  <c r="N975" i="7" s="1"/>
  <c r="M976" i="7"/>
  <c r="N976" i="7" s="1"/>
  <c r="M977" i="7"/>
  <c r="N977" i="7" s="1"/>
  <c r="M978" i="7"/>
  <c r="N978" i="7" s="1"/>
  <c r="M979" i="7"/>
  <c r="N979" i="7" s="1"/>
  <c r="M980" i="7"/>
  <c r="N980" i="7" s="1"/>
  <c r="M981" i="7"/>
  <c r="N981" i="7" s="1"/>
  <c r="M982" i="7"/>
  <c r="N982" i="7" s="1"/>
  <c r="M983" i="7"/>
  <c r="N983" i="7" s="1"/>
  <c r="M984" i="7"/>
  <c r="N984" i="7" s="1"/>
  <c r="M985" i="7"/>
  <c r="N985" i="7" s="1"/>
  <c r="M986" i="7"/>
  <c r="N986" i="7" s="1"/>
  <c r="M987" i="7"/>
  <c r="N987" i="7" s="1"/>
  <c r="M988" i="7"/>
  <c r="N988" i="7" s="1"/>
  <c r="M989" i="7"/>
  <c r="N989" i="7" s="1"/>
  <c r="M990" i="7"/>
  <c r="N990" i="7" s="1"/>
  <c r="M991" i="7"/>
  <c r="N991" i="7" s="1"/>
  <c r="M992" i="7"/>
  <c r="N992" i="7" s="1"/>
  <c r="M993" i="7"/>
  <c r="N993" i="7" s="1"/>
  <c r="M994" i="7"/>
  <c r="N994" i="7" s="1"/>
  <c r="M995" i="7"/>
  <c r="N995" i="7" s="1"/>
  <c r="M996" i="7"/>
  <c r="N996" i="7" s="1"/>
  <c r="M997" i="7"/>
  <c r="N997" i="7" s="1"/>
  <c r="M998" i="7"/>
  <c r="N998" i="7" s="1"/>
  <c r="M999" i="7"/>
  <c r="N999" i="7" s="1"/>
  <c r="M1000" i="7"/>
  <c r="N1000" i="7" s="1"/>
  <c r="M1001" i="7"/>
  <c r="N1001" i="7" s="1"/>
  <c r="M1002" i="7"/>
  <c r="N1002" i="7" s="1"/>
  <c r="M1003" i="7"/>
  <c r="N1003" i="7" s="1"/>
  <c r="M1004" i="7"/>
  <c r="N1004" i="7" s="1"/>
  <c r="M1005" i="7"/>
  <c r="N1005" i="7" s="1"/>
  <c r="M1006" i="7"/>
  <c r="N1006" i="7" s="1"/>
  <c r="M1007" i="7"/>
  <c r="N1007" i="7" s="1"/>
  <c r="M1008" i="7"/>
  <c r="N1008" i="7" s="1"/>
  <c r="M1009" i="7"/>
  <c r="N1009" i="7" s="1"/>
  <c r="M1010" i="7"/>
  <c r="N1010" i="7" s="1"/>
  <c r="M1011" i="7"/>
  <c r="N1011" i="7" s="1"/>
  <c r="M1012" i="7"/>
  <c r="N1012" i="7" s="1"/>
  <c r="M1013" i="7"/>
  <c r="N1013" i="7" s="1"/>
  <c r="M1014" i="7"/>
  <c r="N1014" i="7" s="1"/>
  <c r="M1015" i="7"/>
  <c r="N1015" i="7" s="1"/>
  <c r="M1016" i="7"/>
  <c r="N1016" i="7" s="1"/>
  <c r="M1017" i="7"/>
  <c r="N1017" i="7" s="1"/>
  <c r="M1018" i="7"/>
  <c r="N1018" i="7" s="1"/>
  <c r="M1019" i="7"/>
  <c r="N1019" i="7" s="1"/>
  <c r="M1020" i="7"/>
  <c r="N1020" i="7" s="1"/>
  <c r="M1021" i="7"/>
  <c r="N1021" i="7" s="1"/>
  <c r="M1022" i="7"/>
  <c r="N1022" i="7" s="1"/>
  <c r="M1023" i="7"/>
  <c r="N1023" i="7" s="1"/>
  <c r="M1024" i="7"/>
  <c r="N1024" i="7" s="1"/>
  <c r="M1025" i="7"/>
  <c r="N1025" i="7" s="1"/>
  <c r="M1026" i="7"/>
  <c r="N1026" i="7" s="1"/>
  <c r="M1027" i="7"/>
  <c r="N1027" i="7" s="1"/>
  <c r="M1028" i="7"/>
  <c r="N1028" i="7" s="1"/>
  <c r="M1029" i="7"/>
  <c r="N1029" i="7" s="1"/>
  <c r="M1030" i="7"/>
  <c r="N1030" i="7" s="1"/>
  <c r="M1031" i="7"/>
  <c r="N1031" i="7" s="1"/>
  <c r="M1032" i="7"/>
  <c r="N1032" i="7" s="1"/>
  <c r="M1033" i="7"/>
  <c r="N1033" i="7" s="1"/>
  <c r="M1034" i="7"/>
  <c r="N1034" i="7" s="1"/>
  <c r="M1035" i="7"/>
  <c r="N1035" i="7" s="1"/>
  <c r="M1036" i="7"/>
  <c r="N1036" i="7" s="1"/>
  <c r="M1037" i="7"/>
  <c r="N1037" i="7" s="1"/>
  <c r="M1038" i="7"/>
  <c r="N1038" i="7" s="1"/>
  <c r="M1039" i="7"/>
  <c r="N1039" i="7" s="1"/>
  <c r="M1040" i="7"/>
  <c r="N1040" i="7" s="1"/>
  <c r="M1041" i="7"/>
  <c r="N1041" i="7" s="1"/>
  <c r="M1042" i="7"/>
  <c r="N1042" i="7" s="1"/>
  <c r="M1043" i="7"/>
  <c r="N1043" i="7" s="1"/>
  <c r="M1044" i="7"/>
  <c r="N1044" i="7" s="1"/>
  <c r="M1045" i="7"/>
  <c r="N1045" i="7" s="1"/>
  <c r="M1046" i="7"/>
  <c r="N1046" i="7" s="1"/>
  <c r="M1047" i="7"/>
  <c r="N1047" i="7" s="1"/>
  <c r="M1048" i="7"/>
  <c r="N1048" i="7" s="1"/>
  <c r="M1049" i="7"/>
  <c r="N1049" i="7" s="1"/>
  <c r="M1050" i="7"/>
  <c r="N1050" i="7" s="1"/>
  <c r="M1051" i="7"/>
  <c r="N1051" i="7" s="1"/>
  <c r="M1052" i="7"/>
  <c r="N1052" i="7" s="1"/>
  <c r="M1053" i="7"/>
  <c r="N1053" i="7" s="1"/>
  <c r="M1054" i="7"/>
  <c r="N1054" i="7" s="1"/>
  <c r="M1055" i="7"/>
  <c r="N1055" i="7" s="1"/>
  <c r="M1056" i="7"/>
  <c r="N1056" i="7" s="1"/>
  <c r="M1057" i="7"/>
  <c r="N1057" i="7" s="1"/>
  <c r="M1058" i="7"/>
  <c r="N1058" i="7" s="1"/>
  <c r="M1059" i="7"/>
  <c r="N1059" i="7" s="1"/>
  <c r="M1060" i="7"/>
  <c r="N1060" i="7" s="1"/>
  <c r="M1061" i="7"/>
  <c r="N1061" i="7" s="1"/>
  <c r="M1062" i="7"/>
  <c r="N1062" i="7" s="1"/>
  <c r="M1063" i="7"/>
  <c r="N1063" i="7" s="1"/>
  <c r="M1064" i="7"/>
  <c r="N1064" i="7" s="1"/>
  <c r="M1065" i="7"/>
  <c r="N1065" i="7" s="1"/>
  <c r="M1066" i="7"/>
  <c r="N1066" i="7" s="1"/>
  <c r="M1067" i="7"/>
  <c r="N1067" i="7" s="1"/>
  <c r="M1068" i="7"/>
  <c r="N1068" i="7" s="1"/>
  <c r="M1069" i="7"/>
  <c r="N1069" i="7" s="1"/>
  <c r="M1070" i="7"/>
  <c r="N1070" i="7" s="1"/>
  <c r="M1071" i="7"/>
  <c r="N1071" i="7" s="1"/>
  <c r="M1072" i="7"/>
  <c r="N1072" i="7" s="1"/>
  <c r="M1073" i="7"/>
  <c r="N1073" i="7" s="1"/>
  <c r="M1074" i="7"/>
  <c r="N1074" i="7" s="1"/>
  <c r="M1075" i="7"/>
  <c r="N1075" i="7" s="1"/>
  <c r="M1076" i="7"/>
  <c r="N1076" i="7" s="1"/>
  <c r="M1077" i="7"/>
  <c r="N1077" i="7" s="1"/>
  <c r="M1078" i="7"/>
  <c r="N1078" i="7" s="1"/>
  <c r="M1079" i="7"/>
  <c r="N1079" i="7" s="1"/>
  <c r="M1080" i="7"/>
  <c r="N1080" i="7" s="1"/>
  <c r="M1081" i="7"/>
  <c r="N1081" i="7" s="1"/>
  <c r="M1082" i="7"/>
  <c r="N1082" i="7" s="1"/>
  <c r="M1083" i="7"/>
  <c r="N1083" i="7" s="1"/>
  <c r="M1084" i="7"/>
  <c r="N1084" i="7" s="1"/>
  <c r="M1085" i="7"/>
  <c r="N1085" i="7" s="1"/>
  <c r="M1086" i="7"/>
  <c r="N1086" i="7" s="1"/>
  <c r="M1087" i="7"/>
  <c r="N1087" i="7" s="1"/>
  <c r="M1088" i="7"/>
  <c r="N1088" i="7" s="1"/>
  <c r="M1089" i="7"/>
  <c r="N1089" i="7" s="1"/>
  <c r="M1090" i="7"/>
  <c r="N1090" i="7" s="1"/>
  <c r="M1091" i="7"/>
  <c r="N1091" i="7" s="1"/>
  <c r="M1092" i="7"/>
  <c r="N1092" i="7" s="1"/>
  <c r="M1093" i="7"/>
  <c r="N1093" i="7" s="1"/>
  <c r="M1094" i="7"/>
  <c r="N1094" i="7" s="1"/>
  <c r="M1095" i="7"/>
  <c r="N1095" i="7" s="1"/>
  <c r="M1096" i="7"/>
  <c r="N1096" i="7" s="1"/>
  <c r="M1097" i="7"/>
  <c r="N1097" i="7" s="1"/>
  <c r="M1098" i="7"/>
  <c r="N1098" i="7" s="1"/>
  <c r="M1099" i="7"/>
  <c r="N1099" i="7" s="1"/>
  <c r="M1100" i="7"/>
  <c r="N1100" i="7" s="1"/>
  <c r="M1101" i="7"/>
  <c r="N1101" i="7" s="1"/>
  <c r="M1102" i="7"/>
  <c r="N1102" i="7" s="1"/>
  <c r="M1103" i="7"/>
  <c r="N1103" i="7" s="1"/>
  <c r="M1104" i="7"/>
  <c r="N1104" i="7" s="1"/>
  <c r="M1105" i="7"/>
  <c r="N1105" i="7" s="1"/>
  <c r="M1106" i="7"/>
  <c r="N1106" i="7" s="1"/>
  <c r="M1107" i="7"/>
  <c r="N1107" i="7" s="1"/>
  <c r="M1108" i="7"/>
  <c r="N1108" i="7" s="1"/>
  <c r="M1109" i="7"/>
  <c r="N1109" i="7" s="1"/>
  <c r="M1110" i="7"/>
  <c r="N1110" i="7" s="1"/>
  <c r="M1111" i="7"/>
  <c r="N1111" i="7" s="1"/>
  <c r="M1112" i="7"/>
  <c r="N1112" i="7" s="1"/>
  <c r="M1113" i="7"/>
  <c r="N1113" i="7" s="1"/>
  <c r="M1114" i="7"/>
  <c r="N1114" i="7" s="1"/>
  <c r="M1115" i="7"/>
  <c r="N1115" i="7" s="1"/>
  <c r="M1116" i="7"/>
  <c r="N1116" i="7" s="1"/>
  <c r="M1117" i="7"/>
  <c r="N1117" i="7" s="1"/>
  <c r="M1118" i="7"/>
  <c r="N1118" i="7" s="1"/>
  <c r="M1119" i="7"/>
  <c r="N1119" i="7" s="1"/>
  <c r="M1120" i="7"/>
  <c r="N1120" i="7" s="1"/>
  <c r="M1121" i="7"/>
  <c r="N1121" i="7" s="1"/>
  <c r="M1122" i="7"/>
  <c r="N1122" i="7" s="1"/>
  <c r="M1123" i="7"/>
  <c r="N1123" i="7" s="1"/>
  <c r="M1124" i="7"/>
  <c r="N1124" i="7" s="1"/>
  <c r="M1125" i="7"/>
  <c r="N1125" i="7" s="1"/>
  <c r="M1126" i="7"/>
  <c r="N1126" i="7" s="1"/>
  <c r="M1127" i="7"/>
  <c r="N1127" i="7" s="1"/>
  <c r="M1128" i="7"/>
  <c r="N1128" i="7" s="1"/>
  <c r="M1129" i="7"/>
  <c r="N1129" i="7" s="1"/>
  <c r="M1130" i="7"/>
  <c r="N1130" i="7" s="1"/>
  <c r="M1131" i="7"/>
  <c r="N1131" i="7" s="1"/>
  <c r="M1132" i="7"/>
  <c r="N1132" i="7" s="1"/>
  <c r="M1133" i="7"/>
  <c r="N1133" i="7" s="1"/>
  <c r="M1134" i="7"/>
  <c r="N1134" i="7" s="1"/>
  <c r="M1135" i="7"/>
  <c r="N1135" i="7" s="1"/>
  <c r="M1136" i="7"/>
  <c r="N1136" i="7" s="1"/>
  <c r="M1137" i="7"/>
  <c r="N1137" i="7" s="1"/>
  <c r="M1138" i="7"/>
  <c r="N1138" i="7" s="1"/>
  <c r="M1139" i="7"/>
  <c r="N1139" i="7" s="1"/>
  <c r="M1140" i="7"/>
  <c r="N1140" i="7" s="1"/>
  <c r="M1141" i="7"/>
  <c r="N1141" i="7" s="1"/>
  <c r="M1142" i="7"/>
  <c r="N1142" i="7" s="1"/>
  <c r="M1143" i="7"/>
  <c r="N1143" i="7" s="1"/>
  <c r="M1144" i="7"/>
  <c r="N1144" i="7" s="1"/>
  <c r="M1145" i="7"/>
  <c r="N1145" i="7" s="1"/>
  <c r="M1146" i="7"/>
  <c r="N1146" i="7" s="1"/>
  <c r="M1147" i="7"/>
  <c r="N1147" i="7" s="1"/>
  <c r="M1148" i="7"/>
  <c r="N1148" i="7" s="1"/>
  <c r="M1149" i="7"/>
  <c r="N1149" i="7" s="1"/>
  <c r="M1150" i="7"/>
  <c r="N1150" i="7" s="1"/>
  <c r="M1151" i="7"/>
  <c r="N1151" i="7" s="1"/>
  <c r="M1152" i="7"/>
  <c r="N1152" i="7" s="1"/>
  <c r="M1153" i="7"/>
  <c r="N1153" i="7" s="1"/>
  <c r="M1154" i="7"/>
  <c r="N1154" i="7" s="1"/>
  <c r="M1155" i="7"/>
  <c r="N1155" i="7" s="1"/>
  <c r="M1156" i="7"/>
  <c r="N1156" i="7" s="1"/>
  <c r="M1157" i="7"/>
  <c r="N1157" i="7" s="1"/>
  <c r="M1158" i="7"/>
  <c r="N1158" i="7" s="1"/>
  <c r="M1159" i="7"/>
  <c r="N1159" i="7" s="1"/>
  <c r="M1160" i="7"/>
  <c r="N1160" i="7" s="1"/>
  <c r="M1161" i="7"/>
  <c r="N1161" i="7" s="1"/>
  <c r="M1162" i="7"/>
  <c r="N1162" i="7" s="1"/>
  <c r="M1163" i="7"/>
  <c r="N1163" i="7" s="1"/>
  <c r="M1164" i="7"/>
  <c r="N1164" i="7" s="1"/>
  <c r="M1165" i="7"/>
  <c r="N1165" i="7" s="1"/>
  <c r="M1166" i="7"/>
  <c r="N1166" i="7" s="1"/>
  <c r="M1167" i="7"/>
  <c r="N1167" i="7" s="1"/>
  <c r="M1168" i="7"/>
  <c r="N1168" i="7" s="1"/>
  <c r="M1169" i="7"/>
  <c r="N1169" i="7" s="1"/>
  <c r="M1170" i="7"/>
  <c r="N1170" i="7" s="1"/>
  <c r="M1171" i="7"/>
  <c r="N1171" i="7" s="1"/>
  <c r="M1172" i="7"/>
  <c r="N1172" i="7" s="1"/>
  <c r="M1173" i="7"/>
  <c r="N1173" i="7" s="1"/>
  <c r="M1174" i="7"/>
  <c r="N1174" i="7" s="1"/>
  <c r="M1175" i="7"/>
  <c r="N1175" i="7" s="1"/>
  <c r="M1176" i="7"/>
  <c r="N1176" i="7" s="1"/>
  <c r="M1177" i="7"/>
  <c r="N1177" i="7" s="1"/>
  <c r="M1178" i="7"/>
  <c r="N1178" i="7" s="1"/>
  <c r="M1179" i="7"/>
  <c r="N1179" i="7" s="1"/>
  <c r="M1180" i="7"/>
  <c r="N1180" i="7" s="1"/>
  <c r="M1181" i="7"/>
  <c r="N1181" i="7" s="1"/>
  <c r="M1182" i="7"/>
  <c r="N1182" i="7" s="1"/>
  <c r="M1183" i="7"/>
  <c r="N1183" i="7" s="1"/>
  <c r="M1184" i="7"/>
  <c r="N1184" i="7" s="1"/>
  <c r="M1185" i="7"/>
  <c r="N1185" i="7" s="1"/>
  <c r="M1186" i="7"/>
  <c r="N1186" i="7" s="1"/>
  <c r="M1187" i="7"/>
  <c r="N1187" i="7" s="1"/>
  <c r="M1188" i="7"/>
  <c r="N1188" i="7" s="1"/>
  <c r="M1189" i="7"/>
  <c r="N1189" i="7" s="1"/>
  <c r="M1190" i="7"/>
  <c r="N1190" i="7" s="1"/>
  <c r="M1191" i="7"/>
  <c r="N1191" i="7" s="1"/>
  <c r="M1192" i="7"/>
  <c r="N1192" i="7" s="1"/>
  <c r="M1193" i="7"/>
  <c r="N1193" i="7" s="1"/>
  <c r="M1194" i="7"/>
  <c r="N1194" i="7" s="1"/>
  <c r="M1195" i="7"/>
  <c r="N1195" i="7" s="1"/>
  <c r="M1196" i="7"/>
  <c r="N1196" i="7" s="1"/>
  <c r="M1197" i="7"/>
  <c r="N1197" i="7" s="1"/>
  <c r="M1198" i="7"/>
  <c r="N1198" i="7" s="1"/>
  <c r="M1199" i="7"/>
  <c r="N1199" i="7" s="1"/>
  <c r="M1200" i="7"/>
  <c r="N1200" i="7" s="1"/>
  <c r="M1201" i="7"/>
  <c r="N1201" i="7" s="1"/>
  <c r="M1202" i="7"/>
  <c r="N1202" i="7" s="1"/>
  <c r="M1203" i="7"/>
  <c r="N1203" i="7" s="1"/>
  <c r="M1204" i="7"/>
  <c r="N1204" i="7" s="1"/>
  <c r="M1205" i="7"/>
  <c r="N1205" i="7" s="1"/>
  <c r="M1206" i="7"/>
  <c r="N1206" i="7" s="1"/>
  <c r="M1207" i="7"/>
  <c r="N1207" i="7" s="1"/>
  <c r="M1208" i="7"/>
  <c r="N1208" i="7" s="1"/>
  <c r="M1209" i="7"/>
  <c r="N1209" i="7" s="1"/>
  <c r="M1210" i="7"/>
  <c r="N1210" i="7" s="1"/>
  <c r="M1211" i="7"/>
  <c r="N1211" i="7" s="1"/>
  <c r="M1212" i="7"/>
  <c r="N1212" i="7" s="1"/>
  <c r="M1213" i="7"/>
  <c r="N1213" i="7" s="1"/>
  <c r="M1214" i="7"/>
  <c r="N1214" i="7" s="1"/>
  <c r="M1215" i="7"/>
  <c r="N1215" i="7" s="1"/>
  <c r="M1216" i="7"/>
  <c r="N1216" i="7" s="1"/>
  <c r="M1217" i="7"/>
  <c r="N1217" i="7" s="1"/>
  <c r="M1218" i="7"/>
  <c r="N1218" i="7" s="1"/>
  <c r="M1219" i="7"/>
  <c r="N1219" i="7" s="1"/>
  <c r="M1220" i="7"/>
  <c r="N1220" i="7" s="1"/>
  <c r="M1221" i="7"/>
  <c r="N1221" i="7" s="1"/>
  <c r="M1222" i="7"/>
  <c r="N1222" i="7" s="1"/>
  <c r="M1223" i="7"/>
  <c r="N1223" i="7" s="1"/>
  <c r="M1224" i="7"/>
  <c r="N1224" i="7" s="1"/>
  <c r="M1225" i="7"/>
  <c r="N1225" i="7" s="1"/>
  <c r="M1226" i="7"/>
  <c r="N1226" i="7" s="1"/>
  <c r="M1227" i="7"/>
  <c r="N1227" i="7" s="1"/>
  <c r="M1228" i="7"/>
  <c r="N1228" i="7" s="1"/>
  <c r="M1229" i="7"/>
  <c r="N1229" i="7" s="1"/>
  <c r="M1230" i="7"/>
  <c r="N1230" i="7" s="1"/>
  <c r="M1231" i="7"/>
  <c r="N1231" i="7" s="1"/>
  <c r="M1232" i="7"/>
  <c r="N1232" i="7" s="1"/>
  <c r="M1233" i="7"/>
  <c r="N1233" i="7" s="1"/>
  <c r="M1234" i="7"/>
  <c r="N1234" i="7" s="1"/>
  <c r="M1235" i="7"/>
  <c r="N1235" i="7" s="1"/>
  <c r="M1236" i="7"/>
  <c r="N1236" i="7" s="1"/>
  <c r="M1237" i="7"/>
  <c r="N1237" i="7" s="1"/>
  <c r="M1238" i="7"/>
  <c r="N1238" i="7" s="1"/>
  <c r="M1239" i="7"/>
  <c r="N1239" i="7" s="1"/>
  <c r="M1240" i="7"/>
  <c r="N1240" i="7" s="1"/>
  <c r="M1241" i="7"/>
  <c r="N1241" i="7" s="1"/>
  <c r="M1242" i="7"/>
  <c r="N1242" i="7" s="1"/>
  <c r="M1243" i="7"/>
  <c r="N1243" i="7" s="1"/>
  <c r="M1244" i="7"/>
  <c r="N1244" i="7" s="1"/>
  <c r="M1245" i="7"/>
  <c r="N1245" i="7" s="1"/>
  <c r="M1246" i="7"/>
  <c r="N1246" i="7" s="1"/>
  <c r="M1247" i="7"/>
  <c r="N1247" i="7" s="1"/>
  <c r="M1248" i="7"/>
  <c r="N1248" i="7" s="1"/>
  <c r="M1249" i="7"/>
  <c r="N1249" i="7" s="1"/>
  <c r="M1250" i="7"/>
  <c r="N1250" i="7" s="1"/>
  <c r="M1251" i="7"/>
  <c r="N1251" i="7" s="1"/>
  <c r="M1252" i="7"/>
  <c r="N1252" i="7" s="1"/>
  <c r="M1253" i="7"/>
  <c r="N1253" i="7" s="1"/>
  <c r="M1254" i="7"/>
  <c r="N1254" i="7" s="1"/>
  <c r="M1255" i="7"/>
  <c r="N1255" i="7" s="1"/>
  <c r="M1256" i="7"/>
  <c r="N1256" i="7" s="1"/>
  <c r="M1257" i="7"/>
  <c r="N1257" i="7" s="1"/>
  <c r="M1258" i="7"/>
  <c r="N1258" i="7" s="1"/>
  <c r="M1259" i="7"/>
  <c r="N1259" i="7" s="1"/>
  <c r="M1260" i="7"/>
  <c r="N1260" i="7" s="1"/>
  <c r="M1261" i="7"/>
  <c r="N1261" i="7" s="1"/>
  <c r="M1262" i="7"/>
  <c r="N1262" i="7" s="1"/>
  <c r="M1263" i="7"/>
  <c r="N1263" i="7" s="1"/>
  <c r="M1264" i="7"/>
  <c r="N1264" i="7" s="1"/>
  <c r="M1265" i="7"/>
  <c r="N1265" i="7" s="1"/>
  <c r="M1266" i="7"/>
  <c r="N1266" i="7" s="1"/>
  <c r="M1267" i="7"/>
  <c r="N1267" i="7" s="1"/>
  <c r="M1268" i="7"/>
  <c r="N1268" i="7" s="1"/>
  <c r="M1269" i="7"/>
  <c r="N1269" i="7" s="1"/>
  <c r="M1270" i="7"/>
  <c r="N1270" i="7" s="1"/>
  <c r="M1271" i="7"/>
  <c r="N1271" i="7" s="1"/>
  <c r="M1272" i="7"/>
  <c r="N1272" i="7" s="1"/>
  <c r="M1273" i="7"/>
  <c r="N1273" i="7" s="1"/>
  <c r="M1274" i="7"/>
  <c r="N1274" i="7" s="1"/>
  <c r="M1275" i="7"/>
  <c r="N1275" i="7" s="1"/>
  <c r="M1276" i="7"/>
  <c r="N1276" i="7" s="1"/>
  <c r="M1277" i="7"/>
  <c r="N1277" i="7" s="1"/>
  <c r="M1278" i="7"/>
  <c r="N1278" i="7" s="1"/>
  <c r="M1279" i="7"/>
  <c r="N1279" i="7" s="1"/>
  <c r="M1280" i="7"/>
  <c r="N1280" i="7" s="1"/>
  <c r="M1281" i="7"/>
  <c r="N1281" i="7" s="1"/>
  <c r="M1282" i="7"/>
  <c r="N1282" i="7" s="1"/>
  <c r="M1283" i="7"/>
  <c r="N1283" i="7" s="1"/>
  <c r="M1284" i="7"/>
  <c r="N1284" i="7" s="1"/>
  <c r="M1285" i="7"/>
  <c r="N1285" i="7" s="1"/>
  <c r="M1286" i="7"/>
  <c r="N1286" i="7" s="1"/>
  <c r="M1287" i="7"/>
  <c r="N1287" i="7" s="1"/>
  <c r="M1288" i="7"/>
  <c r="N1288" i="7" s="1"/>
  <c r="M1289" i="7"/>
  <c r="N1289" i="7" s="1"/>
  <c r="M1290" i="7"/>
  <c r="N1290" i="7" s="1"/>
  <c r="M1291" i="7"/>
  <c r="N1291" i="7" s="1"/>
  <c r="M1292" i="7"/>
  <c r="N1292" i="7" s="1"/>
  <c r="M1293" i="7"/>
  <c r="N1293" i="7" s="1"/>
  <c r="M1294" i="7"/>
  <c r="N1294" i="7" s="1"/>
  <c r="M1295" i="7"/>
  <c r="N1295" i="7" s="1"/>
  <c r="M1296" i="7"/>
  <c r="N1296" i="7" s="1"/>
  <c r="M1297" i="7"/>
  <c r="N1297" i="7" s="1"/>
  <c r="M1298" i="7"/>
  <c r="N1298" i="7" s="1"/>
  <c r="M1299" i="7"/>
  <c r="N1299" i="7" s="1"/>
  <c r="M1300" i="7"/>
  <c r="N1300" i="7" s="1"/>
  <c r="M1301" i="7"/>
  <c r="N1301" i="7" s="1"/>
  <c r="M1302" i="7"/>
  <c r="N1302" i="7" s="1"/>
  <c r="M1303" i="7"/>
  <c r="N1303" i="7" s="1"/>
  <c r="M1304" i="7"/>
  <c r="N1304" i="7" s="1"/>
  <c r="M1305" i="7"/>
  <c r="N1305" i="7" s="1"/>
  <c r="M1306" i="7"/>
  <c r="N1306" i="7" s="1"/>
  <c r="M1307" i="7"/>
  <c r="N1307" i="7" s="1"/>
  <c r="M1308" i="7"/>
  <c r="N1308" i="7" s="1"/>
  <c r="M1309" i="7"/>
  <c r="N1309" i="7" s="1"/>
  <c r="M1310" i="7"/>
  <c r="N1310" i="7" s="1"/>
  <c r="M1311" i="7"/>
  <c r="N1311" i="7" s="1"/>
  <c r="M1312" i="7"/>
  <c r="N1312" i="7" s="1"/>
  <c r="M1313" i="7"/>
  <c r="N1313" i="7" s="1"/>
  <c r="M1314" i="7"/>
  <c r="N1314" i="7" s="1"/>
  <c r="M1315" i="7"/>
  <c r="N1315" i="7" s="1"/>
  <c r="M1316" i="7"/>
  <c r="N1316" i="7" s="1"/>
  <c r="M1317" i="7"/>
  <c r="N1317" i="7" s="1"/>
  <c r="M1318" i="7"/>
  <c r="N1318" i="7" s="1"/>
  <c r="M1319" i="7"/>
  <c r="N1319" i="7" s="1"/>
  <c r="M1320" i="7"/>
  <c r="N1320" i="7" s="1"/>
  <c r="M1321" i="7"/>
  <c r="N1321" i="7" s="1"/>
  <c r="M1322" i="7"/>
  <c r="N1322" i="7" s="1"/>
  <c r="M1323" i="7"/>
  <c r="N1323" i="7" s="1"/>
  <c r="M1324" i="7"/>
  <c r="N1324" i="7" s="1"/>
  <c r="M1325" i="7"/>
  <c r="N1325" i="7" s="1"/>
  <c r="M1326" i="7"/>
  <c r="N1326" i="7" s="1"/>
  <c r="M1327" i="7"/>
  <c r="N1327" i="7" s="1"/>
  <c r="M1328" i="7"/>
  <c r="N1328" i="7" s="1"/>
  <c r="M1329" i="7"/>
  <c r="N1329" i="7" s="1"/>
  <c r="M1330" i="7"/>
  <c r="N1330" i="7" s="1"/>
  <c r="M1331" i="7"/>
  <c r="N1331" i="7" s="1"/>
  <c r="M1332" i="7"/>
  <c r="N1332" i="7" s="1"/>
  <c r="M1333" i="7"/>
  <c r="N1333" i="7" s="1"/>
  <c r="M1334" i="7"/>
  <c r="N1334" i="7" s="1"/>
  <c r="M1335" i="7"/>
  <c r="N1335" i="7" s="1"/>
  <c r="M1336" i="7"/>
  <c r="N1336" i="7" s="1"/>
  <c r="M1337" i="7"/>
  <c r="N1337" i="7" s="1"/>
  <c r="M1338" i="7"/>
  <c r="N1338" i="7" s="1"/>
  <c r="M1339" i="7"/>
  <c r="N1339" i="7" s="1"/>
  <c r="M1340" i="7"/>
  <c r="N1340" i="7" s="1"/>
  <c r="M1341" i="7"/>
  <c r="N1341" i="7" s="1"/>
  <c r="M1342" i="7"/>
  <c r="N1342" i="7" s="1"/>
  <c r="M1343" i="7"/>
  <c r="N1343" i="7" s="1"/>
  <c r="M1344" i="7"/>
  <c r="N1344" i="7" s="1"/>
  <c r="M1345" i="7"/>
  <c r="N1345" i="7" s="1"/>
  <c r="M1346" i="7"/>
  <c r="N1346" i="7" s="1"/>
  <c r="M1347" i="7"/>
  <c r="N1347" i="7" s="1"/>
  <c r="M1348" i="7"/>
  <c r="N1348" i="7" s="1"/>
  <c r="M1349" i="7"/>
  <c r="N1349" i="7" s="1"/>
  <c r="M1350" i="7"/>
  <c r="N1350" i="7" s="1"/>
  <c r="M1351" i="7"/>
  <c r="N1351" i="7" s="1"/>
  <c r="M1352" i="7"/>
  <c r="N1352" i="7" s="1"/>
  <c r="M1353" i="7"/>
  <c r="N1353" i="7" s="1"/>
  <c r="M1354" i="7"/>
  <c r="N1354" i="7" s="1"/>
  <c r="M1355" i="7"/>
  <c r="N1355" i="7" s="1"/>
  <c r="M1356" i="7"/>
  <c r="N1356" i="7" s="1"/>
  <c r="M1357" i="7"/>
  <c r="N1357" i="7" s="1"/>
  <c r="M1358" i="7"/>
  <c r="N1358" i="7" s="1"/>
  <c r="M1359" i="7"/>
  <c r="N1359" i="7" s="1"/>
  <c r="M1360" i="7"/>
  <c r="N1360" i="7" s="1"/>
  <c r="M1361" i="7"/>
  <c r="N1361" i="7" s="1"/>
  <c r="M1362" i="7"/>
  <c r="N1362" i="7" s="1"/>
  <c r="M1363" i="7"/>
  <c r="N1363" i="7" s="1"/>
  <c r="M1364" i="7"/>
  <c r="N1364" i="7" s="1"/>
  <c r="M1365" i="7"/>
  <c r="N1365" i="7" s="1"/>
  <c r="M1366" i="7"/>
  <c r="N1366" i="7" s="1"/>
  <c r="M1367" i="7"/>
  <c r="N1367" i="7" s="1"/>
  <c r="M1368" i="7"/>
  <c r="N1368" i="7" s="1"/>
  <c r="M1369" i="7"/>
  <c r="N1369" i="7" s="1"/>
  <c r="M1370" i="7"/>
  <c r="N1370" i="7" s="1"/>
  <c r="M1371" i="7"/>
  <c r="N1371" i="7" s="1"/>
  <c r="M1372" i="7"/>
  <c r="N1372" i="7" s="1"/>
  <c r="M1373" i="7"/>
  <c r="N1373" i="7" s="1"/>
  <c r="M1374" i="7"/>
  <c r="N1374" i="7" s="1"/>
  <c r="M1375" i="7"/>
  <c r="N1375" i="7" s="1"/>
  <c r="M1376" i="7"/>
  <c r="N1376" i="7" s="1"/>
  <c r="M1377" i="7"/>
  <c r="N1377" i="7" s="1"/>
  <c r="M1378" i="7"/>
  <c r="N1378" i="7" s="1"/>
  <c r="M1379" i="7"/>
  <c r="N1379" i="7" s="1"/>
  <c r="M1380" i="7"/>
  <c r="N1380" i="7" s="1"/>
  <c r="M1381" i="7"/>
  <c r="N1381" i="7" s="1"/>
  <c r="M1382" i="7"/>
  <c r="N1382" i="7" s="1"/>
  <c r="M1383" i="7"/>
  <c r="N1383" i="7" s="1"/>
  <c r="M1384" i="7"/>
  <c r="N1384" i="7" s="1"/>
  <c r="M1385" i="7"/>
  <c r="N1385" i="7" s="1"/>
  <c r="M1386" i="7"/>
  <c r="N1386" i="7" s="1"/>
  <c r="M1387" i="7"/>
  <c r="N1387" i="7" s="1"/>
  <c r="M1388" i="7"/>
  <c r="N1388" i="7" s="1"/>
  <c r="M1389" i="7"/>
  <c r="N1389" i="7" s="1"/>
  <c r="M1390" i="7"/>
  <c r="N1390" i="7" s="1"/>
  <c r="M1391" i="7"/>
  <c r="N1391" i="7" s="1"/>
  <c r="M1392" i="7"/>
  <c r="N1392" i="7" s="1"/>
  <c r="M1393" i="7"/>
  <c r="N1393" i="7" s="1"/>
  <c r="M1394" i="7"/>
  <c r="N1394" i="7" s="1"/>
  <c r="M1395" i="7"/>
  <c r="N1395" i="7" s="1"/>
  <c r="M1396" i="7"/>
  <c r="N1396" i="7" s="1"/>
  <c r="M1397" i="7"/>
  <c r="N1397" i="7" s="1"/>
  <c r="M1398" i="7"/>
  <c r="N1398" i="7" s="1"/>
  <c r="M1399" i="7"/>
  <c r="N1399" i="7" s="1"/>
  <c r="M1400" i="7"/>
  <c r="N1400" i="7" s="1"/>
  <c r="M1401" i="7"/>
  <c r="N1401" i="7" s="1"/>
  <c r="M1402" i="7"/>
  <c r="N1402" i="7" s="1"/>
  <c r="M1403" i="7"/>
  <c r="N1403" i="7" s="1"/>
  <c r="M1404" i="7"/>
  <c r="N1404" i="7" s="1"/>
  <c r="M1405" i="7"/>
  <c r="N1405" i="7" s="1"/>
  <c r="M1406" i="7"/>
  <c r="N1406" i="7" s="1"/>
  <c r="M1407" i="7"/>
  <c r="N1407" i="7" s="1"/>
  <c r="M1408" i="7"/>
  <c r="N1408" i="7" s="1"/>
  <c r="M1409" i="7"/>
  <c r="N1409" i="7" s="1"/>
  <c r="M1410" i="7"/>
  <c r="N1410" i="7" s="1"/>
  <c r="M1411" i="7"/>
  <c r="N1411" i="7" s="1"/>
  <c r="M1412" i="7"/>
  <c r="N1412" i="7" s="1"/>
  <c r="M1413" i="7"/>
  <c r="N1413" i="7" s="1"/>
  <c r="M1414" i="7"/>
  <c r="N1414" i="7" s="1"/>
  <c r="M1415" i="7"/>
  <c r="N1415" i="7" s="1"/>
  <c r="M1416" i="7"/>
  <c r="N1416" i="7" s="1"/>
  <c r="M1417" i="7"/>
  <c r="N1417" i="7" s="1"/>
  <c r="M1418" i="7"/>
  <c r="N1418" i="7" s="1"/>
  <c r="M1419" i="7"/>
  <c r="N1419" i="7" s="1"/>
  <c r="M1420" i="7"/>
  <c r="N1420" i="7" s="1"/>
  <c r="M1421" i="7"/>
  <c r="N1421" i="7" s="1"/>
  <c r="M1422" i="7"/>
  <c r="N1422" i="7" s="1"/>
  <c r="M1423" i="7"/>
  <c r="N1423" i="7" s="1"/>
  <c r="M1424" i="7"/>
  <c r="N1424" i="7" s="1"/>
  <c r="M1425" i="7"/>
  <c r="N1425" i="7" s="1"/>
  <c r="M1426" i="7"/>
  <c r="N1426" i="7" s="1"/>
  <c r="M1427" i="7"/>
  <c r="N1427" i="7" s="1"/>
  <c r="M1428" i="7"/>
  <c r="N1428" i="7" s="1"/>
  <c r="M1429" i="7"/>
  <c r="N1429" i="7" s="1"/>
  <c r="M1430" i="7"/>
  <c r="N1430" i="7" s="1"/>
  <c r="M1431" i="7"/>
  <c r="N1431" i="7" s="1"/>
  <c r="M1432" i="7"/>
  <c r="N1432" i="7" s="1"/>
  <c r="M1433" i="7"/>
  <c r="N1433" i="7" s="1"/>
  <c r="M1434" i="7"/>
  <c r="N1434" i="7" s="1"/>
  <c r="M1435" i="7"/>
  <c r="N1435" i="7" s="1"/>
  <c r="M1436" i="7"/>
  <c r="N1436" i="7" s="1"/>
  <c r="M1437" i="7"/>
  <c r="N1437" i="7" s="1"/>
  <c r="M1438" i="7"/>
  <c r="N1438" i="7" s="1"/>
  <c r="M1439" i="7"/>
  <c r="N1439" i="7" s="1"/>
  <c r="M1440" i="7"/>
  <c r="N1440" i="7" s="1"/>
  <c r="M1441" i="7"/>
  <c r="N1441" i="7" s="1"/>
  <c r="M1442" i="7"/>
  <c r="N1442" i="7" s="1"/>
  <c r="M1443" i="7"/>
  <c r="N1443" i="7" s="1"/>
  <c r="M1444" i="7"/>
  <c r="N1444" i="7" s="1"/>
  <c r="M1445" i="7"/>
  <c r="N1445" i="7" s="1"/>
  <c r="M1446" i="7"/>
  <c r="N1446" i="7" s="1"/>
  <c r="M1447" i="7"/>
  <c r="N1447" i="7" s="1"/>
  <c r="M1448" i="7"/>
  <c r="N1448" i="7" s="1"/>
  <c r="M1449" i="7"/>
  <c r="N1449" i="7" s="1"/>
  <c r="M1450" i="7"/>
  <c r="N1450" i="7" s="1"/>
  <c r="M1451" i="7"/>
  <c r="N1451" i="7" s="1"/>
  <c r="M1452" i="7"/>
  <c r="N1452" i="7" s="1"/>
  <c r="M1453" i="7"/>
  <c r="N1453" i="7" s="1"/>
  <c r="M1454" i="7"/>
  <c r="N1454" i="7" s="1"/>
  <c r="M1455" i="7"/>
  <c r="N1455" i="7" s="1"/>
  <c r="M1456" i="7"/>
  <c r="N1456" i="7" s="1"/>
  <c r="M1457" i="7"/>
  <c r="N1457" i="7" s="1"/>
  <c r="M1458" i="7"/>
  <c r="N1458" i="7" s="1"/>
  <c r="M1459" i="7"/>
  <c r="N1459" i="7" s="1"/>
  <c r="M1460" i="7"/>
  <c r="N1460" i="7" s="1"/>
  <c r="M1461" i="7"/>
  <c r="N1461" i="7" s="1"/>
  <c r="M1462" i="7"/>
  <c r="N1462" i="7" s="1"/>
  <c r="M1463" i="7"/>
  <c r="N1463" i="7" s="1"/>
  <c r="M1464" i="7"/>
  <c r="N1464" i="7" s="1"/>
  <c r="M1465" i="7"/>
  <c r="N1465" i="7" s="1"/>
  <c r="M1466" i="7"/>
  <c r="N1466" i="7" s="1"/>
  <c r="M1467" i="7"/>
  <c r="N1467" i="7" s="1"/>
  <c r="M1468" i="7"/>
  <c r="N1468" i="7" s="1"/>
  <c r="M1469" i="7"/>
  <c r="N1469" i="7" s="1"/>
  <c r="M1470" i="7"/>
  <c r="N1470" i="7" s="1"/>
  <c r="M1471" i="7"/>
  <c r="N1471" i="7" s="1"/>
  <c r="M1472" i="7"/>
  <c r="N1472" i="7" s="1"/>
  <c r="M1473" i="7"/>
  <c r="N1473" i="7" s="1"/>
  <c r="M1474" i="7"/>
  <c r="N1474" i="7" s="1"/>
  <c r="M1475" i="7"/>
  <c r="N1475" i="7" s="1"/>
  <c r="M1476" i="7"/>
  <c r="N1476" i="7" s="1"/>
  <c r="M1477" i="7"/>
  <c r="N1477" i="7" s="1"/>
  <c r="M1478" i="7"/>
  <c r="N1478" i="7" s="1"/>
  <c r="M1479" i="7"/>
  <c r="N1479" i="7" s="1"/>
  <c r="M1480" i="7"/>
  <c r="N1480" i="7" s="1"/>
  <c r="M1481" i="7"/>
  <c r="N1481" i="7" s="1"/>
  <c r="M1482" i="7"/>
  <c r="N1482" i="7" s="1"/>
  <c r="M1483" i="7"/>
  <c r="N1483" i="7" s="1"/>
  <c r="M1484" i="7"/>
  <c r="N1484" i="7" s="1"/>
  <c r="M1485" i="7"/>
  <c r="N1485" i="7" s="1"/>
  <c r="M1486" i="7"/>
  <c r="N1486" i="7" s="1"/>
  <c r="M1487" i="7"/>
  <c r="N1487" i="7" s="1"/>
  <c r="M1488" i="7"/>
  <c r="N1488" i="7" s="1"/>
  <c r="M1489" i="7"/>
  <c r="N1489" i="7" s="1"/>
  <c r="M1490" i="7"/>
  <c r="N1490" i="7" s="1"/>
  <c r="M1491" i="7"/>
  <c r="N1491" i="7" s="1"/>
  <c r="M1492" i="7"/>
  <c r="N1492" i="7" s="1"/>
  <c r="M1493" i="7"/>
  <c r="N1493" i="7" s="1"/>
  <c r="M1494" i="7"/>
  <c r="N1494" i="7" s="1"/>
  <c r="M1495" i="7"/>
  <c r="N1495" i="7" s="1"/>
  <c r="M1496" i="7"/>
  <c r="N1496" i="7" s="1"/>
  <c r="M1497" i="7"/>
  <c r="N1497" i="7" s="1"/>
  <c r="M1498" i="7"/>
  <c r="N1498" i="7" s="1"/>
  <c r="M1499" i="7"/>
  <c r="N1499" i="7" s="1"/>
  <c r="M1500" i="7"/>
  <c r="N1500" i="7" s="1"/>
  <c r="M1501" i="7"/>
  <c r="N1501" i="7" s="1"/>
  <c r="M1502" i="7"/>
  <c r="N1502" i="7" s="1"/>
  <c r="M1503" i="7"/>
  <c r="N1503" i="7" s="1"/>
  <c r="M1504" i="7"/>
  <c r="N1504" i="7" s="1"/>
  <c r="M1505" i="7"/>
  <c r="N1505" i="7" s="1"/>
  <c r="M1506" i="7"/>
  <c r="N1506" i="7" s="1"/>
  <c r="M1507" i="7"/>
  <c r="N1507" i="7" s="1"/>
  <c r="M1508" i="7"/>
  <c r="N1508" i="7" s="1"/>
  <c r="M1509" i="7"/>
  <c r="N1509" i="7" s="1"/>
  <c r="M1510" i="7"/>
  <c r="N1510" i="7" s="1"/>
  <c r="M1511" i="7"/>
  <c r="N1511" i="7" s="1"/>
  <c r="M1512" i="7"/>
  <c r="N1512" i="7" s="1"/>
  <c r="M1513" i="7"/>
  <c r="N1513" i="7" s="1"/>
  <c r="M1514" i="7"/>
  <c r="N1514" i="7" s="1"/>
  <c r="M1515" i="7"/>
  <c r="N1515" i="7" s="1"/>
  <c r="M1516" i="7"/>
  <c r="N1516" i="7" s="1"/>
  <c r="M1517" i="7"/>
  <c r="N1517" i="7" s="1"/>
  <c r="M1518" i="7"/>
  <c r="N1518" i="7" s="1"/>
  <c r="M1519" i="7"/>
  <c r="N1519" i="7" s="1"/>
  <c r="M1520" i="7"/>
  <c r="N1520" i="7" s="1"/>
  <c r="C5" i="7" l="1"/>
  <c r="I22" i="7" l="1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21" i="7" l="1"/>
  <c r="A27" i="7" l="1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21" i="7"/>
  <c r="A22" i="7" l="1"/>
  <c r="I21" i="7"/>
  <c r="M21" i="7" s="1"/>
  <c r="N21" i="7" s="1"/>
  <c r="A23" i="7" l="1"/>
  <c r="A24" i="7" l="1"/>
  <c r="F20" i="3"/>
  <c r="L16" i="3"/>
  <c r="F19" i="3"/>
  <c r="L2" i="3" s="1"/>
  <c r="L15" i="3" l="1"/>
  <c r="L12" i="3"/>
  <c r="L8" i="3"/>
  <c r="A25" i="7"/>
  <c r="L3" i="3"/>
  <c r="L13" i="3"/>
  <c r="L5" i="3"/>
  <c r="L4" i="3"/>
  <c r="L10" i="3"/>
  <c r="L14" i="3"/>
  <c r="L9" i="3"/>
  <c r="L6" i="3"/>
  <c r="L7" i="3"/>
  <c r="L11" i="3"/>
  <c r="C8" i="7" l="1"/>
  <c r="A26" i="7"/>
  <c r="D8" i="7" l="1"/>
  <c r="C16" i="7" s="1"/>
  <c r="C14" i="7" s="1"/>
  <c r="C18" i="7" s="1"/>
</calcChain>
</file>

<file path=xl/sharedStrings.xml><?xml version="1.0" encoding="utf-8"?>
<sst xmlns="http://schemas.openxmlformats.org/spreadsheetml/2006/main" count="74" uniqueCount="70">
  <si>
    <t>CPR-nummer</t>
  </si>
  <si>
    <t>Beskæftigelsesgrad i timer</t>
  </si>
  <si>
    <t>Funktionær</t>
  </si>
  <si>
    <t>Periode slut</t>
  </si>
  <si>
    <t>Fulde navn</t>
  </si>
  <si>
    <t>Periode start</t>
  </si>
  <si>
    <t>Ansættelsesforhold</t>
  </si>
  <si>
    <t>Månedsløn</t>
  </si>
  <si>
    <t>Ikke-funktionær</t>
  </si>
  <si>
    <t>Elev/lærling</t>
  </si>
  <si>
    <t>Kompensationsperiode</t>
  </si>
  <si>
    <t>Startdato</t>
  </si>
  <si>
    <t>Slutdato</t>
  </si>
  <si>
    <t>Startdato A</t>
  </si>
  <si>
    <t>Startdato B</t>
  </si>
  <si>
    <t>Slutdato A</t>
  </si>
  <si>
    <t>Slutdato B</t>
  </si>
  <si>
    <t>Gns.månedsdage</t>
  </si>
  <si>
    <t>Begrundelse for hjemsendelse</t>
  </si>
  <si>
    <t>Kompensationsberettiget månedsløn</t>
  </si>
  <si>
    <t>Nummer</t>
  </si>
  <si>
    <t>Antal ansatte i institutionen i alt</t>
  </si>
  <si>
    <t>Indtast/vælg fra rullemenu</t>
  </si>
  <si>
    <t>Vælg fra rullemenu</t>
  </si>
  <si>
    <t>Helligdage</t>
  </si>
  <si>
    <t>Skærtorsdag</t>
  </si>
  <si>
    <t>Langfredag</t>
  </si>
  <si>
    <t>2. påskedag</t>
  </si>
  <si>
    <t>Store bededag</t>
  </si>
  <si>
    <t>Kristi Himmelfartsdag</t>
  </si>
  <si>
    <t>2. pinsedag</t>
  </si>
  <si>
    <t>Grundlovsdag</t>
  </si>
  <si>
    <t>Gns.arbejdsdage i perioden per måned</t>
  </si>
  <si>
    <t>Loft</t>
  </si>
  <si>
    <t>Måned</t>
  </si>
  <si>
    <t>Antal arbejdsdage i måneden</t>
  </si>
  <si>
    <t>Procentsats</t>
  </si>
  <si>
    <t>Lønkompensation for perioden i kr.</t>
  </si>
  <si>
    <t>Antal arbejdsdage i perioden</t>
  </si>
  <si>
    <t>Godtgjort lønudgift</t>
  </si>
  <si>
    <t>Institutionsnavn</t>
  </si>
  <si>
    <t>CVR-nr.</t>
  </si>
  <si>
    <t>Indtast beløb</t>
  </si>
  <si>
    <t>Indtast navn</t>
  </si>
  <si>
    <t>Indtast CVR-nr.</t>
  </si>
  <si>
    <r>
      <t xml:space="preserve">Alle hvide felter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for hver kolonne - også hvis beløbet er 0. De grå felter beregnes automatisk.</t>
    </r>
  </si>
  <si>
    <t>Indtast antal ansatte</t>
  </si>
  <si>
    <t>Periode, der er ansøgt om lønkompensation til</t>
  </si>
  <si>
    <t>Vælg/Indtast</t>
  </si>
  <si>
    <t>Marts 2020 - juli 2020</t>
  </si>
  <si>
    <t>Marts 2020 - august 2020</t>
  </si>
  <si>
    <t>Juli 2020 - august 2020</t>
  </si>
  <si>
    <t>Forventet antal hjemsendte ansatte (gns.)</t>
  </si>
  <si>
    <t>Forventet antal hjemsendte ansatte i pct. (gns.)</t>
  </si>
  <si>
    <t>Der ydes godtgørelse for 80 pct. af udgifterne til revisorerklæring, såfremt ansøgningen udløser kompensation.</t>
  </si>
  <si>
    <t>Godtgørelsen til revision kan maksimalt udgøre 16.000 kr. ekskl. moms.</t>
  </si>
  <si>
    <t>Revisorudgifter ekskl. moms</t>
  </si>
  <si>
    <t>Godtgørelse af revisorudgifter</t>
  </si>
  <si>
    <r>
      <t xml:space="preserve">Forventet kompensation i alt ved ansøgning </t>
    </r>
    <r>
      <rPr>
        <i/>
        <sz val="11"/>
        <color theme="1"/>
        <rFont val="Calibri"/>
        <family val="2"/>
        <scheme val="minor"/>
      </rPr>
      <t>ekskl. godtgørelse af revisorudgifter</t>
    </r>
  </si>
  <si>
    <r>
      <t xml:space="preserve">Forventet kompensation i alt ved ansøgning </t>
    </r>
    <r>
      <rPr>
        <b/>
        <i/>
        <sz val="11"/>
        <color theme="1"/>
        <rFont val="Calibri"/>
        <family val="2"/>
        <scheme val="minor"/>
      </rPr>
      <t>inkl. godtgørelse af revisorudgifter</t>
    </r>
  </si>
  <si>
    <t>April</t>
  </si>
  <si>
    <t>Antal ubetalte fridage og dage på arbejde i april 2021 (f.o.m. 13. april)</t>
  </si>
  <si>
    <t>Antal ubetalte fridage og dage på arbejde i maj 2021</t>
  </si>
  <si>
    <t xml:space="preserve">Antal ubetalte fridage og dage på arbejde i juni 2021 </t>
  </si>
  <si>
    <t>Kompensation for juni 2021</t>
  </si>
  <si>
    <t>Kompensation for april 2021</t>
  </si>
  <si>
    <t>Kompensation for maj 2021</t>
  </si>
  <si>
    <t>Maj</t>
  </si>
  <si>
    <t>Juni</t>
  </si>
  <si>
    <t>Bilag til lønkompensationsordningen - ansøgning (april 2021-juni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</si>
</sst>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&quot;kr.&quot;"/>
    <numFmt numFmtId="165" formatCode="0######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16" fillId="0" borderId="0" xfId="0" applyFont="1"/>
    <xf numFmtId="0" fontId="0" fillId="0" borderId="0" xfId="0" applyFill="1"/>
    <xf numFmtId="14" fontId="0" fillId="0" borderId="0" xfId="0" applyNumberFormat="1"/>
    <xf numFmtId="0" fontId="18" fillId="0" borderId="0" xfId="0" applyFont="1" applyFill="1"/>
    <xf numFmtId="2" fontId="0" fillId="0" borderId="0" xfId="0" applyNumberFormat="1"/>
    <xf numFmtId="0" fontId="0" fillId="33" borderId="0" xfId="0" applyFill="1"/>
    <xf numFmtId="0" fontId="16" fillId="0" borderId="0" xfId="0" applyFont="1" applyAlignment="1">
      <alignment horizontal="right"/>
    </xf>
    <xf numFmtId="0" fontId="20" fillId="0" borderId="0" xfId="0" applyFont="1"/>
    <xf numFmtId="0" fontId="0" fillId="33" borderId="0" xfId="0" applyFont="1" applyFill="1"/>
    <xf numFmtId="10" fontId="0" fillId="33" borderId="0" xfId="0" applyNumberFormat="1" applyFill="1" applyProtection="1">
      <protection hidden="1"/>
    </xf>
    <xf numFmtId="0" fontId="0" fillId="33" borderId="0" xfId="0" applyFill="1" applyProtection="1">
      <protection hidden="1"/>
    </xf>
    <xf numFmtId="14" fontId="0" fillId="0" borderId="0" xfId="0" applyNumberFormat="1" applyProtection="1">
      <protection locked="0"/>
    </xf>
    <xf numFmtId="14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Fill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43" fontId="0" fillId="0" borderId="0" xfId="42" applyFont="1"/>
    <xf numFmtId="9" fontId="0" fillId="34" borderId="0" xfId="0" applyNumberFormat="1" applyFill="1" applyProtection="1">
      <protection hidden="1"/>
    </xf>
    <xf numFmtId="0" fontId="16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Fill="1"/>
    <xf numFmtId="4" fontId="0" fillId="0" borderId="0" xfId="0" applyNumberFormat="1"/>
    <xf numFmtId="0" fontId="0" fillId="0" borderId="0" xfId="0" applyFill="1" applyBorder="1" applyAlignment="1">
      <alignment horizontal="center"/>
    </xf>
    <xf numFmtId="165" fontId="0" fillId="0" borderId="0" xfId="0" applyNumberFormat="1" applyProtection="1">
      <protection locked="0"/>
    </xf>
    <xf numFmtId="0" fontId="0" fillId="0" borderId="0" xfId="0" applyFill="1" applyProtection="1">
      <protection hidden="1"/>
    </xf>
    <xf numFmtId="0" fontId="0" fillId="0" borderId="0" xfId="0" applyFill="1" applyAlignment="1"/>
    <xf numFmtId="0" fontId="16" fillId="0" borderId="0" xfId="0" applyFont="1" applyFill="1" applyAlignment="1"/>
    <xf numFmtId="0" fontId="0" fillId="33" borderId="0" xfId="0" applyNumberFormat="1" applyFill="1" applyProtection="1">
      <protection hidden="1"/>
    </xf>
    <xf numFmtId="0" fontId="16" fillId="33" borderId="12" xfId="0" applyFont="1" applyFill="1" applyBorder="1" applyAlignment="1" applyProtection="1">
      <alignment wrapText="1"/>
      <protection hidden="1"/>
    </xf>
    <xf numFmtId="164" fontId="16" fillId="33" borderId="13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3" fontId="0" fillId="33" borderId="0" xfId="0" applyNumberFormat="1" applyFill="1" applyProtection="1">
      <protection hidden="1"/>
    </xf>
    <xf numFmtId="0" fontId="0" fillId="0" borderId="0" xfId="0" applyNumberFormat="1" applyFill="1" applyProtection="1">
      <protection hidden="1"/>
    </xf>
    <xf numFmtId="0" fontId="0" fillId="33" borderId="12" xfId="0" applyFont="1" applyFill="1" applyBorder="1" applyAlignment="1" applyProtection="1">
      <alignment wrapText="1"/>
      <protection hidden="1"/>
    </xf>
    <xf numFmtId="4" fontId="0" fillId="33" borderId="0" xfId="0" applyNumberFormat="1" applyFill="1" applyProtection="1"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locked="0"/>
    </xf>
    <xf numFmtId="164" fontId="0" fillId="0" borderId="0" xfId="0" applyNumberFormat="1" applyFill="1" applyProtection="1">
      <protection locked="0"/>
    </xf>
    <xf numFmtId="164" fontId="0" fillId="33" borderId="0" xfId="0" applyNumberFormat="1" applyFill="1" applyProtection="1">
      <protection hidden="1"/>
    </xf>
    <xf numFmtId="164" fontId="0" fillId="35" borderId="0" xfId="0" applyNumberFormat="1" applyFill="1" applyProtection="1">
      <protection hidden="1"/>
    </xf>
    <xf numFmtId="164" fontId="0" fillId="34" borderId="0" xfId="0" applyNumberFormat="1" applyFill="1" applyProtection="1">
      <protection hidden="1"/>
    </xf>
    <xf numFmtId="164" fontId="16" fillId="35" borderId="0" xfId="0" quotePrefix="1" applyNumberFormat="1" applyFont="1" applyFill="1" applyProtection="1">
      <protection hidden="1"/>
    </xf>
    <xf numFmtId="164" fontId="0" fillId="0" borderId="16" xfId="0" applyNumberFormat="1" applyFill="1" applyBorder="1" applyAlignment="1" applyProtection="1">
      <alignment horizontal="right"/>
      <protection locked="0"/>
    </xf>
    <xf numFmtId="164" fontId="16" fillId="33" borderId="17" xfId="0" applyNumberFormat="1" applyFont="1" applyFill="1" applyBorder="1" applyProtection="1">
      <protection hidden="1"/>
    </xf>
    <xf numFmtId="0" fontId="0" fillId="0" borderId="0" xfId="0" applyFont="1" applyFill="1"/>
    <xf numFmtId="164" fontId="0" fillId="33" borderId="13" xfId="0" applyNumberFormat="1" applyFill="1" applyBorder="1" applyAlignment="1" applyProtection="1">
      <alignment horizontal="right" wrapText="1"/>
      <protection hidden="1"/>
    </xf>
    <xf numFmtId="0" fontId="16" fillId="0" borderId="15" xfId="0" applyFont="1" applyBorder="1" applyProtection="1">
      <protection hidden="1"/>
    </xf>
    <xf numFmtId="0" fontId="16" fillId="33" borderId="14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23" fillId="0" borderId="0" xfId="0" applyFont="1" applyProtection="1">
      <protection hidden="1"/>
    </xf>
    <xf numFmtId="49" fontId="0" fillId="0" borderId="0" xfId="0" applyNumberFormat="1" applyFill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14" fillId="0" borderId="0" xfId="0" applyFont="1" applyProtection="1">
      <protection hidden="1"/>
    </xf>
    <xf numFmtId="0" fontId="14" fillId="0" borderId="0" xfId="0" applyFont="1" applyAlignment="1">
      <alignment wrapText="1"/>
    </xf>
    <xf numFmtId="0" fontId="14" fillId="0" borderId="11" xfId="0" quotePrefix="1" applyNumberFormat="1" applyFont="1" applyFill="1" applyBorder="1" applyAlignment="1">
      <alignment horizontal="center"/>
    </xf>
    <xf numFmtId="17" fontId="14" fillId="0" borderId="11" xfId="0" quotePrefix="1" applyNumberFormat="1" applyFont="1" applyFill="1" applyBorder="1" applyAlignment="1">
      <alignment horizontal="center"/>
    </xf>
    <xf numFmtId="17" fontId="14" fillId="0" borderId="0" xfId="0" quotePrefix="1" applyNumberFormat="1" applyFont="1" applyFill="1" applyBorder="1" applyAlignment="1">
      <alignment horizontal="center"/>
    </xf>
    <xf numFmtId="0" fontId="24" fillId="0" borderId="0" xfId="0" applyFont="1" applyFill="1" applyAlignment="1" applyProtection="1">
      <alignment horizontal="right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25" fillId="33" borderId="10" xfId="0" applyFont="1" applyFill="1" applyBorder="1" applyAlignment="1" applyProtection="1">
      <alignment horizontal="center" vertical="center" wrapText="1"/>
      <protection hidden="1"/>
    </xf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2" builtinId="3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0"/>
  <sheetViews>
    <sheetView tabSelected="1" zoomScaleNormal="100" workbookViewId="0"/>
  </sheetViews>
  <sheetFormatPr defaultRowHeight="14.5" x14ac:dyDescent="0.35"/>
  <cols>
    <col min="1" max="1" width="8.453125" customWidth="1"/>
    <col min="2" max="2" width="39.81640625" customWidth="1"/>
    <col min="3" max="3" width="23" bestFit="1" customWidth="1"/>
    <col min="4" max="4" width="14.1796875" customWidth="1"/>
    <col min="5" max="5" width="11.54296875" customWidth="1"/>
    <col min="6" max="7" width="14.1796875" customWidth="1"/>
    <col min="8" max="8" width="17.81640625" customWidth="1"/>
    <col min="9" max="9" width="10.81640625" hidden="1" customWidth="1"/>
    <col min="10" max="10" width="14.1796875" bestFit="1" customWidth="1"/>
    <col min="11" max="11" width="14.1796875" customWidth="1"/>
    <col min="12" max="12" width="17.1796875" customWidth="1"/>
    <col min="13" max="13" width="14.1796875" hidden="1" customWidth="1"/>
    <col min="14" max="14" width="22.54296875" customWidth="1"/>
    <col min="15" max="15" width="26.81640625" bestFit="1" customWidth="1"/>
    <col min="16" max="17" width="27" customWidth="1"/>
    <col min="18" max="20" width="16.54296875" customWidth="1"/>
    <col min="21" max="21" width="16.1796875" customWidth="1"/>
    <col min="22" max="23" width="10.453125" bestFit="1" customWidth="1"/>
  </cols>
  <sheetData>
    <row r="1" spans="1:22" x14ac:dyDescent="0.35">
      <c r="A1" s="8" t="s">
        <v>69</v>
      </c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x14ac:dyDescent="0.35">
      <c r="A2" s="9" t="s">
        <v>45</v>
      </c>
      <c r="B2" s="6"/>
      <c r="C2" s="6"/>
      <c r="D2" s="6"/>
      <c r="E2" s="6"/>
      <c r="F2" s="2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7"/>
    </row>
    <row r="3" spans="1:22" x14ac:dyDescent="0.35">
      <c r="A3" s="53"/>
      <c r="B3" s="33" t="s">
        <v>40</v>
      </c>
      <c r="C3" s="60" t="s">
        <v>43</v>
      </c>
      <c r="D3" s="2"/>
      <c r="E3" s="2"/>
      <c r="F3" s="2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7"/>
    </row>
    <row r="4" spans="1:22" x14ac:dyDescent="0.35">
      <c r="B4" s="33" t="s">
        <v>41</v>
      </c>
      <c r="C4" s="61" t="s">
        <v>44</v>
      </c>
      <c r="D4" s="23"/>
      <c r="H4" s="4"/>
      <c r="I4" s="4"/>
      <c r="J4" s="4"/>
      <c r="K4" s="2"/>
      <c r="L4" s="2"/>
      <c r="O4" s="2"/>
      <c r="P4" s="2"/>
      <c r="Q4" s="2"/>
      <c r="R4" s="2"/>
      <c r="S4" s="2"/>
      <c r="T4" s="2"/>
      <c r="U4" s="2"/>
      <c r="V4" s="30"/>
    </row>
    <row r="5" spans="1:22" x14ac:dyDescent="0.35">
      <c r="B5" s="11" t="s">
        <v>10</v>
      </c>
      <c r="C5" s="36" t="str">
        <f>IF(AND(E21="",F21=""),"",TEXT(MIN(E21:E1520),"dd-mm-åååå")&amp;" til "&amp;TEXT(MAX(F21:F1520),"dd-mm-åååå"))</f>
        <v/>
      </c>
      <c r="D5" s="63"/>
      <c r="H5" s="4"/>
      <c r="I5" s="4"/>
      <c r="J5" s="4"/>
      <c r="K5" s="2"/>
      <c r="L5" s="2"/>
      <c r="O5" s="2"/>
      <c r="P5" s="2"/>
      <c r="Q5" s="2"/>
      <c r="R5" s="2"/>
      <c r="S5" s="2"/>
      <c r="T5" s="2"/>
      <c r="U5" s="2"/>
      <c r="V5" s="30"/>
    </row>
    <row r="6" spans="1:22" x14ac:dyDescent="0.35">
      <c r="B6" s="39" t="s">
        <v>21</v>
      </c>
      <c r="C6" s="62" t="s">
        <v>46</v>
      </c>
      <c r="D6" s="23"/>
      <c r="H6" s="4"/>
      <c r="I6" s="4"/>
      <c r="J6" s="4"/>
      <c r="K6" s="2"/>
      <c r="L6" s="2"/>
      <c r="O6" s="2"/>
      <c r="P6" s="2"/>
      <c r="Q6" s="2"/>
      <c r="R6" s="2"/>
      <c r="S6" s="2"/>
      <c r="T6" s="2"/>
      <c r="U6" s="2"/>
      <c r="V6" s="30"/>
    </row>
    <row r="7" spans="1:22" x14ac:dyDescent="0.35">
      <c r="B7" s="11" t="s">
        <v>52</v>
      </c>
      <c r="C7" s="43" t="str">
        <f>IFERROR(IF(AND(ISNUMBER(C6),ISNUMBER(U21)),(SUM(G21:G1520)-SUM(O21:Q1520))/NETWORKDAYS(MIN(E21:E1520),MAX(F21:F1520),Lister!D7:D13),""),"")</f>
        <v/>
      </c>
      <c r="D7" s="23"/>
      <c r="H7" s="4"/>
      <c r="I7" s="4"/>
      <c r="J7" s="4"/>
      <c r="K7" s="2"/>
      <c r="L7" s="2"/>
      <c r="O7" s="2"/>
      <c r="P7" s="2"/>
      <c r="Q7" s="2"/>
      <c r="R7" s="2"/>
      <c r="S7" s="2"/>
      <c r="T7" s="2"/>
      <c r="U7" s="2"/>
      <c r="V7" s="30"/>
    </row>
    <row r="8" spans="1:22" x14ac:dyDescent="0.35">
      <c r="B8" s="11" t="s">
        <v>53</v>
      </c>
      <c r="C8" s="10" t="str">
        <f>IFERROR(IF(OR(C7="",ISTEXT(C6)),"",C7/C6),"")</f>
        <v/>
      </c>
      <c r="D8" s="59" t="str">
        <f>IFERROR(IF(C6=0,"",IF(OR(AND(C8&gt;=0.3,C7&lt;=50),C7&gt;50),"","Da der hjemsendt færre end 50 personer og/eller færre end 30 pct. af det samlede antal ansatte, kan der ikke opnås lønkompensation.")),"")</f>
        <v/>
      </c>
      <c r="H8" s="4"/>
      <c r="I8" s="4"/>
      <c r="J8" s="4"/>
      <c r="K8" s="2"/>
      <c r="L8" s="2"/>
      <c r="O8" s="2"/>
      <c r="P8" s="2"/>
      <c r="Q8" s="2"/>
      <c r="R8" s="2"/>
      <c r="S8" s="2"/>
      <c r="T8" s="2"/>
      <c r="U8" s="2"/>
      <c r="V8" s="30"/>
    </row>
    <row r="9" spans="1:22" x14ac:dyDescent="0.35">
      <c r="B9" s="33"/>
      <c r="C9" s="41"/>
      <c r="D9" s="23"/>
      <c r="H9" s="4"/>
      <c r="I9" s="4"/>
      <c r="J9" s="4"/>
      <c r="K9" s="2"/>
      <c r="L9" s="2"/>
      <c r="O9" s="2"/>
      <c r="P9" s="2"/>
      <c r="Q9" s="2"/>
      <c r="R9" s="2"/>
      <c r="S9" s="2"/>
      <c r="T9" s="2"/>
      <c r="U9" s="2"/>
      <c r="V9" s="30"/>
    </row>
    <row r="10" spans="1:22" x14ac:dyDescent="0.35">
      <c r="B10" s="23" t="s">
        <v>54</v>
      </c>
      <c r="C10" s="41"/>
      <c r="D10" s="23"/>
      <c r="H10" s="4"/>
      <c r="I10" s="4"/>
      <c r="J10" s="4"/>
      <c r="K10" s="2"/>
      <c r="L10" s="2"/>
      <c r="O10" s="2"/>
      <c r="P10" s="2"/>
      <c r="Q10" s="2"/>
      <c r="R10" s="2"/>
      <c r="S10" s="2"/>
      <c r="T10" s="2"/>
      <c r="U10" s="2"/>
      <c r="V10" s="30"/>
    </row>
    <row r="11" spans="1:22" x14ac:dyDescent="0.35">
      <c r="B11" s="23" t="s">
        <v>55</v>
      </c>
      <c r="C11" s="41"/>
      <c r="D11" s="23"/>
      <c r="H11" s="4"/>
      <c r="I11" s="4"/>
      <c r="J11" s="4"/>
      <c r="K11" s="2"/>
      <c r="L11" s="2"/>
      <c r="O11" s="2"/>
      <c r="P11" s="2"/>
      <c r="Q11" s="2"/>
      <c r="R11" s="2"/>
      <c r="S11" s="2"/>
      <c r="T11" s="2"/>
      <c r="U11" s="2"/>
      <c r="V11" s="30"/>
    </row>
    <row r="12" spans="1:22" x14ac:dyDescent="0.35">
      <c r="B12" s="23"/>
      <c r="C12" s="41"/>
      <c r="D12" s="23"/>
      <c r="H12" s="4"/>
      <c r="I12" s="4"/>
      <c r="J12" s="4"/>
      <c r="K12" s="2"/>
      <c r="L12" s="2"/>
      <c r="O12" s="2"/>
      <c r="P12" s="2"/>
      <c r="Q12" s="2"/>
      <c r="R12" s="2"/>
      <c r="S12" s="2"/>
      <c r="T12" s="2"/>
      <c r="U12" s="2"/>
      <c r="V12" s="30"/>
    </row>
    <row r="13" spans="1:22" x14ac:dyDescent="0.35">
      <c r="B13" s="55" t="s">
        <v>56</v>
      </c>
      <c r="C13" s="51" t="s">
        <v>42</v>
      </c>
      <c r="D13" s="23"/>
      <c r="H13" s="4"/>
      <c r="I13" s="4"/>
      <c r="J13" s="4"/>
      <c r="K13" s="2"/>
      <c r="L13" s="2"/>
      <c r="O13" s="2"/>
      <c r="P13" s="2"/>
      <c r="Q13" s="2"/>
      <c r="R13" s="2"/>
      <c r="S13" s="2"/>
      <c r="T13" s="2"/>
      <c r="U13" s="2"/>
      <c r="V13" s="30"/>
    </row>
    <row r="14" spans="1:22" x14ac:dyDescent="0.35">
      <c r="B14" s="56" t="s">
        <v>57</v>
      </c>
      <c r="C14" s="52">
        <f>IF(OR(ISTEXT(C13),ISTEXT(C16),C16=0),0,IF(IF(ISNUMBER(C13),C13,0)*0.8&gt;16000,16000,IF(ISNUMBER(C13),C13,0)*0.8))</f>
        <v>0</v>
      </c>
      <c r="D14" s="23"/>
      <c r="H14" s="4"/>
      <c r="I14" s="4"/>
      <c r="J14" s="4"/>
      <c r="K14" s="2"/>
      <c r="L14" s="2"/>
      <c r="O14" s="2"/>
      <c r="P14" s="2"/>
      <c r="Q14" s="2"/>
      <c r="R14" s="2"/>
      <c r="S14" s="2"/>
      <c r="T14" s="2"/>
      <c r="U14" s="2"/>
      <c r="V14" s="30"/>
    </row>
    <row r="15" spans="1:22" x14ac:dyDescent="0.35">
      <c r="B15" s="33"/>
      <c r="C15" s="41"/>
      <c r="D15" s="23"/>
      <c r="H15" s="4"/>
      <c r="I15" s="4"/>
      <c r="J15" s="4"/>
      <c r="K15" s="2"/>
      <c r="L15" s="2"/>
      <c r="O15" s="2"/>
      <c r="P15" s="2"/>
      <c r="Q15" s="2"/>
      <c r="R15" s="2"/>
      <c r="S15" s="2"/>
      <c r="T15" s="2"/>
      <c r="U15" s="2"/>
      <c r="V15" s="30"/>
    </row>
    <row r="16" spans="1:22" ht="29" x14ac:dyDescent="0.35">
      <c r="B16" s="42" t="s">
        <v>58</v>
      </c>
      <c r="C16" s="54">
        <f>IF(D8="Da der hjemsendt færre end 50 personer og/eller færre end 30 pct. af det samlede antal ansatte, kan der ikke opnås lønkompensation.","Der kan ikke opnås kompensation, da der er hjemsendt for få ansatte",SUM(U21:U1520))</f>
        <v>0</v>
      </c>
      <c r="D16" s="23"/>
      <c r="H16" s="4"/>
      <c r="I16" s="4"/>
      <c r="J16" s="4"/>
      <c r="K16" s="2"/>
      <c r="L16" s="2"/>
      <c r="O16" s="2"/>
      <c r="P16" s="2"/>
      <c r="Q16" s="2"/>
      <c r="R16" s="2"/>
      <c r="S16" s="2"/>
      <c r="T16" s="2"/>
      <c r="U16" s="2"/>
      <c r="V16" s="30"/>
    </row>
    <row r="17" spans="1:24" x14ac:dyDescent="0.35">
      <c r="B17" s="33"/>
      <c r="C17" s="41"/>
      <c r="D17" s="23"/>
      <c r="H17" s="4"/>
      <c r="I17" s="4"/>
      <c r="J17" s="4"/>
      <c r="K17" s="2"/>
      <c r="L17" s="2"/>
      <c r="O17" s="2"/>
      <c r="P17" s="2"/>
      <c r="Q17" s="2"/>
      <c r="R17" s="2"/>
      <c r="S17" s="2"/>
      <c r="T17" s="2"/>
      <c r="U17" s="2"/>
      <c r="V17" s="30"/>
    </row>
    <row r="18" spans="1:24" ht="29" x14ac:dyDescent="0.35">
      <c r="B18" s="37" t="s">
        <v>59</v>
      </c>
      <c r="C18" s="38">
        <f>IF(ISNUMBER(C16),C16+C14,0)</f>
        <v>0</v>
      </c>
      <c r="D18" s="23"/>
      <c r="H18" s="4"/>
      <c r="I18" s="4"/>
      <c r="J18" s="4"/>
      <c r="K18" s="2"/>
      <c r="L18" s="2"/>
      <c r="O18" s="2"/>
      <c r="P18" s="2"/>
      <c r="Q18" s="2"/>
      <c r="R18" s="2"/>
      <c r="S18" s="2"/>
      <c r="T18" s="2"/>
      <c r="U18" s="2"/>
      <c r="V18" s="30"/>
    </row>
    <row r="19" spans="1:24" x14ac:dyDescent="0.35">
      <c r="B19" s="57"/>
      <c r="C19" s="23"/>
      <c r="E19" s="64"/>
      <c r="F19" s="64"/>
      <c r="H19" s="4"/>
      <c r="I19" s="4"/>
      <c r="J19" s="4"/>
      <c r="K19" s="2"/>
      <c r="L19" s="2"/>
      <c r="M19" s="2"/>
      <c r="N19" s="2"/>
      <c r="O19" s="65"/>
      <c r="P19" s="66"/>
      <c r="Q19" s="67"/>
      <c r="R19" s="31"/>
      <c r="S19" s="31"/>
      <c r="T19" s="31"/>
      <c r="U19" s="68"/>
    </row>
    <row r="20" spans="1:24" ht="64" customHeight="1" x14ac:dyDescent="0.35">
      <c r="A20" s="28" t="s">
        <v>20</v>
      </c>
      <c r="B20" s="58" t="s">
        <v>0</v>
      </c>
      <c r="C20" s="58" t="s">
        <v>4</v>
      </c>
      <c r="D20" s="58" t="s">
        <v>18</v>
      </c>
      <c r="E20" s="58" t="s">
        <v>5</v>
      </c>
      <c r="F20" s="58" t="s">
        <v>3</v>
      </c>
      <c r="G20" s="28" t="s">
        <v>38</v>
      </c>
      <c r="H20" s="58" t="s">
        <v>6</v>
      </c>
      <c r="I20" s="26" t="s">
        <v>36</v>
      </c>
      <c r="J20" s="58" t="s">
        <v>7</v>
      </c>
      <c r="K20" s="44" t="s">
        <v>39</v>
      </c>
      <c r="L20" s="58" t="s">
        <v>1</v>
      </c>
      <c r="M20" s="26" t="s">
        <v>33</v>
      </c>
      <c r="N20" s="28" t="s">
        <v>19</v>
      </c>
      <c r="O20" s="69" t="s">
        <v>61</v>
      </c>
      <c r="P20" s="69" t="s">
        <v>62</v>
      </c>
      <c r="Q20" s="69" t="s">
        <v>63</v>
      </c>
      <c r="R20" s="70" t="s">
        <v>65</v>
      </c>
      <c r="S20" s="70" t="s">
        <v>66</v>
      </c>
      <c r="T20" s="70" t="s">
        <v>64</v>
      </c>
      <c r="U20" s="28" t="s">
        <v>37</v>
      </c>
      <c r="V20" s="27"/>
      <c r="W20" s="27"/>
      <c r="X20" s="27"/>
    </row>
    <row r="21" spans="1:24" x14ac:dyDescent="0.35">
      <c r="A21" s="11" t="str">
        <f>IF(B21="","",1)</f>
        <v/>
      </c>
      <c r="B21" s="32"/>
      <c r="C21" s="17"/>
      <c r="D21" s="18"/>
      <c r="E21" s="12"/>
      <c r="F21" s="12"/>
      <c r="G21" s="40" t="str">
        <f>IF(OR(E21="",F21=""),"",NETWORKDAYS(E21,F21,Lister!$D$7:$D$13))</f>
        <v/>
      </c>
      <c r="H21" s="14"/>
      <c r="I21" s="25" t="str">
        <f>IF(H21="","",IF(H21="Funktionær",0.75,IF(H21="Ikke-funktionær",0.9,IF(H21="Elev/lærling",0.9))))</f>
        <v/>
      </c>
      <c r="J21" s="45"/>
      <c r="K21" s="46"/>
      <c r="L21" s="15"/>
      <c r="M21" s="49" t="str">
        <f>IF(B21="","",IF(J21*I21&gt;30000*IF(L21&gt;37,37,L21)/37,30000*IF(L21&gt;37,37,L21)/37,J21*I21))</f>
        <v/>
      </c>
      <c r="N21" s="47" t="str">
        <f>IF(M21="","",IF(M21&lt;=J21-K21,M21,J21-K21))</f>
        <v/>
      </c>
      <c r="O21" s="15"/>
      <c r="P21" s="15"/>
      <c r="Q21" s="15"/>
      <c r="R21" s="48" t="str">
        <f>IFERROR(MAX(IF(OR(O21="",P21="",Q21=""),"",IF(AND(MONTH(E21)=4,MONTH(F21)=4),(NETWORKDAYS(E21,F21,Lister!$D$7:$D$13)-O21)*N21/NETWORKDAYS(Lister!$D$19,Lister!$E$19,Lister!$D$7:$D$13),IF(AND(MONTH(E21)=4,MONTH(F21)&gt;4),(NETWORKDAYS(E21,Lister!$E$19,Lister!$D$7:$D$13)-O21)*N21/NETWORKDAYS(Lister!$D$19,Lister!$E$19,Lister!$D$7:$D$13),IF(MONTH(E21)&gt;4,0)))),0),"")</f>
        <v/>
      </c>
      <c r="S21" s="48" t="str">
        <f>IFERROR(MAX(IF(OR(O21="",P21="",Q21=""),"",IF(AND(MONTH(E21)=5,MONTH(F21)=5),(NETWORKDAYS(E21,F21,Lister!$D$7:$D$13)-P21)*N21/NETWORKDAYS(Lister!$D$20,Lister!$E$20,Lister!$D$7:$D$13),IF(AND(MONTH(E21)=4,MONTH(F21)=5),(NETWORKDAYS(Lister!$D$20,F21,Lister!$D$7:$D$13)-P21)*N21/NETWORKDAYS(Lister!$D$20,Lister!$E$20,Lister!$D$7:$D$13),IF(AND(MONTH(E21)=5,MONTH(F21)=6),(NETWORKDAYS(E21,Lister!$E$20,Lister!$D$7:$D$13)-P21)*N21/NETWORKDAYS(Lister!$D$20,Lister!$E$20,Lister!$D$7:$D$13),IF(AND(MONTH(E21)=4,MONTH(F21)=6),(NETWORKDAYS(Lister!$D$20,Lister!$E$20,Lister!$D$7:$D$13)-P21)*N21/NETWORKDAYS(Lister!$D$20,Lister!$E$20,Lister!$D$7:$D$13),IF(OR(MONTH(F21)=4,MONTH(E21)=6),0)))))),0),"")</f>
        <v/>
      </c>
      <c r="T21" s="48" t="str">
        <f>IFERROR(MAX(IF(OR(O21="",P21="",Q21=""),"",IF(AND(MONTH(E21)=6,MONTH(F21)=6),(NETWORKDAYS(E21,F21,Lister!$D$7:$D$13)-Q21)*N21/NETWORKDAYS(Lister!$D$21,Lister!$E$21,Lister!$D$7:$D$13),IF(AND(MONTH(E21)&lt;6,MONTH(F21)=6),(NETWORKDAYS(Lister!$D$21,F21,Lister!$D$7:$D$13)-Q21)*N21/NETWORKDAYS(Lister!$D$21,Lister!$E$21,Lister!$D$7:$D$13),IF(MONTH(F21)&lt;6,0)))),0),"")</f>
        <v/>
      </c>
      <c r="U21" s="50" t="str">
        <f>IFERROR(MAX(IF(AND(ISNUMBER(R21),ISNUMBER(S21),ISNUMBER(Q21)),R21+S21+T21,""),0),"")</f>
        <v/>
      </c>
      <c r="V21" s="3"/>
      <c r="W21" s="3"/>
    </row>
    <row r="22" spans="1:24" x14ac:dyDescent="0.35">
      <c r="A22" s="11" t="str">
        <f>IF(B22="","",A21+1)</f>
        <v/>
      </c>
      <c r="B22" s="32"/>
      <c r="C22" s="17"/>
      <c r="D22" s="18"/>
      <c r="E22" s="13"/>
      <c r="F22" s="13"/>
      <c r="G22" s="40" t="str">
        <f>IF(OR(E22="",F22=""),"",NETWORKDAYS(E22,F22,Lister!$D$7:$D$13))</f>
        <v/>
      </c>
      <c r="H22" s="19"/>
      <c r="I22" s="25" t="str">
        <f t="shared" ref="I22:I85" si="0">IF(H22="","",IF(H22="Funktionær",0.75,IF(H22="Ikke-funktionær",0.9,IF(H22="Elev/lærling",0.9))))</f>
        <v/>
      </c>
      <c r="J22" s="46"/>
      <c r="K22" s="46"/>
      <c r="L22" s="16"/>
      <c r="M22" s="49" t="str">
        <f t="shared" ref="M22:M85" si="1">IF(B22="","",IF(J22*I22&gt;30000*IF(L22&gt;37,37,L22)/37,30000*IF(L22&gt;37,37,L22)/37,J22*I22))</f>
        <v/>
      </c>
      <c r="N22" s="47" t="str">
        <f t="shared" ref="N22:N85" si="2">IF(M22="","",IF(M22&lt;=J22-K22,M22,J22-K22))</f>
        <v/>
      </c>
      <c r="O22" s="15"/>
      <c r="P22" s="15"/>
      <c r="Q22" s="15"/>
      <c r="R22" s="48" t="str">
        <f>IFERROR(MAX(IF(OR(O22="",P22="",Q22=""),"",IF(AND(MONTH(E22)=4,MONTH(F22)=4),(NETWORKDAYS(E22,F22,Lister!$D$7:$D$13)-O22)*N22/NETWORKDAYS(Lister!$D$19,Lister!$E$19,Lister!$D$7:$D$13),IF(AND(MONTH(E22)=4,MONTH(F22)&gt;4),(NETWORKDAYS(E22,Lister!$E$19,Lister!$D$7:$D$13)-O22)*N22/NETWORKDAYS(Lister!$D$19,Lister!$E$19,Lister!$D$7:$D$13),IF(MONTH(E22)&gt;4,0)))),0),"")</f>
        <v/>
      </c>
      <c r="S22" s="48" t="str">
        <f>IFERROR(MAX(IF(OR(O22="",P22="",Q22=""),"",IF(AND(MONTH(E22)=5,MONTH(F22)=5),(NETWORKDAYS(E22,F22,Lister!$D$7:$D$13)-P22)*N22/NETWORKDAYS(Lister!$D$20,Lister!$E$20,Lister!$D$7:$D$13),IF(AND(MONTH(E22)=4,MONTH(F22)=5),(NETWORKDAYS(Lister!$D$20,F22,Lister!$D$7:$D$13)-P22)*N22/NETWORKDAYS(Lister!$D$20,Lister!$E$20,Lister!$D$7:$D$13),IF(AND(MONTH(E22)=5,MONTH(F22)=6),(NETWORKDAYS(E22,Lister!$E$20,Lister!$D$7:$D$13)-P22)*N22/NETWORKDAYS(Lister!$D$20,Lister!$E$20,Lister!$D$7:$D$13),IF(AND(MONTH(E22)=4,MONTH(F22)=6),(NETWORKDAYS(Lister!$D$20,Lister!$E$20,Lister!$D$7:$D$13)-P22)*N22/NETWORKDAYS(Lister!$D$20,Lister!$E$20,Lister!$D$7:$D$13),IF(OR(MONTH(F22)=4,MONTH(E22)=6),0)))))),0),"")</f>
        <v/>
      </c>
      <c r="T22" s="48" t="str">
        <f>IFERROR(MAX(IF(OR(O22="",P22="",Q22=""),"",IF(AND(MONTH(E22)=6,MONTH(F22)=6),(NETWORKDAYS(E22,F22,Lister!$D$7:$D$13)-Q22)*N22/NETWORKDAYS(Lister!$D$21,Lister!$E$21,Lister!$D$7:$D$13),IF(AND(MONTH(E22)&lt;6,MONTH(F22)=6),(NETWORKDAYS(Lister!$D$21,F22,Lister!$D$7:$D$13)-Q22)*N22/NETWORKDAYS(Lister!$D$21,Lister!$E$21,Lister!$D$7:$D$13),IF(MONTH(F22)&lt;6,0)))),0),"")</f>
        <v/>
      </c>
      <c r="U22" s="50" t="str">
        <f t="shared" ref="U22:U85" si="3">IFERROR(MAX(IF(AND(ISNUMBER(R22),ISNUMBER(S22),ISNUMBER(Q22)),R22+S22+T22,""),0),"")</f>
        <v/>
      </c>
      <c r="V22" s="29"/>
      <c r="W22" s="3"/>
      <c r="X22" s="2"/>
    </row>
    <row r="23" spans="1:24" x14ac:dyDescent="0.35">
      <c r="A23" s="11" t="str">
        <f t="shared" ref="A23:A86" si="4">IF(B23="","",A22+1)</f>
        <v/>
      </c>
      <c r="B23" s="32"/>
      <c r="C23" s="17"/>
      <c r="D23" s="18"/>
      <c r="E23" s="12"/>
      <c r="F23" s="12"/>
      <c r="G23" s="40" t="str">
        <f>IF(OR(E23="",F23=""),"",NETWORKDAYS(E23,F23,Lister!$D$7:$D$13))</f>
        <v/>
      </c>
      <c r="H23" s="14"/>
      <c r="I23" s="25" t="str">
        <f t="shared" si="0"/>
        <v/>
      </c>
      <c r="J23" s="45"/>
      <c r="K23" s="46"/>
      <c r="L23" s="16"/>
      <c r="M23" s="49" t="str">
        <f t="shared" si="1"/>
        <v/>
      </c>
      <c r="N23" s="47" t="str">
        <f t="shared" si="2"/>
        <v/>
      </c>
      <c r="O23" s="15"/>
      <c r="P23" s="15"/>
      <c r="Q23" s="15"/>
      <c r="R23" s="48" t="str">
        <f>IFERROR(MAX(IF(OR(O23="",P23="",Q23=""),"",IF(AND(MONTH(E23)=4,MONTH(F23)=4),(NETWORKDAYS(E23,F23,Lister!$D$7:$D$13)-O23)*N23/NETWORKDAYS(Lister!$D$19,Lister!$E$19,Lister!$D$7:$D$13),IF(AND(MONTH(E23)=4,MONTH(F23)&gt;4),(NETWORKDAYS(E23,Lister!$E$19,Lister!$D$7:$D$13)-O23)*N23/NETWORKDAYS(Lister!$D$19,Lister!$E$19,Lister!$D$7:$D$13),IF(MONTH(E23)&gt;4,0)))),0),"")</f>
        <v/>
      </c>
      <c r="S23" s="48" t="str">
        <f>IFERROR(MAX(IF(OR(O23="",P23="",Q23=""),"",IF(AND(MONTH(E23)=5,MONTH(F23)=5),(NETWORKDAYS(E23,F23,Lister!$D$7:$D$13)-P23)*N23/NETWORKDAYS(Lister!$D$20,Lister!$E$20,Lister!$D$7:$D$13),IF(AND(MONTH(E23)=4,MONTH(F23)=5),(NETWORKDAYS(Lister!$D$20,F23,Lister!$D$7:$D$13)-P23)*N23/NETWORKDAYS(Lister!$D$20,Lister!$E$20,Lister!$D$7:$D$13),IF(AND(MONTH(E23)=5,MONTH(F23)=6),(NETWORKDAYS(E23,Lister!$E$20,Lister!$D$7:$D$13)-P23)*N23/NETWORKDAYS(Lister!$D$20,Lister!$E$20,Lister!$D$7:$D$13),IF(AND(MONTH(E23)=4,MONTH(F23)=6),(NETWORKDAYS(Lister!$D$20,Lister!$E$20,Lister!$D$7:$D$13)-P23)*N23/NETWORKDAYS(Lister!$D$20,Lister!$E$20,Lister!$D$7:$D$13),IF(OR(MONTH(F23)=4,MONTH(E23)=6),0)))))),0),"")</f>
        <v/>
      </c>
      <c r="T23" s="48" t="str">
        <f>IFERROR(MAX(IF(OR(O23="",P23="",Q23=""),"",IF(AND(MONTH(E23)=6,MONTH(F23)=6),(NETWORKDAYS(E23,F23,Lister!$D$7:$D$13)-Q23)*N23/NETWORKDAYS(Lister!$D$21,Lister!$E$21,Lister!$D$7:$D$13),IF(AND(MONTH(E23)&lt;6,MONTH(F23)=6),(NETWORKDAYS(Lister!$D$21,F23,Lister!$D$7:$D$13)-Q23)*N23/NETWORKDAYS(Lister!$D$21,Lister!$E$21,Lister!$D$7:$D$13),IF(MONTH(F23)&lt;6,0)))),0),"")</f>
        <v/>
      </c>
      <c r="U23" s="50" t="str">
        <f t="shared" si="3"/>
        <v/>
      </c>
      <c r="V23" s="3"/>
      <c r="W23" s="3"/>
    </row>
    <row r="24" spans="1:24" x14ac:dyDescent="0.35">
      <c r="A24" s="11" t="str">
        <f t="shared" si="4"/>
        <v/>
      </c>
      <c r="B24" s="32"/>
      <c r="C24" s="17"/>
      <c r="D24" s="18"/>
      <c r="E24" s="20"/>
      <c r="F24" s="20"/>
      <c r="G24" s="40" t="str">
        <f>IF(OR(E24="",F24=""),"",NETWORKDAYS(E24,F24,Lister!$D$7:$D$13))</f>
        <v/>
      </c>
      <c r="H24" s="14"/>
      <c r="I24" s="25" t="str">
        <f t="shared" si="0"/>
        <v/>
      </c>
      <c r="J24" s="45"/>
      <c r="K24" s="46"/>
      <c r="L24" s="15"/>
      <c r="M24" s="49" t="str">
        <f t="shared" si="1"/>
        <v/>
      </c>
      <c r="N24" s="47" t="str">
        <f t="shared" si="2"/>
        <v/>
      </c>
      <c r="O24" s="15"/>
      <c r="P24" s="15"/>
      <c r="Q24" s="15"/>
      <c r="R24" s="48" t="str">
        <f>IFERROR(MAX(IF(OR(O24="",P24="",Q24=""),"",IF(AND(MONTH(E24)=4,MONTH(F24)=4),(NETWORKDAYS(E24,F24,Lister!$D$7:$D$13)-O24)*N24/NETWORKDAYS(Lister!$D$19,Lister!$E$19,Lister!$D$7:$D$13),IF(AND(MONTH(E24)=4,MONTH(F24)&gt;4),(NETWORKDAYS(E24,Lister!$E$19,Lister!$D$7:$D$13)-O24)*N24/NETWORKDAYS(Lister!$D$19,Lister!$E$19,Lister!$D$7:$D$13),IF(MONTH(E24)&gt;4,0)))),0),"")</f>
        <v/>
      </c>
      <c r="S24" s="48" t="str">
        <f>IFERROR(MAX(IF(OR(O24="",P24="",Q24=""),"",IF(AND(MONTH(E24)=5,MONTH(F24)=5),(NETWORKDAYS(E24,F24,Lister!$D$7:$D$13)-P24)*N24/NETWORKDAYS(Lister!$D$20,Lister!$E$20,Lister!$D$7:$D$13),IF(AND(MONTH(E24)=4,MONTH(F24)=5),(NETWORKDAYS(Lister!$D$20,F24,Lister!$D$7:$D$13)-P24)*N24/NETWORKDAYS(Lister!$D$20,Lister!$E$20,Lister!$D$7:$D$13),IF(AND(MONTH(E24)=5,MONTH(F24)=6),(NETWORKDAYS(E24,Lister!$E$20,Lister!$D$7:$D$13)-P24)*N24/NETWORKDAYS(Lister!$D$20,Lister!$E$20,Lister!$D$7:$D$13),IF(AND(MONTH(E24)=4,MONTH(F24)=6),(NETWORKDAYS(Lister!$D$20,Lister!$E$20,Lister!$D$7:$D$13)-P24)*N24/NETWORKDAYS(Lister!$D$20,Lister!$E$20,Lister!$D$7:$D$13),IF(OR(MONTH(F24)=4,MONTH(E24)=6),0)))))),0),"")</f>
        <v/>
      </c>
      <c r="T24" s="48" t="str">
        <f>IFERROR(MAX(IF(OR(O24="",P24="",Q24=""),"",IF(AND(MONTH(E24)=6,MONTH(F24)=6),(NETWORKDAYS(E24,F24,Lister!$D$7:$D$13)-Q24)*N24/NETWORKDAYS(Lister!$D$21,Lister!$E$21,Lister!$D$7:$D$13),IF(AND(MONTH(E24)&lt;6,MONTH(F24)=6),(NETWORKDAYS(Lister!$D$21,F24,Lister!$D$7:$D$13)-Q24)*N24/NETWORKDAYS(Lister!$D$21,Lister!$E$21,Lister!$D$7:$D$13),IF(MONTH(F24)&lt;6,0)))),0),"")</f>
        <v/>
      </c>
      <c r="U24" s="50" t="str">
        <f t="shared" si="3"/>
        <v/>
      </c>
      <c r="V24" s="3"/>
      <c r="W24" s="3"/>
    </row>
    <row r="25" spans="1:24" x14ac:dyDescent="0.35">
      <c r="A25" s="11" t="str">
        <f t="shared" si="4"/>
        <v/>
      </c>
      <c r="B25" s="32"/>
      <c r="C25" s="17"/>
      <c r="D25" s="18"/>
      <c r="E25" s="20"/>
      <c r="F25" s="20"/>
      <c r="G25" s="40" t="str">
        <f>IF(OR(E25="",F25=""),"",NETWORKDAYS(E25,F25,Lister!$D$7:$D$13))</f>
        <v/>
      </c>
      <c r="H25" s="14"/>
      <c r="I25" s="25" t="str">
        <f t="shared" si="0"/>
        <v/>
      </c>
      <c r="J25" s="45"/>
      <c r="K25" s="46"/>
      <c r="L25" s="15"/>
      <c r="M25" s="49" t="str">
        <f t="shared" si="1"/>
        <v/>
      </c>
      <c r="N25" s="47" t="str">
        <f t="shared" si="2"/>
        <v/>
      </c>
      <c r="O25" s="15"/>
      <c r="P25" s="15"/>
      <c r="Q25" s="15"/>
      <c r="R25" s="48" t="str">
        <f>IFERROR(MAX(IF(OR(O25="",P25="",Q25=""),"",IF(AND(MONTH(E25)=4,MONTH(F25)=4),(NETWORKDAYS(E25,F25,Lister!$D$7:$D$13)-O25)*N25/NETWORKDAYS(Lister!$D$19,Lister!$E$19,Lister!$D$7:$D$13),IF(AND(MONTH(E25)=4,MONTH(F25)&gt;4),(NETWORKDAYS(E25,Lister!$E$19,Lister!$D$7:$D$13)-O25)*N25/NETWORKDAYS(Lister!$D$19,Lister!$E$19,Lister!$D$7:$D$13),IF(MONTH(E25)&gt;4,0)))),0),"")</f>
        <v/>
      </c>
      <c r="S25" s="48" t="str">
        <f>IFERROR(MAX(IF(OR(O25="",P25="",Q25=""),"",IF(AND(MONTH(E25)=5,MONTH(F25)=5),(NETWORKDAYS(E25,F25,Lister!$D$7:$D$13)-P25)*N25/NETWORKDAYS(Lister!$D$20,Lister!$E$20,Lister!$D$7:$D$13),IF(AND(MONTH(E25)=4,MONTH(F25)=5),(NETWORKDAYS(Lister!$D$20,F25,Lister!$D$7:$D$13)-P25)*N25/NETWORKDAYS(Lister!$D$20,Lister!$E$20,Lister!$D$7:$D$13),IF(AND(MONTH(E25)=5,MONTH(F25)=6),(NETWORKDAYS(E25,Lister!$E$20,Lister!$D$7:$D$13)-P25)*N25/NETWORKDAYS(Lister!$D$20,Lister!$E$20,Lister!$D$7:$D$13),IF(AND(MONTH(E25)=4,MONTH(F25)=6),(NETWORKDAYS(Lister!$D$20,Lister!$E$20,Lister!$D$7:$D$13)-P25)*N25/NETWORKDAYS(Lister!$D$20,Lister!$E$20,Lister!$D$7:$D$13),IF(OR(MONTH(F25)=4,MONTH(E25)=6),0)))))),0),"")</f>
        <v/>
      </c>
      <c r="T25" s="48" t="str">
        <f>IFERROR(MAX(IF(OR(O25="",P25="",Q25=""),"",IF(AND(MONTH(E25)=6,MONTH(F25)=6),(NETWORKDAYS(E25,F25,Lister!$D$7:$D$13)-Q25)*N25/NETWORKDAYS(Lister!$D$21,Lister!$E$21,Lister!$D$7:$D$13),IF(AND(MONTH(E25)&lt;6,MONTH(F25)=6),(NETWORKDAYS(Lister!$D$21,F25,Lister!$D$7:$D$13)-Q25)*N25/NETWORKDAYS(Lister!$D$21,Lister!$E$21,Lister!$D$7:$D$13),IF(MONTH(F25)&lt;6,0)))),0),"")</f>
        <v/>
      </c>
      <c r="U25" s="50" t="str">
        <f t="shared" si="3"/>
        <v/>
      </c>
      <c r="V25" s="3"/>
      <c r="W25" s="3"/>
    </row>
    <row r="26" spans="1:24" x14ac:dyDescent="0.35">
      <c r="A26" s="11" t="str">
        <f t="shared" si="4"/>
        <v/>
      </c>
      <c r="B26" s="32"/>
      <c r="C26" s="17"/>
      <c r="D26" s="18"/>
      <c r="E26" s="12"/>
      <c r="F26" s="12"/>
      <c r="G26" s="40" t="str">
        <f>IF(OR(E26="",F26=""),"",NETWORKDAYS(E26,F26,Lister!$D$7:$D$13))</f>
        <v/>
      </c>
      <c r="H26" s="14"/>
      <c r="I26" s="25" t="str">
        <f t="shared" si="0"/>
        <v/>
      </c>
      <c r="J26" s="45"/>
      <c r="K26" s="46"/>
      <c r="L26" s="15"/>
      <c r="M26" s="49" t="str">
        <f t="shared" si="1"/>
        <v/>
      </c>
      <c r="N26" s="47" t="str">
        <f t="shared" si="2"/>
        <v/>
      </c>
      <c r="O26" s="15"/>
      <c r="P26" s="15"/>
      <c r="Q26" s="15"/>
      <c r="R26" s="48" t="str">
        <f>IFERROR(MAX(IF(OR(O26="",P26="",Q26=""),"",IF(AND(MONTH(E26)=4,MONTH(F26)=4),(NETWORKDAYS(E26,F26,Lister!$D$7:$D$13)-O26)*N26/NETWORKDAYS(Lister!$D$19,Lister!$E$19,Lister!$D$7:$D$13),IF(AND(MONTH(E26)=4,MONTH(F26)&gt;4),(NETWORKDAYS(E26,Lister!$E$19,Lister!$D$7:$D$13)-O26)*N26/NETWORKDAYS(Lister!$D$19,Lister!$E$19,Lister!$D$7:$D$13),IF(MONTH(E26)&gt;4,0)))),0),"")</f>
        <v/>
      </c>
      <c r="S26" s="48" t="str">
        <f>IFERROR(MAX(IF(OR(O26="",P26="",Q26=""),"",IF(AND(MONTH(E26)=5,MONTH(F26)=5),(NETWORKDAYS(E26,F26,Lister!$D$7:$D$13)-P26)*N26/NETWORKDAYS(Lister!$D$20,Lister!$E$20,Lister!$D$7:$D$13),IF(AND(MONTH(E26)=4,MONTH(F26)=5),(NETWORKDAYS(Lister!$D$20,F26,Lister!$D$7:$D$13)-P26)*N26/NETWORKDAYS(Lister!$D$20,Lister!$E$20,Lister!$D$7:$D$13),IF(AND(MONTH(E26)=5,MONTH(F26)=6),(NETWORKDAYS(E26,Lister!$E$20,Lister!$D$7:$D$13)-P26)*N26/NETWORKDAYS(Lister!$D$20,Lister!$E$20,Lister!$D$7:$D$13),IF(AND(MONTH(E26)=4,MONTH(F26)=6),(NETWORKDAYS(Lister!$D$20,Lister!$E$20,Lister!$D$7:$D$13)-P26)*N26/NETWORKDAYS(Lister!$D$20,Lister!$E$20,Lister!$D$7:$D$13),IF(OR(MONTH(F26)=4,MONTH(E26)=6),0)))))),0),"")</f>
        <v/>
      </c>
      <c r="T26" s="48" t="str">
        <f>IFERROR(MAX(IF(OR(O26="",P26="",Q26=""),"",IF(AND(MONTH(E26)=6,MONTH(F26)=6),(NETWORKDAYS(E26,F26,Lister!$D$7:$D$13)-Q26)*N26/NETWORKDAYS(Lister!$D$21,Lister!$E$21,Lister!$D$7:$D$13),IF(AND(MONTH(E26)&lt;6,MONTH(F26)=6),(NETWORKDAYS(Lister!$D$21,F26,Lister!$D$7:$D$13)-Q26)*N26/NETWORKDAYS(Lister!$D$21,Lister!$E$21,Lister!$D$7:$D$13),IF(MONTH(F26)&lt;6,0)))),0),"")</f>
        <v/>
      </c>
      <c r="U26" s="50" t="str">
        <f t="shared" si="3"/>
        <v/>
      </c>
      <c r="V26" s="3"/>
      <c r="W26" s="3"/>
    </row>
    <row r="27" spans="1:24" x14ac:dyDescent="0.35">
      <c r="A27" s="11" t="str">
        <f t="shared" si="4"/>
        <v/>
      </c>
      <c r="B27" s="32"/>
      <c r="C27" s="17"/>
      <c r="D27" s="18"/>
      <c r="E27" s="12"/>
      <c r="F27" s="12"/>
      <c r="G27" s="40" t="str">
        <f>IF(OR(E27="",F27=""),"",NETWORKDAYS(E27,F27,Lister!$D$7:$D$13))</f>
        <v/>
      </c>
      <c r="H27" s="14"/>
      <c r="I27" s="25" t="str">
        <f t="shared" si="0"/>
        <v/>
      </c>
      <c r="J27" s="45"/>
      <c r="K27" s="46"/>
      <c r="L27" s="15"/>
      <c r="M27" s="49" t="str">
        <f t="shared" si="1"/>
        <v/>
      </c>
      <c r="N27" s="47" t="str">
        <f t="shared" si="2"/>
        <v/>
      </c>
      <c r="O27" s="15"/>
      <c r="P27" s="15"/>
      <c r="Q27" s="15"/>
      <c r="R27" s="48" t="str">
        <f>IFERROR(MAX(IF(OR(O27="",P27="",Q27=""),"",IF(AND(MONTH(E27)=4,MONTH(F27)=4),(NETWORKDAYS(E27,F27,Lister!$D$7:$D$13)-O27)*N27/NETWORKDAYS(Lister!$D$19,Lister!$E$19,Lister!$D$7:$D$13),IF(AND(MONTH(E27)=4,MONTH(F27)&gt;4),(NETWORKDAYS(E27,Lister!$E$19,Lister!$D$7:$D$13)-O27)*N27/NETWORKDAYS(Lister!$D$19,Lister!$E$19,Lister!$D$7:$D$13),IF(MONTH(E27)&gt;4,0)))),0),"")</f>
        <v/>
      </c>
      <c r="S27" s="48" t="str">
        <f>IFERROR(MAX(IF(OR(O27="",P27="",Q27=""),"",IF(AND(MONTH(E27)=5,MONTH(F27)=5),(NETWORKDAYS(E27,F27,Lister!$D$7:$D$13)-P27)*N27/NETWORKDAYS(Lister!$D$20,Lister!$E$20,Lister!$D$7:$D$13),IF(AND(MONTH(E27)=4,MONTH(F27)=5),(NETWORKDAYS(Lister!$D$20,F27,Lister!$D$7:$D$13)-P27)*N27/NETWORKDAYS(Lister!$D$20,Lister!$E$20,Lister!$D$7:$D$13),IF(AND(MONTH(E27)=5,MONTH(F27)=6),(NETWORKDAYS(E27,Lister!$E$20,Lister!$D$7:$D$13)-P27)*N27/NETWORKDAYS(Lister!$D$20,Lister!$E$20,Lister!$D$7:$D$13),IF(AND(MONTH(E27)=4,MONTH(F27)=6),(NETWORKDAYS(Lister!$D$20,Lister!$E$20,Lister!$D$7:$D$13)-P27)*N27/NETWORKDAYS(Lister!$D$20,Lister!$E$20,Lister!$D$7:$D$13),IF(OR(MONTH(F27)=4,MONTH(E27)=6),0)))))),0),"")</f>
        <v/>
      </c>
      <c r="T27" s="48" t="str">
        <f>IFERROR(MAX(IF(OR(O27="",P27="",Q27=""),"",IF(AND(MONTH(E27)=6,MONTH(F27)=6),(NETWORKDAYS(E27,F27,Lister!$D$7:$D$13)-Q27)*N27/NETWORKDAYS(Lister!$D$21,Lister!$E$21,Lister!$D$7:$D$13),IF(AND(MONTH(E27)&lt;6,MONTH(F27)=6),(NETWORKDAYS(Lister!$D$21,F27,Lister!$D$7:$D$13)-Q27)*N27/NETWORKDAYS(Lister!$D$21,Lister!$E$21,Lister!$D$7:$D$13),IF(MONTH(F27)&lt;6,0)))),0),"")</f>
        <v/>
      </c>
      <c r="U27" s="50" t="str">
        <f t="shared" si="3"/>
        <v/>
      </c>
    </row>
    <row r="28" spans="1:24" x14ac:dyDescent="0.35">
      <c r="A28" s="11" t="str">
        <f t="shared" si="4"/>
        <v/>
      </c>
      <c r="B28" s="32"/>
      <c r="C28" s="17"/>
      <c r="D28" s="18"/>
      <c r="E28" s="12"/>
      <c r="F28" s="12"/>
      <c r="G28" s="40" t="str">
        <f>IF(OR(E28="",F28=""),"",NETWORKDAYS(E28,F28,Lister!$D$7:$D$13))</f>
        <v/>
      </c>
      <c r="H28" s="14"/>
      <c r="I28" s="25" t="str">
        <f t="shared" si="0"/>
        <v/>
      </c>
      <c r="J28" s="45"/>
      <c r="K28" s="46"/>
      <c r="L28" s="15"/>
      <c r="M28" s="49" t="str">
        <f t="shared" si="1"/>
        <v/>
      </c>
      <c r="N28" s="47" t="str">
        <f t="shared" si="2"/>
        <v/>
      </c>
      <c r="O28" s="15"/>
      <c r="P28" s="15"/>
      <c r="Q28" s="15"/>
      <c r="R28" s="48" t="str">
        <f>IFERROR(MAX(IF(OR(O28="",P28="",Q28=""),"",IF(AND(MONTH(E28)=4,MONTH(F28)=4),(NETWORKDAYS(E28,F28,Lister!$D$7:$D$13)-O28)*N28/NETWORKDAYS(Lister!$D$19,Lister!$E$19,Lister!$D$7:$D$13),IF(AND(MONTH(E28)=4,MONTH(F28)&gt;4),(NETWORKDAYS(E28,Lister!$E$19,Lister!$D$7:$D$13)-O28)*N28/NETWORKDAYS(Lister!$D$19,Lister!$E$19,Lister!$D$7:$D$13),IF(MONTH(E28)&gt;4,0)))),0),"")</f>
        <v/>
      </c>
      <c r="S28" s="48" t="str">
        <f>IFERROR(MAX(IF(OR(O28="",P28="",Q28=""),"",IF(AND(MONTH(E28)=5,MONTH(F28)=5),(NETWORKDAYS(E28,F28,Lister!$D$7:$D$13)-P28)*N28/NETWORKDAYS(Lister!$D$20,Lister!$E$20,Lister!$D$7:$D$13),IF(AND(MONTH(E28)=4,MONTH(F28)=5),(NETWORKDAYS(Lister!$D$20,F28,Lister!$D$7:$D$13)-P28)*N28/NETWORKDAYS(Lister!$D$20,Lister!$E$20,Lister!$D$7:$D$13),IF(AND(MONTH(E28)=5,MONTH(F28)=6),(NETWORKDAYS(E28,Lister!$E$20,Lister!$D$7:$D$13)-P28)*N28/NETWORKDAYS(Lister!$D$20,Lister!$E$20,Lister!$D$7:$D$13),IF(AND(MONTH(E28)=4,MONTH(F28)=6),(NETWORKDAYS(Lister!$D$20,Lister!$E$20,Lister!$D$7:$D$13)-P28)*N28/NETWORKDAYS(Lister!$D$20,Lister!$E$20,Lister!$D$7:$D$13),IF(OR(MONTH(F28)=4,MONTH(E28)=6),0)))))),0),"")</f>
        <v/>
      </c>
      <c r="T28" s="48" t="str">
        <f>IFERROR(MAX(IF(OR(O28="",P28="",Q28=""),"",IF(AND(MONTH(E28)=6,MONTH(F28)=6),(NETWORKDAYS(E28,F28,Lister!$D$7:$D$13)-Q28)*N28/NETWORKDAYS(Lister!$D$21,Lister!$E$21,Lister!$D$7:$D$13),IF(AND(MONTH(E28)&lt;6,MONTH(F28)=6),(NETWORKDAYS(Lister!$D$21,F28,Lister!$D$7:$D$13)-Q28)*N28/NETWORKDAYS(Lister!$D$21,Lister!$E$21,Lister!$D$7:$D$13),IF(MONTH(F28)&lt;6,0)))),0),"")</f>
        <v/>
      </c>
      <c r="U28" s="50" t="str">
        <f t="shared" si="3"/>
        <v/>
      </c>
    </row>
    <row r="29" spans="1:24" x14ac:dyDescent="0.35">
      <c r="A29" s="11" t="str">
        <f t="shared" si="4"/>
        <v/>
      </c>
      <c r="B29" s="32"/>
      <c r="C29" s="17"/>
      <c r="D29" s="18"/>
      <c r="E29" s="12"/>
      <c r="F29" s="12"/>
      <c r="G29" s="40" t="str">
        <f>IF(OR(E29="",F29=""),"",NETWORKDAYS(E29,F29,Lister!$D$7:$D$13))</f>
        <v/>
      </c>
      <c r="H29" s="14"/>
      <c r="I29" s="25" t="str">
        <f t="shared" si="0"/>
        <v/>
      </c>
      <c r="J29" s="45"/>
      <c r="K29" s="46"/>
      <c r="L29" s="15"/>
      <c r="M29" s="49" t="str">
        <f t="shared" si="1"/>
        <v/>
      </c>
      <c r="N29" s="47" t="str">
        <f t="shared" si="2"/>
        <v/>
      </c>
      <c r="O29" s="15"/>
      <c r="P29" s="15"/>
      <c r="Q29" s="15"/>
      <c r="R29" s="48" t="str">
        <f>IFERROR(MAX(IF(OR(O29="",P29="",Q29=""),"",IF(AND(MONTH(E29)=4,MONTH(F29)=4),(NETWORKDAYS(E29,F29,Lister!$D$7:$D$13)-O29)*N29/NETWORKDAYS(Lister!$D$19,Lister!$E$19,Lister!$D$7:$D$13),IF(AND(MONTH(E29)=4,MONTH(F29)&gt;4),(NETWORKDAYS(E29,Lister!$E$19,Lister!$D$7:$D$13)-O29)*N29/NETWORKDAYS(Lister!$D$19,Lister!$E$19,Lister!$D$7:$D$13),IF(MONTH(E29)&gt;4,0)))),0),"")</f>
        <v/>
      </c>
      <c r="S29" s="48" t="str">
        <f>IFERROR(MAX(IF(OR(O29="",P29="",Q29=""),"",IF(AND(MONTH(E29)=5,MONTH(F29)=5),(NETWORKDAYS(E29,F29,Lister!$D$7:$D$13)-P29)*N29/NETWORKDAYS(Lister!$D$20,Lister!$E$20,Lister!$D$7:$D$13),IF(AND(MONTH(E29)=4,MONTH(F29)=5),(NETWORKDAYS(Lister!$D$20,F29,Lister!$D$7:$D$13)-P29)*N29/NETWORKDAYS(Lister!$D$20,Lister!$E$20,Lister!$D$7:$D$13),IF(AND(MONTH(E29)=5,MONTH(F29)=6),(NETWORKDAYS(E29,Lister!$E$20,Lister!$D$7:$D$13)-P29)*N29/NETWORKDAYS(Lister!$D$20,Lister!$E$20,Lister!$D$7:$D$13),IF(AND(MONTH(E29)=4,MONTH(F29)=6),(NETWORKDAYS(Lister!$D$20,Lister!$E$20,Lister!$D$7:$D$13)-P29)*N29/NETWORKDAYS(Lister!$D$20,Lister!$E$20,Lister!$D$7:$D$13),IF(OR(MONTH(F29)=4,MONTH(E29)=6),0)))))),0),"")</f>
        <v/>
      </c>
      <c r="T29" s="48" t="str">
        <f>IFERROR(MAX(IF(OR(O29="",P29="",Q29=""),"",IF(AND(MONTH(E29)=6,MONTH(F29)=6),(NETWORKDAYS(E29,F29,Lister!$D$7:$D$13)-Q29)*N29/NETWORKDAYS(Lister!$D$21,Lister!$E$21,Lister!$D$7:$D$13),IF(AND(MONTH(E29)&lt;6,MONTH(F29)=6),(NETWORKDAYS(Lister!$D$21,F29,Lister!$D$7:$D$13)-Q29)*N29/NETWORKDAYS(Lister!$D$21,Lister!$E$21,Lister!$D$7:$D$13),IF(MONTH(F29)&lt;6,0)))),0),"")</f>
        <v/>
      </c>
      <c r="U29" s="50" t="str">
        <f t="shared" si="3"/>
        <v/>
      </c>
    </row>
    <row r="30" spans="1:24" x14ac:dyDescent="0.35">
      <c r="A30" s="11" t="str">
        <f t="shared" si="4"/>
        <v/>
      </c>
      <c r="B30" s="32"/>
      <c r="C30" s="17"/>
      <c r="D30" s="18"/>
      <c r="E30" s="12"/>
      <c r="F30" s="12"/>
      <c r="G30" s="40" t="str">
        <f>IF(OR(E30="",F30=""),"",NETWORKDAYS(E30,F30,Lister!$D$7:$D$13))</f>
        <v/>
      </c>
      <c r="H30" s="14"/>
      <c r="I30" s="25" t="str">
        <f t="shared" si="0"/>
        <v/>
      </c>
      <c r="J30" s="45"/>
      <c r="K30" s="46"/>
      <c r="L30" s="15"/>
      <c r="M30" s="49" t="str">
        <f t="shared" si="1"/>
        <v/>
      </c>
      <c r="N30" s="47" t="str">
        <f t="shared" si="2"/>
        <v/>
      </c>
      <c r="O30" s="15"/>
      <c r="P30" s="15"/>
      <c r="Q30" s="15"/>
      <c r="R30" s="48" t="str">
        <f>IFERROR(MAX(IF(OR(O30="",P30="",Q30=""),"",IF(AND(MONTH(E30)=4,MONTH(F30)=4),(NETWORKDAYS(E30,F30,Lister!$D$7:$D$13)-O30)*N30/NETWORKDAYS(Lister!$D$19,Lister!$E$19,Lister!$D$7:$D$13),IF(AND(MONTH(E30)=4,MONTH(F30)&gt;4),(NETWORKDAYS(E30,Lister!$E$19,Lister!$D$7:$D$13)-O30)*N30/NETWORKDAYS(Lister!$D$19,Lister!$E$19,Lister!$D$7:$D$13),IF(MONTH(E30)&gt;4,0)))),0),"")</f>
        <v/>
      </c>
      <c r="S30" s="48" t="str">
        <f>IFERROR(MAX(IF(OR(O30="",P30="",Q30=""),"",IF(AND(MONTH(E30)=5,MONTH(F30)=5),(NETWORKDAYS(E30,F30,Lister!$D$7:$D$13)-P30)*N30/NETWORKDAYS(Lister!$D$20,Lister!$E$20,Lister!$D$7:$D$13),IF(AND(MONTH(E30)=4,MONTH(F30)=5),(NETWORKDAYS(Lister!$D$20,F30,Lister!$D$7:$D$13)-P30)*N30/NETWORKDAYS(Lister!$D$20,Lister!$E$20,Lister!$D$7:$D$13),IF(AND(MONTH(E30)=5,MONTH(F30)=6),(NETWORKDAYS(E30,Lister!$E$20,Lister!$D$7:$D$13)-P30)*N30/NETWORKDAYS(Lister!$D$20,Lister!$E$20,Lister!$D$7:$D$13),IF(AND(MONTH(E30)=4,MONTH(F30)=6),(NETWORKDAYS(Lister!$D$20,Lister!$E$20,Lister!$D$7:$D$13)-P30)*N30/NETWORKDAYS(Lister!$D$20,Lister!$E$20,Lister!$D$7:$D$13),IF(OR(MONTH(F30)=4,MONTH(E30)=6),0)))))),0),"")</f>
        <v/>
      </c>
      <c r="T30" s="48" t="str">
        <f>IFERROR(MAX(IF(OR(O30="",P30="",Q30=""),"",IF(AND(MONTH(E30)=6,MONTH(F30)=6),(NETWORKDAYS(E30,F30,Lister!$D$7:$D$13)-Q30)*N30/NETWORKDAYS(Lister!$D$21,Lister!$E$21,Lister!$D$7:$D$13),IF(AND(MONTH(E30)&lt;6,MONTH(F30)=6),(NETWORKDAYS(Lister!$D$21,F30,Lister!$D$7:$D$13)-Q30)*N30/NETWORKDAYS(Lister!$D$21,Lister!$E$21,Lister!$D$7:$D$13),IF(MONTH(F30)&lt;6,0)))),0),"")</f>
        <v/>
      </c>
      <c r="U30" s="50" t="str">
        <f t="shared" si="3"/>
        <v/>
      </c>
    </row>
    <row r="31" spans="1:24" x14ac:dyDescent="0.35">
      <c r="A31" s="11" t="str">
        <f t="shared" si="4"/>
        <v/>
      </c>
      <c r="B31" s="32"/>
      <c r="C31" s="17"/>
      <c r="D31" s="18"/>
      <c r="E31" s="12"/>
      <c r="F31" s="12"/>
      <c r="G31" s="40" t="str">
        <f>IF(OR(E31="",F31=""),"",NETWORKDAYS(E31,F31,Lister!$D$7:$D$13))</f>
        <v/>
      </c>
      <c r="H31" s="14"/>
      <c r="I31" s="25" t="str">
        <f t="shared" si="0"/>
        <v/>
      </c>
      <c r="J31" s="45"/>
      <c r="K31" s="46"/>
      <c r="L31" s="15"/>
      <c r="M31" s="49" t="str">
        <f t="shared" si="1"/>
        <v/>
      </c>
      <c r="N31" s="47" t="str">
        <f t="shared" si="2"/>
        <v/>
      </c>
      <c r="O31" s="15"/>
      <c r="P31" s="15"/>
      <c r="Q31" s="15"/>
      <c r="R31" s="48" t="str">
        <f>IFERROR(MAX(IF(OR(O31="",P31="",Q31=""),"",IF(AND(MONTH(E31)=4,MONTH(F31)=4),(NETWORKDAYS(E31,F31,Lister!$D$7:$D$13)-O31)*N31/NETWORKDAYS(Lister!$D$19,Lister!$E$19,Lister!$D$7:$D$13),IF(AND(MONTH(E31)=4,MONTH(F31)&gt;4),(NETWORKDAYS(E31,Lister!$E$19,Lister!$D$7:$D$13)-O31)*N31/NETWORKDAYS(Lister!$D$19,Lister!$E$19,Lister!$D$7:$D$13),IF(MONTH(E31)&gt;4,0)))),0),"")</f>
        <v/>
      </c>
      <c r="S31" s="48" t="str">
        <f>IFERROR(MAX(IF(OR(O31="",P31="",Q31=""),"",IF(AND(MONTH(E31)=5,MONTH(F31)=5),(NETWORKDAYS(E31,F31,Lister!$D$7:$D$13)-P31)*N31/NETWORKDAYS(Lister!$D$20,Lister!$E$20,Lister!$D$7:$D$13),IF(AND(MONTH(E31)=4,MONTH(F31)=5),(NETWORKDAYS(Lister!$D$20,F31,Lister!$D$7:$D$13)-P31)*N31/NETWORKDAYS(Lister!$D$20,Lister!$E$20,Lister!$D$7:$D$13),IF(AND(MONTH(E31)=5,MONTH(F31)=6),(NETWORKDAYS(E31,Lister!$E$20,Lister!$D$7:$D$13)-P31)*N31/NETWORKDAYS(Lister!$D$20,Lister!$E$20,Lister!$D$7:$D$13),IF(AND(MONTH(E31)=4,MONTH(F31)=6),(NETWORKDAYS(Lister!$D$20,Lister!$E$20,Lister!$D$7:$D$13)-P31)*N31/NETWORKDAYS(Lister!$D$20,Lister!$E$20,Lister!$D$7:$D$13),IF(OR(MONTH(F31)=4,MONTH(E31)=6),0)))))),0),"")</f>
        <v/>
      </c>
      <c r="T31" s="48" t="str">
        <f>IFERROR(MAX(IF(OR(O31="",P31="",Q31=""),"",IF(AND(MONTH(E31)=6,MONTH(F31)=6),(NETWORKDAYS(E31,F31,Lister!$D$7:$D$13)-Q31)*N31/NETWORKDAYS(Lister!$D$21,Lister!$E$21,Lister!$D$7:$D$13),IF(AND(MONTH(E31)&lt;6,MONTH(F31)=6),(NETWORKDAYS(Lister!$D$21,F31,Lister!$D$7:$D$13)-Q31)*N31/NETWORKDAYS(Lister!$D$21,Lister!$E$21,Lister!$D$7:$D$13),IF(MONTH(F31)&lt;6,0)))),0),"")</f>
        <v/>
      </c>
      <c r="U31" s="50" t="str">
        <f t="shared" si="3"/>
        <v/>
      </c>
    </row>
    <row r="32" spans="1:24" x14ac:dyDescent="0.35">
      <c r="A32" s="11" t="str">
        <f t="shared" si="4"/>
        <v/>
      </c>
      <c r="B32" s="32"/>
      <c r="C32" s="17"/>
      <c r="D32" s="18"/>
      <c r="E32" s="12"/>
      <c r="F32" s="12"/>
      <c r="G32" s="40" t="str">
        <f>IF(OR(E32="",F32=""),"",NETWORKDAYS(E32,F32,Lister!$D$7:$D$13))</f>
        <v/>
      </c>
      <c r="H32" s="14"/>
      <c r="I32" s="25" t="str">
        <f t="shared" si="0"/>
        <v/>
      </c>
      <c r="J32" s="45"/>
      <c r="K32" s="46"/>
      <c r="L32" s="15"/>
      <c r="M32" s="49" t="str">
        <f t="shared" si="1"/>
        <v/>
      </c>
      <c r="N32" s="47" t="str">
        <f t="shared" si="2"/>
        <v/>
      </c>
      <c r="O32" s="15"/>
      <c r="P32" s="15"/>
      <c r="Q32" s="15"/>
      <c r="R32" s="48" t="str">
        <f>IFERROR(MAX(IF(OR(O32="",P32="",Q32=""),"",IF(AND(MONTH(E32)=4,MONTH(F32)=4),(NETWORKDAYS(E32,F32,Lister!$D$7:$D$13)-O32)*N32/NETWORKDAYS(Lister!$D$19,Lister!$E$19,Lister!$D$7:$D$13),IF(AND(MONTH(E32)=4,MONTH(F32)&gt;4),(NETWORKDAYS(E32,Lister!$E$19,Lister!$D$7:$D$13)-O32)*N32/NETWORKDAYS(Lister!$D$19,Lister!$E$19,Lister!$D$7:$D$13),IF(MONTH(E32)&gt;4,0)))),0),"")</f>
        <v/>
      </c>
      <c r="S32" s="48" t="str">
        <f>IFERROR(MAX(IF(OR(O32="",P32="",Q32=""),"",IF(AND(MONTH(E32)=5,MONTH(F32)=5),(NETWORKDAYS(E32,F32,Lister!$D$7:$D$13)-P32)*N32/NETWORKDAYS(Lister!$D$20,Lister!$E$20,Lister!$D$7:$D$13),IF(AND(MONTH(E32)=4,MONTH(F32)=5),(NETWORKDAYS(Lister!$D$20,F32,Lister!$D$7:$D$13)-P32)*N32/NETWORKDAYS(Lister!$D$20,Lister!$E$20,Lister!$D$7:$D$13),IF(AND(MONTH(E32)=5,MONTH(F32)=6),(NETWORKDAYS(E32,Lister!$E$20,Lister!$D$7:$D$13)-P32)*N32/NETWORKDAYS(Lister!$D$20,Lister!$E$20,Lister!$D$7:$D$13),IF(AND(MONTH(E32)=4,MONTH(F32)=6),(NETWORKDAYS(Lister!$D$20,Lister!$E$20,Lister!$D$7:$D$13)-P32)*N32/NETWORKDAYS(Lister!$D$20,Lister!$E$20,Lister!$D$7:$D$13),IF(OR(MONTH(F32)=4,MONTH(E32)=6),0)))))),0),"")</f>
        <v/>
      </c>
      <c r="T32" s="48" t="str">
        <f>IFERROR(MAX(IF(OR(O32="",P32="",Q32=""),"",IF(AND(MONTH(E32)=6,MONTH(F32)=6),(NETWORKDAYS(E32,F32,Lister!$D$7:$D$13)-Q32)*N32/NETWORKDAYS(Lister!$D$21,Lister!$E$21,Lister!$D$7:$D$13),IF(AND(MONTH(E32)&lt;6,MONTH(F32)=6),(NETWORKDAYS(Lister!$D$21,F32,Lister!$D$7:$D$13)-Q32)*N32/NETWORKDAYS(Lister!$D$21,Lister!$E$21,Lister!$D$7:$D$13),IF(MONTH(F32)&lt;6,0)))),0),"")</f>
        <v/>
      </c>
      <c r="U32" s="50" t="str">
        <f t="shared" si="3"/>
        <v/>
      </c>
    </row>
    <row r="33" spans="1:21" x14ac:dyDescent="0.35">
      <c r="A33" s="11" t="str">
        <f t="shared" si="4"/>
        <v/>
      </c>
      <c r="B33" s="32"/>
      <c r="C33" s="17"/>
      <c r="D33" s="18"/>
      <c r="E33" s="12"/>
      <c r="F33" s="12"/>
      <c r="G33" s="40" t="str">
        <f>IF(OR(E33="",F33=""),"",NETWORKDAYS(E33,F33,Lister!$D$7:$D$13))</f>
        <v/>
      </c>
      <c r="H33" s="14"/>
      <c r="I33" s="25" t="str">
        <f t="shared" si="0"/>
        <v/>
      </c>
      <c r="J33" s="45"/>
      <c r="K33" s="46"/>
      <c r="L33" s="15"/>
      <c r="M33" s="49" t="str">
        <f t="shared" si="1"/>
        <v/>
      </c>
      <c r="N33" s="47" t="str">
        <f t="shared" si="2"/>
        <v/>
      </c>
      <c r="O33" s="15"/>
      <c r="P33" s="15"/>
      <c r="Q33" s="15"/>
      <c r="R33" s="48" t="str">
        <f>IFERROR(MAX(IF(OR(O33="",P33="",Q33=""),"",IF(AND(MONTH(E33)=4,MONTH(F33)=4),(NETWORKDAYS(E33,F33,Lister!$D$7:$D$13)-O33)*N33/NETWORKDAYS(Lister!$D$19,Lister!$E$19,Lister!$D$7:$D$13),IF(AND(MONTH(E33)=4,MONTH(F33)&gt;4),(NETWORKDAYS(E33,Lister!$E$19,Lister!$D$7:$D$13)-O33)*N33/NETWORKDAYS(Lister!$D$19,Lister!$E$19,Lister!$D$7:$D$13),IF(MONTH(E33)&gt;4,0)))),0),"")</f>
        <v/>
      </c>
      <c r="S33" s="48" t="str">
        <f>IFERROR(MAX(IF(OR(O33="",P33="",Q33=""),"",IF(AND(MONTH(E33)=5,MONTH(F33)=5),(NETWORKDAYS(E33,F33,Lister!$D$7:$D$13)-P33)*N33/NETWORKDAYS(Lister!$D$20,Lister!$E$20,Lister!$D$7:$D$13),IF(AND(MONTH(E33)=4,MONTH(F33)=5),(NETWORKDAYS(Lister!$D$20,F33,Lister!$D$7:$D$13)-P33)*N33/NETWORKDAYS(Lister!$D$20,Lister!$E$20,Lister!$D$7:$D$13),IF(AND(MONTH(E33)=5,MONTH(F33)=6),(NETWORKDAYS(E33,Lister!$E$20,Lister!$D$7:$D$13)-P33)*N33/NETWORKDAYS(Lister!$D$20,Lister!$E$20,Lister!$D$7:$D$13),IF(AND(MONTH(E33)=4,MONTH(F33)=6),(NETWORKDAYS(Lister!$D$20,Lister!$E$20,Lister!$D$7:$D$13)-P33)*N33/NETWORKDAYS(Lister!$D$20,Lister!$E$20,Lister!$D$7:$D$13),IF(OR(MONTH(F33)=4,MONTH(E33)=6),0)))))),0),"")</f>
        <v/>
      </c>
      <c r="T33" s="48" t="str">
        <f>IFERROR(MAX(IF(OR(O33="",P33="",Q33=""),"",IF(AND(MONTH(E33)=6,MONTH(F33)=6),(NETWORKDAYS(E33,F33,Lister!$D$7:$D$13)-Q33)*N33/NETWORKDAYS(Lister!$D$21,Lister!$E$21,Lister!$D$7:$D$13),IF(AND(MONTH(E33)&lt;6,MONTH(F33)=6),(NETWORKDAYS(Lister!$D$21,F33,Lister!$D$7:$D$13)-Q33)*N33/NETWORKDAYS(Lister!$D$21,Lister!$E$21,Lister!$D$7:$D$13),IF(MONTH(F33)&lt;6,0)))),0),"")</f>
        <v/>
      </c>
      <c r="U33" s="50" t="str">
        <f t="shared" si="3"/>
        <v/>
      </c>
    </row>
    <row r="34" spans="1:21" x14ac:dyDescent="0.35">
      <c r="A34" s="11" t="str">
        <f t="shared" si="4"/>
        <v/>
      </c>
      <c r="B34" s="32"/>
      <c r="C34" s="17"/>
      <c r="D34" s="18"/>
      <c r="E34" s="12"/>
      <c r="F34" s="12"/>
      <c r="G34" s="40" t="str">
        <f>IF(OR(E34="",F34=""),"",NETWORKDAYS(E34,F34,Lister!$D$7:$D$13))</f>
        <v/>
      </c>
      <c r="H34" s="14"/>
      <c r="I34" s="25" t="str">
        <f t="shared" si="0"/>
        <v/>
      </c>
      <c r="J34" s="45"/>
      <c r="K34" s="46"/>
      <c r="L34" s="15"/>
      <c r="M34" s="49" t="str">
        <f t="shared" si="1"/>
        <v/>
      </c>
      <c r="N34" s="47" t="str">
        <f t="shared" si="2"/>
        <v/>
      </c>
      <c r="O34" s="15"/>
      <c r="P34" s="15"/>
      <c r="Q34" s="15"/>
      <c r="R34" s="48" t="str">
        <f>IFERROR(MAX(IF(OR(O34="",P34="",Q34=""),"",IF(AND(MONTH(E34)=4,MONTH(F34)=4),(NETWORKDAYS(E34,F34,Lister!$D$7:$D$13)-O34)*N34/NETWORKDAYS(Lister!$D$19,Lister!$E$19,Lister!$D$7:$D$13),IF(AND(MONTH(E34)=4,MONTH(F34)&gt;4),(NETWORKDAYS(E34,Lister!$E$19,Lister!$D$7:$D$13)-O34)*N34/NETWORKDAYS(Lister!$D$19,Lister!$E$19,Lister!$D$7:$D$13),IF(MONTH(E34)&gt;4,0)))),0),"")</f>
        <v/>
      </c>
      <c r="S34" s="48" t="str">
        <f>IFERROR(MAX(IF(OR(O34="",P34="",Q34=""),"",IF(AND(MONTH(E34)=5,MONTH(F34)=5),(NETWORKDAYS(E34,F34,Lister!$D$7:$D$13)-P34)*N34/NETWORKDAYS(Lister!$D$20,Lister!$E$20,Lister!$D$7:$D$13),IF(AND(MONTH(E34)=4,MONTH(F34)=5),(NETWORKDAYS(Lister!$D$20,F34,Lister!$D$7:$D$13)-P34)*N34/NETWORKDAYS(Lister!$D$20,Lister!$E$20,Lister!$D$7:$D$13),IF(AND(MONTH(E34)=5,MONTH(F34)=6),(NETWORKDAYS(E34,Lister!$E$20,Lister!$D$7:$D$13)-P34)*N34/NETWORKDAYS(Lister!$D$20,Lister!$E$20,Lister!$D$7:$D$13),IF(AND(MONTH(E34)=4,MONTH(F34)=6),(NETWORKDAYS(Lister!$D$20,Lister!$E$20,Lister!$D$7:$D$13)-P34)*N34/NETWORKDAYS(Lister!$D$20,Lister!$E$20,Lister!$D$7:$D$13),IF(OR(MONTH(F34)=4,MONTH(E34)=6),0)))))),0),"")</f>
        <v/>
      </c>
      <c r="T34" s="48" t="str">
        <f>IFERROR(MAX(IF(OR(O34="",P34="",Q34=""),"",IF(AND(MONTH(E34)=6,MONTH(F34)=6),(NETWORKDAYS(E34,F34,Lister!$D$7:$D$13)-Q34)*N34/NETWORKDAYS(Lister!$D$21,Lister!$E$21,Lister!$D$7:$D$13),IF(AND(MONTH(E34)&lt;6,MONTH(F34)=6),(NETWORKDAYS(Lister!$D$21,F34,Lister!$D$7:$D$13)-Q34)*N34/NETWORKDAYS(Lister!$D$21,Lister!$E$21,Lister!$D$7:$D$13),IF(MONTH(F34)&lt;6,0)))),0),"")</f>
        <v/>
      </c>
      <c r="U34" s="50" t="str">
        <f t="shared" si="3"/>
        <v/>
      </c>
    </row>
    <row r="35" spans="1:21" x14ac:dyDescent="0.35">
      <c r="A35" s="11" t="str">
        <f t="shared" si="4"/>
        <v/>
      </c>
      <c r="B35" s="32"/>
      <c r="C35" s="17"/>
      <c r="D35" s="18"/>
      <c r="E35" s="12"/>
      <c r="F35" s="12"/>
      <c r="G35" s="40" t="str">
        <f>IF(OR(E35="",F35=""),"",NETWORKDAYS(E35,F35,Lister!$D$7:$D$13))</f>
        <v/>
      </c>
      <c r="H35" s="14"/>
      <c r="I35" s="25" t="str">
        <f t="shared" si="0"/>
        <v/>
      </c>
      <c r="J35" s="45"/>
      <c r="K35" s="46"/>
      <c r="L35" s="15"/>
      <c r="M35" s="49" t="str">
        <f t="shared" si="1"/>
        <v/>
      </c>
      <c r="N35" s="47" t="str">
        <f t="shared" si="2"/>
        <v/>
      </c>
      <c r="O35" s="15"/>
      <c r="P35" s="15"/>
      <c r="Q35" s="15"/>
      <c r="R35" s="48" t="str">
        <f>IFERROR(MAX(IF(OR(O35="",P35="",Q35=""),"",IF(AND(MONTH(E35)=4,MONTH(F35)=4),(NETWORKDAYS(E35,F35,Lister!$D$7:$D$13)-O35)*N35/NETWORKDAYS(Lister!$D$19,Lister!$E$19,Lister!$D$7:$D$13),IF(AND(MONTH(E35)=4,MONTH(F35)&gt;4),(NETWORKDAYS(E35,Lister!$E$19,Lister!$D$7:$D$13)-O35)*N35/NETWORKDAYS(Lister!$D$19,Lister!$E$19,Lister!$D$7:$D$13),IF(MONTH(E35)&gt;4,0)))),0),"")</f>
        <v/>
      </c>
      <c r="S35" s="48" t="str">
        <f>IFERROR(MAX(IF(OR(O35="",P35="",Q35=""),"",IF(AND(MONTH(E35)=5,MONTH(F35)=5),(NETWORKDAYS(E35,F35,Lister!$D$7:$D$13)-P35)*N35/NETWORKDAYS(Lister!$D$20,Lister!$E$20,Lister!$D$7:$D$13),IF(AND(MONTH(E35)=4,MONTH(F35)=5),(NETWORKDAYS(Lister!$D$20,F35,Lister!$D$7:$D$13)-P35)*N35/NETWORKDAYS(Lister!$D$20,Lister!$E$20,Lister!$D$7:$D$13),IF(AND(MONTH(E35)=5,MONTH(F35)=6),(NETWORKDAYS(E35,Lister!$E$20,Lister!$D$7:$D$13)-P35)*N35/NETWORKDAYS(Lister!$D$20,Lister!$E$20,Lister!$D$7:$D$13),IF(AND(MONTH(E35)=4,MONTH(F35)=6),(NETWORKDAYS(Lister!$D$20,Lister!$E$20,Lister!$D$7:$D$13)-P35)*N35/NETWORKDAYS(Lister!$D$20,Lister!$E$20,Lister!$D$7:$D$13),IF(OR(MONTH(F35)=4,MONTH(E35)=6),0)))))),0),"")</f>
        <v/>
      </c>
      <c r="T35" s="48" t="str">
        <f>IFERROR(MAX(IF(OR(O35="",P35="",Q35=""),"",IF(AND(MONTH(E35)=6,MONTH(F35)=6),(NETWORKDAYS(E35,F35,Lister!$D$7:$D$13)-Q35)*N35/NETWORKDAYS(Lister!$D$21,Lister!$E$21,Lister!$D$7:$D$13),IF(AND(MONTH(E35)&lt;6,MONTH(F35)=6),(NETWORKDAYS(Lister!$D$21,F35,Lister!$D$7:$D$13)-Q35)*N35/NETWORKDAYS(Lister!$D$21,Lister!$E$21,Lister!$D$7:$D$13),IF(MONTH(F35)&lt;6,0)))),0),"")</f>
        <v/>
      </c>
      <c r="U35" s="50" t="str">
        <f t="shared" si="3"/>
        <v/>
      </c>
    </row>
    <row r="36" spans="1:21" x14ac:dyDescent="0.35">
      <c r="A36" s="11" t="str">
        <f t="shared" si="4"/>
        <v/>
      </c>
      <c r="B36" s="32"/>
      <c r="C36" s="17"/>
      <c r="D36" s="18"/>
      <c r="E36" s="12"/>
      <c r="F36" s="12"/>
      <c r="G36" s="40" t="str">
        <f>IF(OR(E36="",F36=""),"",NETWORKDAYS(E36,F36,Lister!$D$7:$D$13))</f>
        <v/>
      </c>
      <c r="H36" s="14"/>
      <c r="I36" s="25" t="str">
        <f t="shared" si="0"/>
        <v/>
      </c>
      <c r="J36" s="45"/>
      <c r="K36" s="46"/>
      <c r="L36" s="15"/>
      <c r="M36" s="49" t="str">
        <f t="shared" si="1"/>
        <v/>
      </c>
      <c r="N36" s="47" t="str">
        <f t="shared" si="2"/>
        <v/>
      </c>
      <c r="O36" s="15"/>
      <c r="P36" s="15"/>
      <c r="Q36" s="15"/>
      <c r="R36" s="48" t="str">
        <f>IFERROR(MAX(IF(OR(O36="",P36="",Q36=""),"",IF(AND(MONTH(E36)=4,MONTH(F36)=4),(NETWORKDAYS(E36,F36,Lister!$D$7:$D$13)-O36)*N36/NETWORKDAYS(Lister!$D$19,Lister!$E$19,Lister!$D$7:$D$13),IF(AND(MONTH(E36)=4,MONTH(F36)&gt;4),(NETWORKDAYS(E36,Lister!$E$19,Lister!$D$7:$D$13)-O36)*N36/NETWORKDAYS(Lister!$D$19,Lister!$E$19,Lister!$D$7:$D$13),IF(MONTH(E36)&gt;4,0)))),0),"")</f>
        <v/>
      </c>
      <c r="S36" s="48" t="str">
        <f>IFERROR(MAX(IF(OR(O36="",P36="",Q36=""),"",IF(AND(MONTH(E36)=5,MONTH(F36)=5),(NETWORKDAYS(E36,F36,Lister!$D$7:$D$13)-P36)*N36/NETWORKDAYS(Lister!$D$20,Lister!$E$20,Lister!$D$7:$D$13),IF(AND(MONTH(E36)=4,MONTH(F36)=5),(NETWORKDAYS(Lister!$D$20,F36,Lister!$D$7:$D$13)-P36)*N36/NETWORKDAYS(Lister!$D$20,Lister!$E$20,Lister!$D$7:$D$13),IF(AND(MONTH(E36)=5,MONTH(F36)=6),(NETWORKDAYS(E36,Lister!$E$20,Lister!$D$7:$D$13)-P36)*N36/NETWORKDAYS(Lister!$D$20,Lister!$E$20,Lister!$D$7:$D$13),IF(AND(MONTH(E36)=4,MONTH(F36)=6),(NETWORKDAYS(Lister!$D$20,Lister!$E$20,Lister!$D$7:$D$13)-P36)*N36/NETWORKDAYS(Lister!$D$20,Lister!$E$20,Lister!$D$7:$D$13),IF(OR(MONTH(F36)=4,MONTH(E36)=6),0)))))),0),"")</f>
        <v/>
      </c>
      <c r="T36" s="48" t="str">
        <f>IFERROR(MAX(IF(OR(O36="",P36="",Q36=""),"",IF(AND(MONTH(E36)=6,MONTH(F36)=6),(NETWORKDAYS(E36,F36,Lister!$D$7:$D$13)-Q36)*N36/NETWORKDAYS(Lister!$D$21,Lister!$E$21,Lister!$D$7:$D$13),IF(AND(MONTH(E36)&lt;6,MONTH(F36)=6),(NETWORKDAYS(Lister!$D$21,F36,Lister!$D$7:$D$13)-Q36)*N36/NETWORKDAYS(Lister!$D$21,Lister!$E$21,Lister!$D$7:$D$13),IF(MONTH(F36)&lt;6,0)))),0),"")</f>
        <v/>
      </c>
      <c r="U36" s="50" t="str">
        <f t="shared" si="3"/>
        <v/>
      </c>
    </row>
    <row r="37" spans="1:21" x14ac:dyDescent="0.35">
      <c r="A37" s="11" t="str">
        <f t="shared" si="4"/>
        <v/>
      </c>
      <c r="B37" s="32"/>
      <c r="C37" s="17"/>
      <c r="D37" s="18"/>
      <c r="E37" s="12"/>
      <c r="F37" s="12"/>
      <c r="G37" s="40" t="str">
        <f>IF(OR(E37="",F37=""),"",NETWORKDAYS(E37,F37,Lister!$D$7:$D$13))</f>
        <v/>
      </c>
      <c r="H37" s="14"/>
      <c r="I37" s="25" t="str">
        <f t="shared" si="0"/>
        <v/>
      </c>
      <c r="J37" s="45"/>
      <c r="K37" s="46"/>
      <c r="L37" s="15"/>
      <c r="M37" s="49" t="str">
        <f t="shared" si="1"/>
        <v/>
      </c>
      <c r="N37" s="47" t="str">
        <f t="shared" si="2"/>
        <v/>
      </c>
      <c r="O37" s="15"/>
      <c r="P37" s="15"/>
      <c r="Q37" s="15"/>
      <c r="R37" s="48" t="str">
        <f>IFERROR(MAX(IF(OR(O37="",P37="",Q37=""),"",IF(AND(MONTH(E37)=4,MONTH(F37)=4),(NETWORKDAYS(E37,F37,Lister!$D$7:$D$13)-O37)*N37/NETWORKDAYS(Lister!$D$19,Lister!$E$19,Lister!$D$7:$D$13),IF(AND(MONTH(E37)=4,MONTH(F37)&gt;4),(NETWORKDAYS(E37,Lister!$E$19,Lister!$D$7:$D$13)-O37)*N37/NETWORKDAYS(Lister!$D$19,Lister!$E$19,Lister!$D$7:$D$13),IF(MONTH(E37)&gt;4,0)))),0),"")</f>
        <v/>
      </c>
      <c r="S37" s="48" t="str">
        <f>IFERROR(MAX(IF(OR(O37="",P37="",Q37=""),"",IF(AND(MONTH(E37)=5,MONTH(F37)=5),(NETWORKDAYS(E37,F37,Lister!$D$7:$D$13)-P37)*N37/NETWORKDAYS(Lister!$D$20,Lister!$E$20,Lister!$D$7:$D$13),IF(AND(MONTH(E37)=4,MONTH(F37)=5),(NETWORKDAYS(Lister!$D$20,F37,Lister!$D$7:$D$13)-P37)*N37/NETWORKDAYS(Lister!$D$20,Lister!$E$20,Lister!$D$7:$D$13),IF(AND(MONTH(E37)=5,MONTH(F37)=6),(NETWORKDAYS(E37,Lister!$E$20,Lister!$D$7:$D$13)-P37)*N37/NETWORKDAYS(Lister!$D$20,Lister!$E$20,Lister!$D$7:$D$13),IF(AND(MONTH(E37)=4,MONTH(F37)=6),(NETWORKDAYS(Lister!$D$20,Lister!$E$20,Lister!$D$7:$D$13)-P37)*N37/NETWORKDAYS(Lister!$D$20,Lister!$E$20,Lister!$D$7:$D$13),IF(OR(MONTH(F37)=4,MONTH(E37)=6),0)))))),0),"")</f>
        <v/>
      </c>
      <c r="T37" s="48" t="str">
        <f>IFERROR(MAX(IF(OR(O37="",P37="",Q37=""),"",IF(AND(MONTH(E37)=6,MONTH(F37)=6),(NETWORKDAYS(E37,F37,Lister!$D$7:$D$13)-Q37)*N37/NETWORKDAYS(Lister!$D$21,Lister!$E$21,Lister!$D$7:$D$13),IF(AND(MONTH(E37)&lt;6,MONTH(F37)=6),(NETWORKDAYS(Lister!$D$21,F37,Lister!$D$7:$D$13)-Q37)*N37/NETWORKDAYS(Lister!$D$21,Lister!$E$21,Lister!$D$7:$D$13),IF(MONTH(F37)&lt;6,0)))),0),"")</f>
        <v/>
      </c>
      <c r="U37" s="50" t="str">
        <f t="shared" si="3"/>
        <v/>
      </c>
    </row>
    <row r="38" spans="1:21" x14ac:dyDescent="0.35">
      <c r="A38" s="11" t="str">
        <f t="shared" si="4"/>
        <v/>
      </c>
      <c r="B38" s="32"/>
      <c r="C38" s="17"/>
      <c r="D38" s="18"/>
      <c r="E38" s="12"/>
      <c r="F38" s="12"/>
      <c r="G38" s="40" t="str">
        <f>IF(OR(E38="",F38=""),"",NETWORKDAYS(E38,F38,Lister!$D$7:$D$13))</f>
        <v/>
      </c>
      <c r="H38" s="14"/>
      <c r="I38" s="25" t="str">
        <f t="shared" si="0"/>
        <v/>
      </c>
      <c r="J38" s="45"/>
      <c r="K38" s="46"/>
      <c r="L38" s="15"/>
      <c r="M38" s="49" t="str">
        <f t="shared" si="1"/>
        <v/>
      </c>
      <c r="N38" s="47" t="str">
        <f t="shared" si="2"/>
        <v/>
      </c>
      <c r="O38" s="15"/>
      <c r="P38" s="15"/>
      <c r="Q38" s="15"/>
      <c r="R38" s="48" t="str">
        <f>IFERROR(MAX(IF(OR(O38="",P38="",Q38=""),"",IF(AND(MONTH(E38)=4,MONTH(F38)=4),(NETWORKDAYS(E38,F38,Lister!$D$7:$D$13)-O38)*N38/NETWORKDAYS(Lister!$D$19,Lister!$E$19,Lister!$D$7:$D$13),IF(AND(MONTH(E38)=4,MONTH(F38)&gt;4),(NETWORKDAYS(E38,Lister!$E$19,Lister!$D$7:$D$13)-O38)*N38/NETWORKDAYS(Lister!$D$19,Lister!$E$19,Lister!$D$7:$D$13),IF(MONTH(E38)&gt;4,0)))),0),"")</f>
        <v/>
      </c>
      <c r="S38" s="48" t="str">
        <f>IFERROR(MAX(IF(OR(O38="",P38="",Q38=""),"",IF(AND(MONTH(E38)=5,MONTH(F38)=5),(NETWORKDAYS(E38,F38,Lister!$D$7:$D$13)-P38)*N38/NETWORKDAYS(Lister!$D$20,Lister!$E$20,Lister!$D$7:$D$13),IF(AND(MONTH(E38)=4,MONTH(F38)=5),(NETWORKDAYS(Lister!$D$20,F38,Lister!$D$7:$D$13)-P38)*N38/NETWORKDAYS(Lister!$D$20,Lister!$E$20,Lister!$D$7:$D$13),IF(AND(MONTH(E38)=5,MONTH(F38)=6),(NETWORKDAYS(E38,Lister!$E$20,Lister!$D$7:$D$13)-P38)*N38/NETWORKDAYS(Lister!$D$20,Lister!$E$20,Lister!$D$7:$D$13),IF(AND(MONTH(E38)=4,MONTH(F38)=6),(NETWORKDAYS(Lister!$D$20,Lister!$E$20,Lister!$D$7:$D$13)-P38)*N38/NETWORKDAYS(Lister!$D$20,Lister!$E$20,Lister!$D$7:$D$13),IF(OR(MONTH(F38)=4,MONTH(E38)=6),0)))))),0),"")</f>
        <v/>
      </c>
      <c r="T38" s="48" t="str">
        <f>IFERROR(MAX(IF(OR(O38="",P38="",Q38=""),"",IF(AND(MONTH(E38)=6,MONTH(F38)=6),(NETWORKDAYS(E38,F38,Lister!$D$7:$D$13)-Q38)*N38/NETWORKDAYS(Lister!$D$21,Lister!$E$21,Lister!$D$7:$D$13),IF(AND(MONTH(E38)&lt;6,MONTH(F38)=6),(NETWORKDAYS(Lister!$D$21,F38,Lister!$D$7:$D$13)-Q38)*N38/NETWORKDAYS(Lister!$D$21,Lister!$E$21,Lister!$D$7:$D$13),IF(MONTH(F38)&lt;6,0)))),0),"")</f>
        <v/>
      </c>
      <c r="U38" s="50" t="str">
        <f t="shared" si="3"/>
        <v/>
      </c>
    </row>
    <row r="39" spans="1:21" x14ac:dyDescent="0.35">
      <c r="A39" s="11" t="str">
        <f t="shared" si="4"/>
        <v/>
      </c>
      <c r="B39" s="32"/>
      <c r="C39" s="17"/>
      <c r="D39" s="18"/>
      <c r="E39" s="12"/>
      <c r="F39" s="12"/>
      <c r="G39" s="40" t="str">
        <f>IF(OR(E39="",F39=""),"",NETWORKDAYS(E39,F39,Lister!$D$7:$D$13))</f>
        <v/>
      </c>
      <c r="H39" s="14"/>
      <c r="I39" s="25" t="str">
        <f t="shared" si="0"/>
        <v/>
      </c>
      <c r="J39" s="45"/>
      <c r="K39" s="46"/>
      <c r="L39" s="15"/>
      <c r="M39" s="49" t="str">
        <f t="shared" si="1"/>
        <v/>
      </c>
      <c r="N39" s="47" t="str">
        <f t="shared" si="2"/>
        <v/>
      </c>
      <c r="O39" s="15"/>
      <c r="P39" s="15"/>
      <c r="Q39" s="15"/>
      <c r="R39" s="48" t="str">
        <f>IFERROR(MAX(IF(OR(O39="",P39="",Q39=""),"",IF(AND(MONTH(E39)=4,MONTH(F39)=4),(NETWORKDAYS(E39,F39,Lister!$D$7:$D$13)-O39)*N39/NETWORKDAYS(Lister!$D$19,Lister!$E$19,Lister!$D$7:$D$13),IF(AND(MONTH(E39)=4,MONTH(F39)&gt;4),(NETWORKDAYS(E39,Lister!$E$19,Lister!$D$7:$D$13)-O39)*N39/NETWORKDAYS(Lister!$D$19,Lister!$E$19,Lister!$D$7:$D$13),IF(MONTH(E39)&gt;4,0)))),0),"")</f>
        <v/>
      </c>
      <c r="S39" s="48" t="str">
        <f>IFERROR(MAX(IF(OR(O39="",P39="",Q39=""),"",IF(AND(MONTH(E39)=5,MONTH(F39)=5),(NETWORKDAYS(E39,F39,Lister!$D$7:$D$13)-P39)*N39/NETWORKDAYS(Lister!$D$20,Lister!$E$20,Lister!$D$7:$D$13),IF(AND(MONTH(E39)=4,MONTH(F39)=5),(NETWORKDAYS(Lister!$D$20,F39,Lister!$D$7:$D$13)-P39)*N39/NETWORKDAYS(Lister!$D$20,Lister!$E$20,Lister!$D$7:$D$13),IF(AND(MONTH(E39)=5,MONTH(F39)=6),(NETWORKDAYS(E39,Lister!$E$20,Lister!$D$7:$D$13)-P39)*N39/NETWORKDAYS(Lister!$D$20,Lister!$E$20,Lister!$D$7:$D$13),IF(AND(MONTH(E39)=4,MONTH(F39)=6),(NETWORKDAYS(Lister!$D$20,Lister!$E$20,Lister!$D$7:$D$13)-P39)*N39/NETWORKDAYS(Lister!$D$20,Lister!$E$20,Lister!$D$7:$D$13),IF(OR(MONTH(F39)=4,MONTH(E39)=6),0)))))),0),"")</f>
        <v/>
      </c>
      <c r="T39" s="48" t="str">
        <f>IFERROR(MAX(IF(OR(O39="",P39="",Q39=""),"",IF(AND(MONTH(E39)=6,MONTH(F39)=6),(NETWORKDAYS(E39,F39,Lister!$D$7:$D$13)-Q39)*N39/NETWORKDAYS(Lister!$D$21,Lister!$E$21,Lister!$D$7:$D$13),IF(AND(MONTH(E39)&lt;6,MONTH(F39)=6),(NETWORKDAYS(Lister!$D$21,F39,Lister!$D$7:$D$13)-Q39)*N39/NETWORKDAYS(Lister!$D$21,Lister!$E$21,Lister!$D$7:$D$13),IF(MONTH(F39)&lt;6,0)))),0),"")</f>
        <v/>
      </c>
      <c r="U39" s="50" t="str">
        <f t="shared" si="3"/>
        <v/>
      </c>
    </row>
    <row r="40" spans="1:21" x14ac:dyDescent="0.35">
      <c r="A40" s="11" t="str">
        <f t="shared" si="4"/>
        <v/>
      </c>
      <c r="B40" s="32"/>
      <c r="C40" s="17"/>
      <c r="D40" s="18"/>
      <c r="E40" s="12"/>
      <c r="F40" s="12"/>
      <c r="G40" s="40" t="str">
        <f>IF(OR(E40="",F40=""),"",NETWORKDAYS(E40,F40,Lister!$D$7:$D$13))</f>
        <v/>
      </c>
      <c r="H40" s="14"/>
      <c r="I40" s="25" t="str">
        <f t="shared" si="0"/>
        <v/>
      </c>
      <c r="J40" s="45"/>
      <c r="K40" s="46"/>
      <c r="L40" s="15"/>
      <c r="M40" s="49" t="str">
        <f t="shared" si="1"/>
        <v/>
      </c>
      <c r="N40" s="47" t="str">
        <f t="shared" si="2"/>
        <v/>
      </c>
      <c r="O40" s="15"/>
      <c r="P40" s="15"/>
      <c r="Q40" s="15"/>
      <c r="R40" s="48" t="str">
        <f>IFERROR(MAX(IF(OR(O40="",P40="",Q40=""),"",IF(AND(MONTH(E40)=4,MONTH(F40)=4),(NETWORKDAYS(E40,F40,Lister!$D$7:$D$13)-O40)*N40/NETWORKDAYS(Lister!$D$19,Lister!$E$19,Lister!$D$7:$D$13),IF(AND(MONTH(E40)=4,MONTH(F40)&gt;4),(NETWORKDAYS(E40,Lister!$E$19,Lister!$D$7:$D$13)-O40)*N40/NETWORKDAYS(Lister!$D$19,Lister!$E$19,Lister!$D$7:$D$13),IF(MONTH(E40)&gt;4,0)))),0),"")</f>
        <v/>
      </c>
      <c r="S40" s="48" t="str">
        <f>IFERROR(MAX(IF(OR(O40="",P40="",Q40=""),"",IF(AND(MONTH(E40)=5,MONTH(F40)=5),(NETWORKDAYS(E40,F40,Lister!$D$7:$D$13)-P40)*N40/NETWORKDAYS(Lister!$D$20,Lister!$E$20,Lister!$D$7:$D$13),IF(AND(MONTH(E40)=4,MONTH(F40)=5),(NETWORKDAYS(Lister!$D$20,F40,Lister!$D$7:$D$13)-P40)*N40/NETWORKDAYS(Lister!$D$20,Lister!$E$20,Lister!$D$7:$D$13),IF(AND(MONTH(E40)=5,MONTH(F40)=6),(NETWORKDAYS(E40,Lister!$E$20,Lister!$D$7:$D$13)-P40)*N40/NETWORKDAYS(Lister!$D$20,Lister!$E$20,Lister!$D$7:$D$13),IF(AND(MONTH(E40)=4,MONTH(F40)=6),(NETWORKDAYS(Lister!$D$20,Lister!$E$20,Lister!$D$7:$D$13)-P40)*N40/NETWORKDAYS(Lister!$D$20,Lister!$E$20,Lister!$D$7:$D$13),IF(OR(MONTH(F40)=4,MONTH(E40)=6),0)))))),0),"")</f>
        <v/>
      </c>
      <c r="T40" s="48" t="str">
        <f>IFERROR(MAX(IF(OR(O40="",P40="",Q40=""),"",IF(AND(MONTH(E40)=6,MONTH(F40)=6),(NETWORKDAYS(E40,F40,Lister!$D$7:$D$13)-Q40)*N40/NETWORKDAYS(Lister!$D$21,Lister!$E$21,Lister!$D$7:$D$13),IF(AND(MONTH(E40)&lt;6,MONTH(F40)=6),(NETWORKDAYS(Lister!$D$21,F40,Lister!$D$7:$D$13)-Q40)*N40/NETWORKDAYS(Lister!$D$21,Lister!$E$21,Lister!$D$7:$D$13),IF(MONTH(F40)&lt;6,0)))),0),"")</f>
        <v/>
      </c>
      <c r="U40" s="50" t="str">
        <f t="shared" si="3"/>
        <v/>
      </c>
    </row>
    <row r="41" spans="1:21" x14ac:dyDescent="0.35">
      <c r="A41" s="11" t="str">
        <f t="shared" si="4"/>
        <v/>
      </c>
      <c r="B41" s="32"/>
      <c r="C41" s="17"/>
      <c r="D41" s="18"/>
      <c r="E41" s="12"/>
      <c r="F41" s="12"/>
      <c r="G41" s="40" t="str">
        <f>IF(OR(E41="",F41=""),"",NETWORKDAYS(E41,F41,Lister!$D$7:$D$13))</f>
        <v/>
      </c>
      <c r="H41" s="14"/>
      <c r="I41" s="25" t="str">
        <f t="shared" si="0"/>
        <v/>
      </c>
      <c r="J41" s="45"/>
      <c r="K41" s="46"/>
      <c r="L41" s="15"/>
      <c r="M41" s="49" t="str">
        <f t="shared" si="1"/>
        <v/>
      </c>
      <c r="N41" s="47" t="str">
        <f t="shared" si="2"/>
        <v/>
      </c>
      <c r="O41" s="15"/>
      <c r="P41" s="15"/>
      <c r="Q41" s="15"/>
      <c r="R41" s="48" t="str">
        <f>IFERROR(MAX(IF(OR(O41="",P41="",Q41=""),"",IF(AND(MONTH(E41)=4,MONTH(F41)=4),(NETWORKDAYS(E41,F41,Lister!$D$7:$D$13)-O41)*N41/NETWORKDAYS(Lister!$D$19,Lister!$E$19,Lister!$D$7:$D$13),IF(AND(MONTH(E41)=4,MONTH(F41)&gt;4),(NETWORKDAYS(E41,Lister!$E$19,Lister!$D$7:$D$13)-O41)*N41/NETWORKDAYS(Lister!$D$19,Lister!$E$19,Lister!$D$7:$D$13),IF(MONTH(E41)&gt;4,0)))),0),"")</f>
        <v/>
      </c>
      <c r="S41" s="48" t="str">
        <f>IFERROR(MAX(IF(OR(O41="",P41="",Q41=""),"",IF(AND(MONTH(E41)=5,MONTH(F41)=5),(NETWORKDAYS(E41,F41,Lister!$D$7:$D$13)-P41)*N41/NETWORKDAYS(Lister!$D$20,Lister!$E$20,Lister!$D$7:$D$13),IF(AND(MONTH(E41)=4,MONTH(F41)=5),(NETWORKDAYS(Lister!$D$20,F41,Lister!$D$7:$D$13)-P41)*N41/NETWORKDAYS(Lister!$D$20,Lister!$E$20,Lister!$D$7:$D$13),IF(AND(MONTH(E41)=5,MONTH(F41)=6),(NETWORKDAYS(E41,Lister!$E$20,Lister!$D$7:$D$13)-P41)*N41/NETWORKDAYS(Lister!$D$20,Lister!$E$20,Lister!$D$7:$D$13),IF(AND(MONTH(E41)=4,MONTH(F41)=6),(NETWORKDAYS(Lister!$D$20,Lister!$E$20,Lister!$D$7:$D$13)-P41)*N41/NETWORKDAYS(Lister!$D$20,Lister!$E$20,Lister!$D$7:$D$13),IF(OR(MONTH(F41)=4,MONTH(E41)=6),0)))))),0),"")</f>
        <v/>
      </c>
      <c r="T41" s="48" t="str">
        <f>IFERROR(MAX(IF(OR(O41="",P41="",Q41=""),"",IF(AND(MONTH(E41)=6,MONTH(F41)=6),(NETWORKDAYS(E41,F41,Lister!$D$7:$D$13)-Q41)*N41/NETWORKDAYS(Lister!$D$21,Lister!$E$21,Lister!$D$7:$D$13),IF(AND(MONTH(E41)&lt;6,MONTH(F41)=6),(NETWORKDAYS(Lister!$D$21,F41,Lister!$D$7:$D$13)-Q41)*N41/NETWORKDAYS(Lister!$D$21,Lister!$E$21,Lister!$D$7:$D$13),IF(MONTH(F41)&lt;6,0)))),0),"")</f>
        <v/>
      </c>
      <c r="U41" s="50" t="str">
        <f t="shared" si="3"/>
        <v/>
      </c>
    </row>
    <row r="42" spans="1:21" x14ac:dyDescent="0.35">
      <c r="A42" s="11" t="str">
        <f t="shared" si="4"/>
        <v/>
      </c>
      <c r="B42" s="32"/>
      <c r="C42" s="17"/>
      <c r="D42" s="18"/>
      <c r="E42" s="12"/>
      <c r="F42" s="12"/>
      <c r="G42" s="40" t="str">
        <f>IF(OR(E42="",F42=""),"",NETWORKDAYS(E42,F42,Lister!$D$7:$D$13))</f>
        <v/>
      </c>
      <c r="H42" s="14"/>
      <c r="I42" s="25" t="str">
        <f t="shared" si="0"/>
        <v/>
      </c>
      <c r="J42" s="45"/>
      <c r="K42" s="46"/>
      <c r="L42" s="15"/>
      <c r="M42" s="49" t="str">
        <f t="shared" si="1"/>
        <v/>
      </c>
      <c r="N42" s="47" t="str">
        <f t="shared" si="2"/>
        <v/>
      </c>
      <c r="O42" s="15"/>
      <c r="P42" s="15"/>
      <c r="Q42" s="15"/>
      <c r="R42" s="48" t="str">
        <f>IFERROR(MAX(IF(OR(O42="",P42="",Q42=""),"",IF(AND(MONTH(E42)=4,MONTH(F42)=4),(NETWORKDAYS(E42,F42,Lister!$D$7:$D$13)-O42)*N42/NETWORKDAYS(Lister!$D$19,Lister!$E$19,Lister!$D$7:$D$13),IF(AND(MONTH(E42)=4,MONTH(F42)&gt;4),(NETWORKDAYS(E42,Lister!$E$19,Lister!$D$7:$D$13)-O42)*N42/NETWORKDAYS(Lister!$D$19,Lister!$E$19,Lister!$D$7:$D$13),IF(MONTH(E42)&gt;4,0)))),0),"")</f>
        <v/>
      </c>
      <c r="S42" s="48" t="str">
        <f>IFERROR(MAX(IF(OR(O42="",P42="",Q42=""),"",IF(AND(MONTH(E42)=5,MONTH(F42)=5),(NETWORKDAYS(E42,F42,Lister!$D$7:$D$13)-P42)*N42/NETWORKDAYS(Lister!$D$20,Lister!$E$20,Lister!$D$7:$D$13),IF(AND(MONTH(E42)=4,MONTH(F42)=5),(NETWORKDAYS(Lister!$D$20,F42,Lister!$D$7:$D$13)-P42)*N42/NETWORKDAYS(Lister!$D$20,Lister!$E$20,Lister!$D$7:$D$13),IF(AND(MONTH(E42)=5,MONTH(F42)=6),(NETWORKDAYS(E42,Lister!$E$20,Lister!$D$7:$D$13)-P42)*N42/NETWORKDAYS(Lister!$D$20,Lister!$E$20,Lister!$D$7:$D$13),IF(AND(MONTH(E42)=4,MONTH(F42)=6),(NETWORKDAYS(Lister!$D$20,Lister!$E$20,Lister!$D$7:$D$13)-P42)*N42/NETWORKDAYS(Lister!$D$20,Lister!$E$20,Lister!$D$7:$D$13),IF(OR(MONTH(F42)=4,MONTH(E42)=6),0)))))),0),"")</f>
        <v/>
      </c>
      <c r="T42" s="48" t="str">
        <f>IFERROR(MAX(IF(OR(O42="",P42="",Q42=""),"",IF(AND(MONTH(E42)=6,MONTH(F42)=6),(NETWORKDAYS(E42,F42,Lister!$D$7:$D$13)-Q42)*N42/NETWORKDAYS(Lister!$D$21,Lister!$E$21,Lister!$D$7:$D$13),IF(AND(MONTH(E42)&lt;6,MONTH(F42)=6),(NETWORKDAYS(Lister!$D$21,F42,Lister!$D$7:$D$13)-Q42)*N42/NETWORKDAYS(Lister!$D$21,Lister!$E$21,Lister!$D$7:$D$13),IF(MONTH(F42)&lt;6,0)))),0),"")</f>
        <v/>
      </c>
      <c r="U42" s="50" t="str">
        <f t="shared" si="3"/>
        <v/>
      </c>
    </row>
    <row r="43" spans="1:21" x14ac:dyDescent="0.35">
      <c r="A43" s="11" t="str">
        <f t="shared" si="4"/>
        <v/>
      </c>
      <c r="B43" s="32"/>
      <c r="C43" s="17"/>
      <c r="D43" s="18"/>
      <c r="E43" s="12"/>
      <c r="F43" s="12"/>
      <c r="G43" s="40" t="str">
        <f>IF(OR(E43="",F43=""),"",NETWORKDAYS(E43,F43,Lister!$D$7:$D$13))</f>
        <v/>
      </c>
      <c r="H43" s="14"/>
      <c r="I43" s="25" t="str">
        <f t="shared" si="0"/>
        <v/>
      </c>
      <c r="J43" s="45"/>
      <c r="K43" s="46"/>
      <c r="L43" s="15"/>
      <c r="M43" s="49" t="str">
        <f t="shared" si="1"/>
        <v/>
      </c>
      <c r="N43" s="47" t="str">
        <f t="shared" si="2"/>
        <v/>
      </c>
      <c r="O43" s="15"/>
      <c r="P43" s="15"/>
      <c r="Q43" s="15"/>
      <c r="R43" s="48" t="str">
        <f>IFERROR(MAX(IF(OR(O43="",P43="",Q43=""),"",IF(AND(MONTH(E43)=4,MONTH(F43)=4),(NETWORKDAYS(E43,F43,Lister!$D$7:$D$13)-O43)*N43/NETWORKDAYS(Lister!$D$19,Lister!$E$19,Lister!$D$7:$D$13),IF(AND(MONTH(E43)=4,MONTH(F43)&gt;4),(NETWORKDAYS(E43,Lister!$E$19,Lister!$D$7:$D$13)-O43)*N43/NETWORKDAYS(Lister!$D$19,Lister!$E$19,Lister!$D$7:$D$13),IF(MONTH(E43)&gt;4,0)))),0),"")</f>
        <v/>
      </c>
      <c r="S43" s="48" t="str">
        <f>IFERROR(MAX(IF(OR(O43="",P43="",Q43=""),"",IF(AND(MONTH(E43)=5,MONTH(F43)=5),(NETWORKDAYS(E43,F43,Lister!$D$7:$D$13)-P43)*N43/NETWORKDAYS(Lister!$D$20,Lister!$E$20,Lister!$D$7:$D$13),IF(AND(MONTH(E43)=4,MONTH(F43)=5),(NETWORKDAYS(Lister!$D$20,F43,Lister!$D$7:$D$13)-P43)*N43/NETWORKDAYS(Lister!$D$20,Lister!$E$20,Lister!$D$7:$D$13),IF(AND(MONTH(E43)=5,MONTH(F43)=6),(NETWORKDAYS(E43,Lister!$E$20,Lister!$D$7:$D$13)-P43)*N43/NETWORKDAYS(Lister!$D$20,Lister!$E$20,Lister!$D$7:$D$13),IF(AND(MONTH(E43)=4,MONTH(F43)=6),(NETWORKDAYS(Lister!$D$20,Lister!$E$20,Lister!$D$7:$D$13)-P43)*N43/NETWORKDAYS(Lister!$D$20,Lister!$E$20,Lister!$D$7:$D$13),IF(OR(MONTH(F43)=4,MONTH(E43)=6),0)))))),0),"")</f>
        <v/>
      </c>
      <c r="T43" s="48" t="str">
        <f>IFERROR(MAX(IF(OR(O43="",P43="",Q43=""),"",IF(AND(MONTH(E43)=6,MONTH(F43)=6),(NETWORKDAYS(E43,F43,Lister!$D$7:$D$13)-Q43)*N43/NETWORKDAYS(Lister!$D$21,Lister!$E$21,Lister!$D$7:$D$13),IF(AND(MONTH(E43)&lt;6,MONTH(F43)=6),(NETWORKDAYS(Lister!$D$21,F43,Lister!$D$7:$D$13)-Q43)*N43/NETWORKDAYS(Lister!$D$21,Lister!$E$21,Lister!$D$7:$D$13),IF(MONTH(F43)&lt;6,0)))),0),"")</f>
        <v/>
      </c>
      <c r="U43" s="50" t="str">
        <f t="shared" si="3"/>
        <v/>
      </c>
    </row>
    <row r="44" spans="1:21" x14ac:dyDescent="0.35">
      <c r="A44" s="11" t="str">
        <f t="shared" si="4"/>
        <v/>
      </c>
      <c r="B44" s="32"/>
      <c r="C44" s="17"/>
      <c r="D44" s="18"/>
      <c r="E44" s="12"/>
      <c r="F44" s="12"/>
      <c r="G44" s="40" t="str">
        <f>IF(OR(E44="",F44=""),"",NETWORKDAYS(E44,F44,Lister!$D$7:$D$13))</f>
        <v/>
      </c>
      <c r="H44" s="14"/>
      <c r="I44" s="25" t="str">
        <f t="shared" si="0"/>
        <v/>
      </c>
      <c r="J44" s="45"/>
      <c r="K44" s="46"/>
      <c r="L44" s="15"/>
      <c r="M44" s="49" t="str">
        <f t="shared" si="1"/>
        <v/>
      </c>
      <c r="N44" s="47" t="str">
        <f t="shared" si="2"/>
        <v/>
      </c>
      <c r="O44" s="15"/>
      <c r="P44" s="15"/>
      <c r="Q44" s="15"/>
      <c r="R44" s="48" t="str">
        <f>IFERROR(MAX(IF(OR(O44="",P44="",Q44=""),"",IF(AND(MONTH(E44)=4,MONTH(F44)=4),(NETWORKDAYS(E44,F44,Lister!$D$7:$D$13)-O44)*N44/NETWORKDAYS(Lister!$D$19,Lister!$E$19,Lister!$D$7:$D$13),IF(AND(MONTH(E44)=4,MONTH(F44)&gt;4),(NETWORKDAYS(E44,Lister!$E$19,Lister!$D$7:$D$13)-O44)*N44/NETWORKDAYS(Lister!$D$19,Lister!$E$19,Lister!$D$7:$D$13),IF(MONTH(E44)&gt;4,0)))),0),"")</f>
        <v/>
      </c>
      <c r="S44" s="48" t="str">
        <f>IFERROR(MAX(IF(OR(O44="",P44="",Q44=""),"",IF(AND(MONTH(E44)=5,MONTH(F44)=5),(NETWORKDAYS(E44,F44,Lister!$D$7:$D$13)-P44)*N44/NETWORKDAYS(Lister!$D$20,Lister!$E$20,Lister!$D$7:$D$13),IF(AND(MONTH(E44)=4,MONTH(F44)=5),(NETWORKDAYS(Lister!$D$20,F44,Lister!$D$7:$D$13)-P44)*N44/NETWORKDAYS(Lister!$D$20,Lister!$E$20,Lister!$D$7:$D$13),IF(AND(MONTH(E44)=5,MONTH(F44)=6),(NETWORKDAYS(E44,Lister!$E$20,Lister!$D$7:$D$13)-P44)*N44/NETWORKDAYS(Lister!$D$20,Lister!$E$20,Lister!$D$7:$D$13),IF(AND(MONTH(E44)=4,MONTH(F44)=6),(NETWORKDAYS(Lister!$D$20,Lister!$E$20,Lister!$D$7:$D$13)-P44)*N44/NETWORKDAYS(Lister!$D$20,Lister!$E$20,Lister!$D$7:$D$13),IF(OR(MONTH(F44)=4,MONTH(E44)=6),0)))))),0),"")</f>
        <v/>
      </c>
      <c r="T44" s="48" t="str">
        <f>IFERROR(MAX(IF(OR(O44="",P44="",Q44=""),"",IF(AND(MONTH(E44)=6,MONTH(F44)=6),(NETWORKDAYS(E44,F44,Lister!$D$7:$D$13)-Q44)*N44/NETWORKDAYS(Lister!$D$21,Lister!$E$21,Lister!$D$7:$D$13),IF(AND(MONTH(E44)&lt;6,MONTH(F44)=6),(NETWORKDAYS(Lister!$D$21,F44,Lister!$D$7:$D$13)-Q44)*N44/NETWORKDAYS(Lister!$D$21,Lister!$E$21,Lister!$D$7:$D$13),IF(MONTH(F44)&lt;6,0)))),0),"")</f>
        <v/>
      </c>
      <c r="U44" s="50" t="str">
        <f t="shared" si="3"/>
        <v/>
      </c>
    </row>
    <row r="45" spans="1:21" x14ac:dyDescent="0.35">
      <c r="A45" s="11" t="str">
        <f t="shared" si="4"/>
        <v/>
      </c>
      <c r="B45" s="32"/>
      <c r="C45" s="17"/>
      <c r="D45" s="18"/>
      <c r="E45" s="12"/>
      <c r="F45" s="12"/>
      <c r="G45" s="40" t="str">
        <f>IF(OR(E45="",F45=""),"",NETWORKDAYS(E45,F45,Lister!$D$7:$D$13))</f>
        <v/>
      </c>
      <c r="H45" s="14"/>
      <c r="I45" s="25" t="str">
        <f t="shared" si="0"/>
        <v/>
      </c>
      <c r="J45" s="45"/>
      <c r="K45" s="46"/>
      <c r="L45" s="15"/>
      <c r="M45" s="49" t="str">
        <f t="shared" si="1"/>
        <v/>
      </c>
      <c r="N45" s="47" t="str">
        <f t="shared" si="2"/>
        <v/>
      </c>
      <c r="O45" s="15"/>
      <c r="P45" s="15"/>
      <c r="Q45" s="15"/>
      <c r="R45" s="48" t="str">
        <f>IFERROR(MAX(IF(OR(O45="",P45="",Q45=""),"",IF(AND(MONTH(E45)=4,MONTH(F45)=4),(NETWORKDAYS(E45,F45,Lister!$D$7:$D$13)-O45)*N45/NETWORKDAYS(Lister!$D$19,Lister!$E$19,Lister!$D$7:$D$13),IF(AND(MONTH(E45)=4,MONTH(F45)&gt;4),(NETWORKDAYS(E45,Lister!$E$19,Lister!$D$7:$D$13)-O45)*N45/NETWORKDAYS(Lister!$D$19,Lister!$E$19,Lister!$D$7:$D$13),IF(MONTH(E45)&gt;4,0)))),0),"")</f>
        <v/>
      </c>
      <c r="S45" s="48" t="str">
        <f>IFERROR(MAX(IF(OR(O45="",P45="",Q45=""),"",IF(AND(MONTH(E45)=5,MONTH(F45)=5),(NETWORKDAYS(E45,F45,Lister!$D$7:$D$13)-P45)*N45/NETWORKDAYS(Lister!$D$20,Lister!$E$20,Lister!$D$7:$D$13),IF(AND(MONTH(E45)=4,MONTH(F45)=5),(NETWORKDAYS(Lister!$D$20,F45,Lister!$D$7:$D$13)-P45)*N45/NETWORKDAYS(Lister!$D$20,Lister!$E$20,Lister!$D$7:$D$13),IF(AND(MONTH(E45)=5,MONTH(F45)=6),(NETWORKDAYS(E45,Lister!$E$20,Lister!$D$7:$D$13)-P45)*N45/NETWORKDAYS(Lister!$D$20,Lister!$E$20,Lister!$D$7:$D$13),IF(AND(MONTH(E45)=4,MONTH(F45)=6),(NETWORKDAYS(Lister!$D$20,Lister!$E$20,Lister!$D$7:$D$13)-P45)*N45/NETWORKDAYS(Lister!$D$20,Lister!$E$20,Lister!$D$7:$D$13),IF(OR(MONTH(F45)=4,MONTH(E45)=6),0)))))),0),"")</f>
        <v/>
      </c>
      <c r="T45" s="48" t="str">
        <f>IFERROR(MAX(IF(OR(O45="",P45="",Q45=""),"",IF(AND(MONTH(E45)=6,MONTH(F45)=6),(NETWORKDAYS(E45,F45,Lister!$D$7:$D$13)-Q45)*N45/NETWORKDAYS(Lister!$D$21,Lister!$E$21,Lister!$D$7:$D$13),IF(AND(MONTH(E45)&lt;6,MONTH(F45)=6),(NETWORKDAYS(Lister!$D$21,F45,Lister!$D$7:$D$13)-Q45)*N45/NETWORKDAYS(Lister!$D$21,Lister!$E$21,Lister!$D$7:$D$13),IF(MONTH(F45)&lt;6,0)))),0),"")</f>
        <v/>
      </c>
      <c r="U45" s="50" t="str">
        <f t="shared" si="3"/>
        <v/>
      </c>
    </row>
    <row r="46" spans="1:21" x14ac:dyDescent="0.35">
      <c r="A46" s="11" t="str">
        <f t="shared" si="4"/>
        <v/>
      </c>
      <c r="B46" s="32"/>
      <c r="C46" s="17"/>
      <c r="D46" s="18"/>
      <c r="E46" s="12"/>
      <c r="F46" s="12"/>
      <c r="G46" s="40" t="str">
        <f>IF(OR(E46="",F46=""),"",NETWORKDAYS(E46,F46,Lister!$D$7:$D$13))</f>
        <v/>
      </c>
      <c r="H46" s="14"/>
      <c r="I46" s="25" t="str">
        <f t="shared" si="0"/>
        <v/>
      </c>
      <c r="J46" s="45"/>
      <c r="K46" s="46"/>
      <c r="L46" s="15"/>
      <c r="M46" s="49" t="str">
        <f t="shared" si="1"/>
        <v/>
      </c>
      <c r="N46" s="47" t="str">
        <f t="shared" si="2"/>
        <v/>
      </c>
      <c r="O46" s="15"/>
      <c r="P46" s="15"/>
      <c r="Q46" s="15"/>
      <c r="R46" s="48" t="str">
        <f>IFERROR(MAX(IF(OR(O46="",P46="",Q46=""),"",IF(AND(MONTH(E46)=4,MONTH(F46)=4),(NETWORKDAYS(E46,F46,Lister!$D$7:$D$13)-O46)*N46/NETWORKDAYS(Lister!$D$19,Lister!$E$19,Lister!$D$7:$D$13),IF(AND(MONTH(E46)=4,MONTH(F46)&gt;4),(NETWORKDAYS(E46,Lister!$E$19,Lister!$D$7:$D$13)-O46)*N46/NETWORKDAYS(Lister!$D$19,Lister!$E$19,Lister!$D$7:$D$13),IF(MONTH(E46)&gt;4,0)))),0),"")</f>
        <v/>
      </c>
      <c r="S46" s="48" t="str">
        <f>IFERROR(MAX(IF(OR(O46="",P46="",Q46=""),"",IF(AND(MONTH(E46)=5,MONTH(F46)=5),(NETWORKDAYS(E46,F46,Lister!$D$7:$D$13)-P46)*N46/NETWORKDAYS(Lister!$D$20,Lister!$E$20,Lister!$D$7:$D$13),IF(AND(MONTH(E46)=4,MONTH(F46)=5),(NETWORKDAYS(Lister!$D$20,F46,Lister!$D$7:$D$13)-P46)*N46/NETWORKDAYS(Lister!$D$20,Lister!$E$20,Lister!$D$7:$D$13),IF(AND(MONTH(E46)=5,MONTH(F46)=6),(NETWORKDAYS(E46,Lister!$E$20,Lister!$D$7:$D$13)-P46)*N46/NETWORKDAYS(Lister!$D$20,Lister!$E$20,Lister!$D$7:$D$13),IF(AND(MONTH(E46)=4,MONTH(F46)=6),(NETWORKDAYS(Lister!$D$20,Lister!$E$20,Lister!$D$7:$D$13)-P46)*N46/NETWORKDAYS(Lister!$D$20,Lister!$E$20,Lister!$D$7:$D$13),IF(OR(MONTH(F46)=4,MONTH(E46)=6),0)))))),0),"")</f>
        <v/>
      </c>
      <c r="T46" s="48" t="str">
        <f>IFERROR(MAX(IF(OR(O46="",P46="",Q46=""),"",IF(AND(MONTH(E46)=6,MONTH(F46)=6),(NETWORKDAYS(E46,F46,Lister!$D$7:$D$13)-Q46)*N46/NETWORKDAYS(Lister!$D$21,Lister!$E$21,Lister!$D$7:$D$13),IF(AND(MONTH(E46)&lt;6,MONTH(F46)=6),(NETWORKDAYS(Lister!$D$21,F46,Lister!$D$7:$D$13)-Q46)*N46/NETWORKDAYS(Lister!$D$21,Lister!$E$21,Lister!$D$7:$D$13),IF(MONTH(F46)&lt;6,0)))),0),"")</f>
        <v/>
      </c>
      <c r="U46" s="50" t="str">
        <f t="shared" si="3"/>
        <v/>
      </c>
    </row>
    <row r="47" spans="1:21" x14ac:dyDescent="0.35">
      <c r="A47" s="11" t="str">
        <f t="shared" si="4"/>
        <v/>
      </c>
      <c r="B47" s="32"/>
      <c r="C47" s="17"/>
      <c r="D47" s="18"/>
      <c r="E47" s="12"/>
      <c r="F47" s="12"/>
      <c r="G47" s="40" t="str">
        <f>IF(OR(E47="",F47=""),"",NETWORKDAYS(E47,F47,Lister!$D$7:$D$13))</f>
        <v/>
      </c>
      <c r="H47" s="14"/>
      <c r="I47" s="25" t="str">
        <f t="shared" si="0"/>
        <v/>
      </c>
      <c r="J47" s="45"/>
      <c r="K47" s="46"/>
      <c r="L47" s="15"/>
      <c r="M47" s="49" t="str">
        <f t="shared" si="1"/>
        <v/>
      </c>
      <c r="N47" s="47" t="str">
        <f t="shared" si="2"/>
        <v/>
      </c>
      <c r="O47" s="15"/>
      <c r="P47" s="15"/>
      <c r="Q47" s="15"/>
      <c r="R47" s="48" t="str">
        <f>IFERROR(MAX(IF(OR(O47="",P47="",Q47=""),"",IF(AND(MONTH(E47)=4,MONTH(F47)=4),(NETWORKDAYS(E47,F47,Lister!$D$7:$D$13)-O47)*N47/NETWORKDAYS(Lister!$D$19,Lister!$E$19,Lister!$D$7:$D$13),IF(AND(MONTH(E47)=4,MONTH(F47)&gt;4),(NETWORKDAYS(E47,Lister!$E$19,Lister!$D$7:$D$13)-O47)*N47/NETWORKDAYS(Lister!$D$19,Lister!$E$19,Lister!$D$7:$D$13),IF(MONTH(E47)&gt;4,0)))),0),"")</f>
        <v/>
      </c>
      <c r="S47" s="48" t="str">
        <f>IFERROR(MAX(IF(OR(O47="",P47="",Q47=""),"",IF(AND(MONTH(E47)=5,MONTH(F47)=5),(NETWORKDAYS(E47,F47,Lister!$D$7:$D$13)-P47)*N47/NETWORKDAYS(Lister!$D$20,Lister!$E$20,Lister!$D$7:$D$13),IF(AND(MONTH(E47)=4,MONTH(F47)=5),(NETWORKDAYS(Lister!$D$20,F47,Lister!$D$7:$D$13)-P47)*N47/NETWORKDAYS(Lister!$D$20,Lister!$E$20,Lister!$D$7:$D$13),IF(AND(MONTH(E47)=5,MONTH(F47)=6),(NETWORKDAYS(E47,Lister!$E$20,Lister!$D$7:$D$13)-P47)*N47/NETWORKDAYS(Lister!$D$20,Lister!$E$20,Lister!$D$7:$D$13),IF(AND(MONTH(E47)=4,MONTH(F47)=6),(NETWORKDAYS(Lister!$D$20,Lister!$E$20,Lister!$D$7:$D$13)-P47)*N47/NETWORKDAYS(Lister!$D$20,Lister!$E$20,Lister!$D$7:$D$13),IF(OR(MONTH(F47)=4,MONTH(E47)=6),0)))))),0),"")</f>
        <v/>
      </c>
      <c r="T47" s="48" t="str">
        <f>IFERROR(MAX(IF(OR(O47="",P47="",Q47=""),"",IF(AND(MONTH(E47)=6,MONTH(F47)=6),(NETWORKDAYS(E47,F47,Lister!$D$7:$D$13)-Q47)*N47/NETWORKDAYS(Lister!$D$21,Lister!$E$21,Lister!$D$7:$D$13),IF(AND(MONTH(E47)&lt;6,MONTH(F47)=6),(NETWORKDAYS(Lister!$D$21,F47,Lister!$D$7:$D$13)-Q47)*N47/NETWORKDAYS(Lister!$D$21,Lister!$E$21,Lister!$D$7:$D$13),IF(MONTH(F47)&lt;6,0)))),0),"")</f>
        <v/>
      </c>
      <c r="U47" s="50" t="str">
        <f t="shared" si="3"/>
        <v/>
      </c>
    </row>
    <row r="48" spans="1:21" x14ac:dyDescent="0.35">
      <c r="A48" s="11" t="str">
        <f t="shared" si="4"/>
        <v/>
      </c>
      <c r="B48" s="32"/>
      <c r="C48" s="21"/>
      <c r="D48" s="22"/>
      <c r="E48" s="12"/>
      <c r="F48" s="12"/>
      <c r="G48" s="40" t="str">
        <f>IF(OR(E48="",F48=""),"",NETWORKDAYS(E48,F48,Lister!$D$7:$D$13))</f>
        <v/>
      </c>
      <c r="H48" s="14"/>
      <c r="I48" s="25" t="str">
        <f t="shared" si="0"/>
        <v/>
      </c>
      <c r="J48" s="45"/>
      <c r="K48" s="46"/>
      <c r="L48" s="15"/>
      <c r="M48" s="49" t="str">
        <f t="shared" si="1"/>
        <v/>
      </c>
      <c r="N48" s="47" t="str">
        <f t="shared" si="2"/>
        <v/>
      </c>
      <c r="O48" s="15"/>
      <c r="P48" s="15"/>
      <c r="Q48" s="15"/>
      <c r="R48" s="48" t="str">
        <f>IFERROR(MAX(IF(OR(O48="",P48="",Q48=""),"",IF(AND(MONTH(E48)=4,MONTH(F48)=4),(NETWORKDAYS(E48,F48,Lister!$D$7:$D$13)-O48)*N48/NETWORKDAYS(Lister!$D$19,Lister!$E$19,Lister!$D$7:$D$13),IF(AND(MONTH(E48)=4,MONTH(F48)&gt;4),(NETWORKDAYS(E48,Lister!$E$19,Lister!$D$7:$D$13)-O48)*N48/NETWORKDAYS(Lister!$D$19,Lister!$E$19,Lister!$D$7:$D$13),IF(MONTH(E48)&gt;4,0)))),0),"")</f>
        <v/>
      </c>
      <c r="S48" s="48" t="str">
        <f>IFERROR(MAX(IF(OR(O48="",P48="",Q48=""),"",IF(AND(MONTH(E48)=5,MONTH(F48)=5),(NETWORKDAYS(E48,F48,Lister!$D$7:$D$13)-P48)*N48/NETWORKDAYS(Lister!$D$20,Lister!$E$20,Lister!$D$7:$D$13),IF(AND(MONTH(E48)=4,MONTH(F48)=5),(NETWORKDAYS(Lister!$D$20,F48,Lister!$D$7:$D$13)-P48)*N48/NETWORKDAYS(Lister!$D$20,Lister!$E$20,Lister!$D$7:$D$13),IF(AND(MONTH(E48)=5,MONTH(F48)=6),(NETWORKDAYS(E48,Lister!$E$20,Lister!$D$7:$D$13)-P48)*N48/NETWORKDAYS(Lister!$D$20,Lister!$E$20,Lister!$D$7:$D$13),IF(AND(MONTH(E48)=4,MONTH(F48)=6),(NETWORKDAYS(Lister!$D$20,Lister!$E$20,Lister!$D$7:$D$13)-P48)*N48/NETWORKDAYS(Lister!$D$20,Lister!$E$20,Lister!$D$7:$D$13),IF(OR(MONTH(F48)=4,MONTH(E48)=6),0)))))),0),"")</f>
        <v/>
      </c>
      <c r="T48" s="48" t="str">
        <f>IFERROR(MAX(IF(OR(O48="",P48="",Q48=""),"",IF(AND(MONTH(E48)=6,MONTH(F48)=6),(NETWORKDAYS(E48,F48,Lister!$D$7:$D$13)-Q48)*N48/NETWORKDAYS(Lister!$D$21,Lister!$E$21,Lister!$D$7:$D$13),IF(AND(MONTH(E48)&lt;6,MONTH(F48)=6),(NETWORKDAYS(Lister!$D$21,F48,Lister!$D$7:$D$13)-Q48)*N48/NETWORKDAYS(Lister!$D$21,Lister!$E$21,Lister!$D$7:$D$13),IF(MONTH(F48)&lt;6,0)))),0),"")</f>
        <v/>
      </c>
      <c r="U48" s="50" t="str">
        <f t="shared" si="3"/>
        <v/>
      </c>
    </row>
    <row r="49" spans="1:21" x14ac:dyDescent="0.35">
      <c r="A49" s="11" t="str">
        <f t="shared" si="4"/>
        <v/>
      </c>
      <c r="B49" s="32"/>
      <c r="C49" s="17"/>
      <c r="D49" s="18"/>
      <c r="E49" s="12"/>
      <c r="F49" s="12"/>
      <c r="G49" s="40" t="str">
        <f>IF(OR(E49="",F49=""),"",NETWORKDAYS(E49,F49,Lister!$D$7:$D$13))</f>
        <v/>
      </c>
      <c r="H49" s="14"/>
      <c r="I49" s="25" t="str">
        <f t="shared" si="0"/>
        <v/>
      </c>
      <c r="J49" s="45"/>
      <c r="K49" s="46"/>
      <c r="L49" s="15"/>
      <c r="M49" s="49" t="str">
        <f t="shared" si="1"/>
        <v/>
      </c>
      <c r="N49" s="47" t="str">
        <f t="shared" si="2"/>
        <v/>
      </c>
      <c r="O49" s="15"/>
      <c r="P49" s="15"/>
      <c r="Q49" s="15"/>
      <c r="R49" s="48" t="str">
        <f>IFERROR(MAX(IF(OR(O49="",P49="",Q49=""),"",IF(AND(MONTH(E49)=4,MONTH(F49)=4),(NETWORKDAYS(E49,F49,Lister!$D$7:$D$13)-O49)*N49/NETWORKDAYS(Lister!$D$19,Lister!$E$19,Lister!$D$7:$D$13),IF(AND(MONTH(E49)=4,MONTH(F49)&gt;4),(NETWORKDAYS(E49,Lister!$E$19,Lister!$D$7:$D$13)-O49)*N49/NETWORKDAYS(Lister!$D$19,Lister!$E$19,Lister!$D$7:$D$13),IF(MONTH(E49)&gt;4,0)))),0),"")</f>
        <v/>
      </c>
      <c r="S49" s="48" t="str">
        <f>IFERROR(MAX(IF(OR(O49="",P49="",Q49=""),"",IF(AND(MONTH(E49)=5,MONTH(F49)=5),(NETWORKDAYS(E49,F49,Lister!$D$7:$D$13)-P49)*N49/NETWORKDAYS(Lister!$D$20,Lister!$E$20,Lister!$D$7:$D$13),IF(AND(MONTH(E49)=4,MONTH(F49)=5),(NETWORKDAYS(Lister!$D$20,F49,Lister!$D$7:$D$13)-P49)*N49/NETWORKDAYS(Lister!$D$20,Lister!$E$20,Lister!$D$7:$D$13),IF(AND(MONTH(E49)=5,MONTH(F49)=6),(NETWORKDAYS(E49,Lister!$E$20,Lister!$D$7:$D$13)-P49)*N49/NETWORKDAYS(Lister!$D$20,Lister!$E$20,Lister!$D$7:$D$13),IF(AND(MONTH(E49)=4,MONTH(F49)=6),(NETWORKDAYS(Lister!$D$20,Lister!$E$20,Lister!$D$7:$D$13)-P49)*N49/NETWORKDAYS(Lister!$D$20,Lister!$E$20,Lister!$D$7:$D$13),IF(OR(MONTH(F49)=4,MONTH(E49)=6),0)))))),0),"")</f>
        <v/>
      </c>
      <c r="T49" s="48" t="str">
        <f>IFERROR(MAX(IF(OR(O49="",P49="",Q49=""),"",IF(AND(MONTH(E49)=6,MONTH(F49)=6),(NETWORKDAYS(E49,F49,Lister!$D$7:$D$13)-Q49)*N49/NETWORKDAYS(Lister!$D$21,Lister!$E$21,Lister!$D$7:$D$13),IF(AND(MONTH(E49)&lt;6,MONTH(F49)=6),(NETWORKDAYS(Lister!$D$21,F49,Lister!$D$7:$D$13)-Q49)*N49/NETWORKDAYS(Lister!$D$21,Lister!$E$21,Lister!$D$7:$D$13),IF(MONTH(F49)&lt;6,0)))),0),"")</f>
        <v/>
      </c>
      <c r="U49" s="50" t="str">
        <f t="shared" si="3"/>
        <v/>
      </c>
    </row>
    <row r="50" spans="1:21" x14ac:dyDescent="0.35">
      <c r="A50" s="11" t="str">
        <f t="shared" si="4"/>
        <v/>
      </c>
      <c r="B50" s="32"/>
      <c r="C50" s="17"/>
      <c r="D50" s="18"/>
      <c r="E50" s="12"/>
      <c r="F50" s="12"/>
      <c r="G50" s="40" t="str">
        <f>IF(OR(E50="",F50=""),"",NETWORKDAYS(E50,F50,Lister!$D$7:$D$13))</f>
        <v/>
      </c>
      <c r="H50" s="14"/>
      <c r="I50" s="25" t="str">
        <f t="shared" si="0"/>
        <v/>
      </c>
      <c r="J50" s="45"/>
      <c r="K50" s="46"/>
      <c r="L50" s="15"/>
      <c r="M50" s="49" t="str">
        <f t="shared" si="1"/>
        <v/>
      </c>
      <c r="N50" s="47" t="str">
        <f t="shared" si="2"/>
        <v/>
      </c>
      <c r="O50" s="15"/>
      <c r="P50" s="15"/>
      <c r="Q50" s="15"/>
      <c r="R50" s="48" t="str">
        <f>IFERROR(MAX(IF(OR(O50="",P50="",Q50=""),"",IF(AND(MONTH(E50)=4,MONTH(F50)=4),(NETWORKDAYS(E50,F50,Lister!$D$7:$D$13)-O50)*N50/NETWORKDAYS(Lister!$D$19,Lister!$E$19,Lister!$D$7:$D$13),IF(AND(MONTH(E50)=4,MONTH(F50)&gt;4),(NETWORKDAYS(E50,Lister!$E$19,Lister!$D$7:$D$13)-O50)*N50/NETWORKDAYS(Lister!$D$19,Lister!$E$19,Lister!$D$7:$D$13),IF(MONTH(E50)&gt;4,0)))),0),"")</f>
        <v/>
      </c>
      <c r="S50" s="48" t="str">
        <f>IFERROR(MAX(IF(OR(O50="",P50="",Q50=""),"",IF(AND(MONTH(E50)=5,MONTH(F50)=5),(NETWORKDAYS(E50,F50,Lister!$D$7:$D$13)-P50)*N50/NETWORKDAYS(Lister!$D$20,Lister!$E$20,Lister!$D$7:$D$13),IF(AND(MONTH(E50)=4,MONTH(F50)=5),(NETWORKDAYS(Lister!$D$20,F50,Lister!$D$7:$D$13)-P50)*N50/NETWORKDAYS(Lister!$D$20,Lister!$E$20,Lister!$D$7:$D$13),IF(AND(MONTH(E50)=5,MONTH(F50)=6),(NETWORKDAYS(E50,Lister!$E$20,Lister!$D$7:$D$13)-P50)*N50/NETWORKDAYS(Lister!$D$20,Lister!$E$20,Lister!$D$7:$D$13),IF(AND(MONTH(E50)=4,MONTH(F50)=6),(NETWORKDAYS(Lister!$D$20,Lister!$E$20,Lister!$D$7:$D$13)-P50)*N50/NETWORKDAYS(Lister!$D$20,Lister!$E$20,Lister!$D$7:$D$13),IF(OR(MONTH(F50)=4,MONTH(E50)=6),0)))))),0),"")</f>
        <v/>
      </c>
      <c r="T50" s="48" t="str">
        <f>IFERROR(MAX(IF(OR(O50="",P50="",Q50=""),"",IF(AND(MONTH(E50)=6,MONTH(F50)=6),(NETWORKDAYS(E50,F50,Lister!$D$7:$D$13)-Q50)*N50/NETWORKDAYS(Lister!$D$21,Lister!$E$21,Lister!$D$7:$D$13),IF(AND(MONTH(E50)&lt;6,MONTH(F50)=6),(NETWORKDAYS(Lister!$D$21,F50,Lister!$D$7:$D$13)-Q50)*N50/NETWORKDAYS(Lister!$D$21,Lister!$E$21,Lister!$D$7:$D$13),IF(MONTH(F50)&lt;6,0)))),0),"")</f>
        <v/>
      </c>
      <c r="U50" s="50" t="str">
        <f t="shared" si="3"/>
        <v/>
      </c>
    </row>
    <row r="51" spans="1:21" x14ac:dyDescent="0.35">
      <c r="A51" s="11" t="str">
        <f t="shared" si="4"/>
        <v/>
      </c>
      <c r="B51" s="32"/>
      <c r="C51" s="17"/>
      <c r="D51" s="18"/>
      <c r="E51" s="12"/>
      <c r="F51" s="12"/>
      <c r="G51" s="40" t="str">
        <f>IF(OR(E51="",F51=""),"",NETWORKDAYS(E51,F51,Lister!$D$7:$D$13))</f>
        <v/>
      </c>
      <c r="H51" s="14"/>
      <c r="I51" s="25" t="str">
        <f t="shared" si="0"/>
        <v/>
      </c>
      <c r="J51" s="45"/>
      <c r="K51" s="46"/>
      <c r="L51" s="15"/>
      <c r="M51" s="49" t="str">
        <f t="shared" si="1"/>
        <v/>
      </c>
      <c r="N51" s="47" t="str">
        <f t="shared" si="2"/>
        <v/>
      </c>
      <c r="O51" s="15"/>
      <c r="P51" s="15"/>
      <c r="Q51" s="15"/>
      <c r="R51" s="48" t="str">
        <f>IFERROR(MAX(IF(OR(O51="",P51="",Q51=""),"",IF(AND(MONTH(E51)=4,MONTH(F51)=4),(NETWORKDAYS(E51,F51,Lister!$D$7:$D$13)-O51)*N51/NETWORKDAYS(Lister!$D$19,Lister!$E$19,Lister!$D$7:$D$13),IF(AND(MONTH(E51)=4,MONTH(F51)&gt;4),(NETWORKDAYS(E51,Lister!$E$19,Lister!$D$7:$D$13)-O51)*N51/NETWORKDAYS(Lister!$D$19,Lister!$E$19,Lister!$D$7:$D$13),IF(MONTH(E51)&gt;4,0)))),0),"")</f>
        <v/>
      </c>
      <c r="S51" s="48" t="str">
        <f>IFERROR(MAX(IF(OR(O51="",P51="",Q51=""),"",IF(AND(MONTH(E51)=5,MONTH(F51)=5),(NETWORKDAYS(E51,F51,Lister!$D$7:$D$13)-P51)*N51/NETWORKDAYS(Lister!$D$20,Lister!$E$20,Lister!$D$7:$D$13),IF(AND(MONTH(E51)=4,MONTH(F51)=5),(NETWORKDAYS(Lister!$D$20,F51,Lister!$D$7:$D$13)-P51)*N51/NETWORKDAYS(Lister!$D$20,Lister!$E$20,Lister!$D$7:$D$13),IF(AND(MONTH(E51)=5,MONTH(F51)=6),(NETWORKDAYS(E51,Lister!$E$20,Lister!$D$7:$D$13)-P51)*N51/NETWORKDAYS(Lister!$D$20,Lister!$E$20,Lister!$D$7:$D$13),IF(AND(MONTH(E51)=4,MONTH(F51)=6),(NETWORKDAYS(Lister!$D$20,Lister!$E$20,Lister!$D$7:$D$13)-P51)*N51/NETWORKDAYS(Lister!$D$20,Lister!$E$20,Lister!$D$7:$D$13),IF(OR(MONTH(F51)=4,MONTH(E51)=6),0)))))),0),"")</f>
        <v/>
      </c>
      <c r="T51" s="48" t="str">
        <f>IFERROR(MAX(IF(OR(O51="",P51="",Q51=""),"",IF(AND(MONTH(E51)=6,MONTH(F51)=6),(NETWORKDAYS(E51,F51,Lister!$D$7:$D$13)-Q51)*N51/NETWORKDAYS(Lister!$D$21,Lister!$E$21,Lister!$D$7:$D$13),IF(AND(MONTH(E51)&lt;6,MONTH(F51)=6),(NETWORKDAYS(Lister!$D$21,F51,Lister!$D$7:$D$13)-Q51)*N51/NETWORKDAYS(Lister!$D$21,Lister!$E$21,Lister!$D$7:$D$13),IF(MONTH(F51)&lt;6,0)))),0),"")</f>
        <v/>
      </c>
      <c r="U51" s="50" t="str">
        <f t="shared" si="3"/>
        <v/>
      </c>
    </row>
    <row r="52" spans="1:21" x14ac:dyDescent="0.35">
      <c r="A52" s="11" t="str">
        <f t="shared" si="4"/>
        <v/>
      </c>
      <c r="B52" s="32"/>
      <c r="C52" s="17"/>
      <c r="D52" s="18"/>
      <c r="E52" s="12"/>
      <c r="F52" s="12"/>
      <c r="G52" s="40" t="str">
        <f>IF(OR(E52="",F52=""),"",NETWORKDAYS(E52,F52,Lister!$D$7:$D$13))</f>
        <v/>
      </c>
      <c r="H52" s="14"/>
      <c r="I52" s="25" t="str">
        <f t="shared" si="0"/>
        <v/>
      </c>
      <c r="J52" s="45"/>
      <c r="K52" s="46"/>
      <c r="L52" s="15"/>
      <c r="M52" s="49" t="str">
        <f t="shared" si="1"/>
        <v/>
      </c>
      <c r="N52" s="47" t="str">
        <f t="shared" si="2"/>
        <v/>
      </c>
      <c r="O52" s="15"/>
      <c r="P52" s="15"/>
      <c r="Q52" s="15"/>
      <c r="R52" s="48" t="str">
        <f>IFERROR(MAX(IF(OR(O52="",P52="",Q52=""),"",IF(AND(MONTH(E52)=4,MONTH(F52)=4),(NETWORKDAYS(E52,F52,Lister!$D$7:$D$13)-O52)*N52/NETWORKDAYS(Lister!$D$19,Lister!$E$19,Lister!$D$7:$D$13),IF(AND(MONTH(E52)=4,MONTH(F52)&gt;4),(NETWORKDAYS(E52,Lister!$E$19,Lister!$D$7:$D$13)-O52)*N52/NETWORKDAYS(Lister!$D$19,Lister!$E$19,Lister!$D$7:$D$13),IF(MONTH(E52)&gt;4,0)))),0),"")</f>
        <v/>
      </c>
      <c r="S52" s="48" t="str">
        <f>IFERROR(MAX(IF(OR(O52="",P52="",Q52=""),"",IF(AND(MONTH(E52)=5,MONTH(F52)=5),(NETWORKDAYS(E52,F52,Lister!$D$7:$D$13)-P52)*N52/NETWORKDAYS(Lister!$D$20,Lister!$E$20,Lister!$D$7:$D$13),IF(AND(MONTH(E52)=4,MONTH(F52)=5),(NETWORKDAYS(Lister!$D$20,F52,Lister!$D$7:$D$13)-P52)*N52/NETWORKDAYS(Lister!$D$20,Lister!$E$20,Lister!$D$7:$D$13),IF(AND(MONTH(E52)=5,MONTH(F52)=6),(NETWORKDAYS(E52,Lister!$E$20,Lister!$D$7:$D$13)-P52)*N52/NETWORKDAYS(Lister!$D$20,Lister!$E$20,Lister!$D$7:$D$13),IF(AND(MONTH(E52)=4,MONTH(F52)=6),(NETWORKDAYS(Lister!$D$20,Lister!$E$20,Lister!$D$7:$D$13)-P52)*N52/NETWORKDAYS(Lister!$D$20,Lister!$E$20,Lister!$D$7:$D$13),IF(OR(MONTH(F52)=4,MONTH(E52)=6),0)))))),0),"")</f>
        <v/>
      </c>
      <c r="T52" s="48" t="str">
        <f>IFERROR(MAX(IF(OR(O52="",P52="",Q52=""),"",IF(AND(MONTH(E52)=6,MONTH(F52)=6),(NETWORKDAYS(E52,F52,Lister!$D$7:$D$13)-Q52)*N52/NETWORKDAYS(Lister!$D$21,Lister!$E$21,Lister!$D$7:$D$13),IF(AND(MONTH(E52)&lt;6,MONTH(F52)=6),(NETWORKDAYS(Lister!$D$21,F52,Lister!$D$7:$D$13)-Q52)*N52/NETWORKDAYS(Lister!$D$21,Lister!$E$21,Lister!$D$7:$D$13),IF(MONTH(F52)&lt;6,0)))),0),"")</f>
        <v/>
      </c>
      <c r="U52" s="50" t="str">
        <f t="shared" si="3"/>
        <v/>
      </c>
    </row>
    <row r="53" spans="1:21" x14ac:dyDescent="0.35">
      <c r="A53" s="11" t="str">
        <f t="shared" si="4"/>
        <v/>
      </c>
      <c r="B53" s="32"/>
      <c r="C53" s="17"/>
      <c r="D53" s="18"/>
      <c r="E53" s="12"/>
      <c r="F53" s="12"/>
      <c r="G53" s="40" t="str">
        <f>IF(OR(E53="",F53=""),"",NETWORKDAYS(E53,F53,Lister!$D$7:$D$13))</f>
        <v/>
      </c>
      <c r="H53" s="14"/>
      <c r="I53" s="25" t="str">
        <f t="shared" si="0"/>
        <v/>
      </c>
      <c r="J53" s="45"/>
      <c r="K53" s="46"/>
      <c r="L53" s="15"/>
      <c r="M53" s="49" t="str">
        <f t="shared" si="1"/>
        <v/>
      </c>
      <c r="N53" s="47" t="str">
        <f t="shared" si="2"/>
        <v/>
      </c>
      <c r="O53" s="15"/>
      <c r="P53" s="15"/>
      <c r="Q53" s="15"/>
      <c r="R53" s="48" t="str">
        <f>IFERROR(MAX(IF(OR(O53="",P53="",Q53=""),"",IF(AND(MONTH(E53)=4,MONTH(F53)=4),(NETWORKDAYS(E53,F53,Lister!$D$7:$D$13)-O53)*N53/NETWORKDAYS(Lister!$D$19,Lister!$E$19,Lister!$D$7:$D$13),IF(AND(MONTH(E53)=4,MONTH(F53)&gt;4),(NETWORKDAYS(E53,Lister!$E$19,Lister!$D$7:$D$13)-O53)*N53/NETWORKDAYS(Lister!$D$19,Lister!$E$19,Lister!$D$7:$D$13),IF(MONTH(E53)&gt;4,0)))),0),"")</f>
        <v/>
      </c>
      <c r="S53" s="48" t="str">
        <f>IFERROR(MAX(IF(OR(O53="",P53="",Q53=""),"",IF(AND(MONTH(E53)=5,MONTH(F53)=5),(NETWORKDAYS(E53,F53,Lister!$D$7:$D$13)-P53)*N53/NETWORKDAYS(Lister!$D$20,Lister!$E$20,Lister!$D$7:$D$13),IF(AND(MONTH(E53)=4,MONTH(F53)=5),(NETWORKDAYS(Lister!$D$20,F53,Lister!$D$7:$D$13)-P53)*N53/NETWORKDAYS(Lister!$D$20,Lister!$E$20,Lister!$D$7:$D$13),IF(AND(MONTH(E53)=5,MONTH(F53)=6),(NETWORKDAYS(E53,Lister!$E$20,Lister!$D$7:$D$13)-P53)*N53/NETWORKDAYS(Lister!$D$20,Lister!$E$20,Lister!$D$7:$D$13),IF(AND(MONTH(E53)=4,MONTH(F53)=6),(NETWORKDAYS(Lister!$D$20,Lister!$E$20,Lister!$D$7:$D$13)-P53)*N53/NETWORKDAYS(Lister!$D$20,Lister!$E$20,Lister!$D$7:$D$13),IF(OR(MONTH(F53)=4,MONTH(E53)=6),0)))))),0),"")</f>
        <v/>
      </c>
      <c r="T53" s="48" t="str">
        <f>IFERROR(MAX(IF(OR(O53="",P53="",Q53=""),"",IF(AND(MONTH(E53)=6,MONTH(F53)=6),(NETWORKDAYS(E53,F53,Lister!$D$7:$D$13)-Q53)*N53/NETWORKDAYS(Lister!$D$21,Lister!$E$21,Lister!$D$7:$D$13),IF(AND(MONTH(E53)&lt;6,MONTH(F53)=6),(NETWORKDAYS(Lister!$D$21,F53,Lister!$D$7:$D$13)-Q53)*N53/NETWORKDAYS(Lister!$D$21,Lister!$E$21,Lister!$D$7:$D$13),IF(MONTH(F53)&lt;6,0)))),0),"")</f>
        <v/>
      </c>
      <c r="U53" s="50" t="str">
        <f t="shared" si="3"/>
        <v/>
      </c>
    </row>
    <row r="54" spans="1:21" x14ac:dyDescent="0.35">
      <c r="A54" s="11" t="str">
        <f t="shared" si="4"/>
        <v/>
      </c>
      <c r="B54" s="32"/>
      <c r="C54" s="17"/>
      <c r="D54" s="18"/>
      <c r="E54" s="12"/>
      <c r="F54" s="12"/>
      <c r="G54" s="40" t="str">
        <f>IF(OR(E54="",F54=""),"",NETWORKDAYS(E54,F54,Lister!$D$7:$D$13))</f>
        <v/>
      </c>
      <c r="H54" s="14"/>
      <c r="I54" s="25" t="str">
        <f t="shared" si="0"/>
        <v/>
      </c>
      <c r="J54" s="45"/>
      <c r="K54" s="46"/>
      <c r="L54" s="15"/>
      <c r="M54" s="49" t="str">
        <f t="shared" si="1"/>
        <v/>
      </c>
      <c r="N54" s="47" t="str">
        <f t="shared" si="2"/>
        <v/>
      </c>
      <c r="O54" s="15"/>
      <c r="P54" s="15"/>
      <c r="Q54" s="15"/>
      <c r="R54" s="48" t="str">
        <f>IFERROR(MAX(IF(OR(O54="",P54="",Q54=""),"",IF(AND(MONTH(E54)=4,MONTH(F54)=4),(NETWORKDAYS(E54,F54,Lister!$D$7:$D$13)-O54)*N54/NETWORKDAYS(Lister!$D$19,Lister!$E$19,Lister!$D$7:$D$13),IF(AND(MONTH(E54)=4,MONTH(F54)&gt;4),(NETWORKDAYS(E54,Lister!$E$19,Lister!$D$7:$D$13)-O54)*N54/NETWORKDAYS(Lister!$D$19,Lister!$E$19,Lister!$D$7:$D$13),IF(MONTH(E54)&gt;4,0)))),0),"")</f>
        <v/>
      </c>
      <c r="S54" s="48" t="str">
        <f>IFERROR(MAX(IF(OR(O54="",P54="",Q54=""),"",IF(AND(MONTH(E54)=5,MONTH(F54)=5),(NETWORKDAYS(E54,F54,Lister!$D$7:$D$13)-P54)*N54/NETWORKDAYS(Lister!$D$20,Lister!$E$20,Lister!$D$7:$D$13),IF(AND(MONTH(E54)=4,MONTH(F54)=5),(NETWORKDAYS(Lister!$D$20,F54,Lister!$D$7:$D$13)-P54)*N54/NETWORKDAYS(Lister!$D$20,Lister!$E$20,Lister!$D$7:$D$13),IF(AND(MONTH(E54)=5,MONTH(F54)=6),(NETWORKDAYS(E54,Lister!$E$20,Lister!$D$7:$D$13)-P54)*N54/NETWORKDAYS(Lister!$D$20,Lister!$E$20,Lister!$D$7:$D$13),IF(AND(MONTH(E54)=4,MONTH(F54)=6),(NETWORKDAYS(Lister!$D$20,Lister!$E$20,Lister!$D$7:$D$13)-P54)*N54/NETWORKDAYS(Lister!$D$20,Lister!$E$20,Lister!$D$7:$D$13),IF(OR(MONTH(F54)=4,MONTH(E54)=6),0)))))),0),"")</f>
        <v/>
      </c>
      <c r="T54" s="48" t="str">
        <f>IFERROR(MAX(IF(OR(O54="",P54="",Q54=""),"",IF(AND(MONTH(E54)=6,MONTH(F54)=6),(NETWORKDAYS(E54,F54,Lister!$D$7:$D$13)-Q54)*N54/NETWORKDAYS(Lister!$D$21,Lister!$E$21,Lister!$D$7:$D$13),IF(AND(MONTH(E54)&lt;6,MONTH(F54)=6),(NETWORKDAYS(Lister!$D$21,F54,Lister!$D$7:$D$13)-Q54)*N54/NETWORKDAYS(Lister!$D$21,Lister!$E$21,Lister!$D$7:$D$13),IF(MONTH(F54)&lt;6,0)))),0),"")</f>
        <v/>
      </c>
      <c r="U54" s="50" t="str">
        <f t="shared" si="3"/>
        <v/>
      </c>
    </row>
    <row r="55" spans="1:21" x14ac:dyDescent="0.35">
      <c r="A55" s="11" t="str">
        <f t="shared" si="4"/>
        <v/>
      </c>
      <c r="B55" s="32"/>
      <c r="C55" s="17"/>
      <c r="D55" s="18"/>
      <c r="E55" s="12"/>
      <c r="F55" s="12"/>
      <c r="G55" s="40" t="str">
        <f>IF(OR(E55="",F55=""),"",NETWORKDAYS(E55,F55,Lister!$D$7:$D$13))</f>
        <v/>
      </c>
      <c r="H55" s="14"/>
      <c r="I55" s="25" t="str">
        <f t="shared" si="0"/>
        <v/>
      </c>
      <c r="J55" s="45"/>
      <c r="K55" s="46"/>
      <c r="L55" s="15"/>
      <c r="M55" s="49" t="str">
        <f t="shared" si="1"/>
        <v/>
      </c>
      <c r="N55" s="47" t="str">
        <f t="shared" si="2"/>
        <v/>
      </c>
      <c r="O55" s="15"/>
      <c r="P55" s="15"/>
      <c r="Q55" s="15"/>
      <c r="R55" s="48" t="str">
        <f>IFERROR(MAX(IF(OR(O55="",P55="",Q55=""),"",IF(AND(MONTH(E55)=4,MONTH(F55)=4),(NETWORKDAYS(E55,F55,Lister!$D$7:$D$13)-O55)*N55/NETWORKDAYS(Lister!$D$19,Lister!$E$19,Lister!$D$7:$D$13),IF(AND(MONTH(E55)=4,MONTH(F55)&gt;4),(NETWORKDAYS(E55,Lister!$E$19,Lister!$D$7:$D$13)-O55)*N55/NETWORKDAYS(Lister!$D$19,Lister!$E$19,Lister!$D$7:$D$13),IF(MONTH(E55)&gt;4,0)))),0),"")</f>
        <v/>
      </c>
      <c r="S55" s="48" t="str">
        <f>IFERROR(MAX(IF(OR(O55="",P55="",Q55=""),"",IF(AND(MONTH(E55)=5,MONTH(F55)=5),(NETWORKDAYS(E55,F55,Lister!$D$7:$D$13)-P55)*N55/NETWORKDAYS(Lister!$D$20,Lister!$E$20,Lister!$D$7:$D$13),IF(AND(MONTH(E55)=4,MONTH(F55)=5),(NETWORKDAYS(Lister!$D$20,F55,Lister!$D$7:$D$13)-P55)*N55/NETWORKDAYS(Lister!$D$20,Lister!$E$20,Lister!$D$7:$D$13),IF(AND(MONTH(E55)=5,MONTH(F55)=6),(NETWORKDAYS(E55,Lister!$E$20,Lister!$D$7:$D$13)-P55)*N55/NETWORKDAYS(Lister!$D$20,Lister!$E$20,Lister!$D$7:$D$13),IF(AND(MONTH(E55)=4,MONTH(F55)=6),(NETWORKDAYS(Lister!$D$20,Lister!$E$20,Lister!$D$7:$D$13)-P55)*N55/NETWORKDAYS(Lister!$D$20,Lister!$E$20,Lister!$D$7:$D$13),IF(OR(MONTH(F55)=4,MONTH(E55)=6),0)))))),0),"")</f>
        <v/>
      </c>
      <c r="T55" s="48" t="str">
        <f>IFERROR(MAX(IF(OR(O55="",P55="",Q55=""),"",IF(AND(MONTH(E55)=6,MONTH(F55)=6),(NETWORKDAYS(E55,F55,Lister!$D$7:$D$13)-Q55)*N55/NETWORKDAYS(Lister!$D$21,Lister!$E$21,Lister!$D$7:$D$13),IF(AND(MONTH(E55)&lt;6,MONTH(F55)=6),(NETWORKDAYS(Lister!$D$21,F55,Lister!$D$7:$D$13)-Q55)*N55/NETWORKDAYS(Lister!$D$21,Lister!$E$21,Lister!$D$7:$D$13),IF(MONTH(F55)&lt;6,0)))),0),"")</f>
        <v/>
      </c>
      <c r="U55" s="50" t="str">
        <f t="shared" si="3"/>
        <v/>
      </c>
    </row>
    <row r="56" spans="1:21" x14ac:dyDescent="0.35">
      <c r="A56" s="11" t="str">
        <f t="shared" si="4"/>
        <v/>
      </c>
      <c r="B56" s="32"/>
      <c r="C56" s="17"/>
      <c r="D56" s="18"/>
      <c r="E56" s="12"/>
      <c r="F56" s="12"/>
      <c r="G56" s="40" t="str">
        <f>IF(OR(E56="",F56=""),"",NETWORKDAYS(E56,F56,Lister!$D$7:$D$13))</f>
        <v/>
      </c>
      <c r="H56" s="14"/>
      <c r="I56" s="25" t="str">
        <f t="shared" si="0"/>
        <v/>
      </c>
      <c r="J56" s="45"/>
      <c r="K56" s="46"/>
      <c r="L56" s="15"/>
      <c r="M56" s="49" t="str">
        <f t="shared" si="1"/>
        <v/>
      </c>
      <c r="N56" s="47" t="str">
        <f t="shared" si="2"/>
        <v/>
      </c>
      <c r="O56" s="15"/>
      <c r="P56" s="15"/>
      <c r="Q56" s="15"/>
      <c r="R56" s="48" t="str">
        <f>IFERROR(MAX(IF(OR(O56="",P56="",Q56=""),"",IF(AND(MONTH(E56)=4,MONTH(F56)=4),(NETWORKDAYS(E56,F56,Lister!$D$7:$D$13)-O56)*N56/NETWORKDAYS(Lister!$D$19,Lister!$E$19,Lister!$D$7:$D$13),IF(AND(MONTH(E56)=4,MONTH(F56)&gt;4),(NETWORKDAYS(E56,Lister!$E$19,Lister!$D$7:$D$13)-O56)*N56/NETWORKDAYS(Lister!$D$19,Lister!$E$19,Lister!$D$7:$D$13),IF(MONTH(E56)&gt;4,0)))),0),"")</f>
        <v/>
      </c>
      <c r="S56" s="48" t="str">
        <f>IFERROR(MAX(IF(OR(O56="",P56="",Q56=""),"",IF(AND(MONTH(E56)=5,MONTH(F56)=5),(NETWORKDAYS(E56,F56,Lister!$D$7:$D$13)-P56)*N56/NETWORKDAYS(Lister!$D$20,Lister!$E$20,Lister!$D$7:$D$13),IF(AND(MONTH(E56)=4,MONTH(F56)=5),(NETWORKDAYS(Lister!$D$20,F56,Lister!$D$7:$D$13)-P56)*N56/NETWORKDAYS(Lister!$D$20,Lister!$E$20,Lister!$D$7:$D$13),IF(AND(MONTH(E56)=5,MONTH(F56)=6),(NETWORKDAYS(E56,Lister!$E$20,Lister!$D$7:$D$13)-P56)*N56/NETWORKDAYS(Lister!$D$20,Lister!$E$20,Lister!$D$7:$D$13),IF(AND(MONTH(E56)=4,MONTH(F56)=6),(NETWORKDAYS(Lister!$D$20,Lister!$E$20,Lister!$D$7:$D$13)-P56)*N56/NETWORKDAYS(Lister!$D$20,Lister!$E$20,Lister!$D$7:$D$13),IF(OR(MONTH(F56)=4,MONTH(E56)=6),0)))))),0),"")</f>
        <v/>
      </c>
      <c r="T56" s="48" t="str">
        <f>IFERROR(MAX(IF(OR(O56="",P56="",Q56=""),"",IF(AND(MONTH(E56)=6,MONTH(F56)=6),(NETWORKDAYS(E56,F56,Lister!$D$7:$D$13)-Q56)*N56/NETWORKDAYS(Lister!$D$21,Lister!$E$21,Lister!$D$7:$D$13),IF(AND(MONTH(E56)&lt;6,MONTH(F56)=6),(NETWORKDAYS(Lister!$D$21,F56,Lister!$D$7:$D$13)-Q56)*N56/NETWORKDAYS(Lister!$D$21,Lister!$E$21,Lister!$D$7:$D$13),IF(MONTH(F56)&lt;6,0)))),0),"")</f>
        <v/>
      </c>
      <c r="U56" s="50" t="str">
        <f t="shared" si="3"/>
        <v/>
      </c>
    </row>
    <row r="57" spans="1:21" x14ac:dyDescent="0.35">
      <c r="A57" s="11" t="str">
        <f t="shared" si="4"/>
        <v/>
      </c>
      <c r="B57" s="32"/>
      <c r="C57" s="17"/>
      <c r="D57" s="18"/>
      <c r="E57" s="12"/>
      <c r="F57" s="12"/>
      <c r="G57" s="40" t="str">
        <f>IF(OR(E57="",F57=""),"",NETWORKDAYS(E57,F57,Lister!$D$7:$D$13))</f>
        <v/>
      </c>
      <c r="H57" s="14"/>
      <c r="I57" s="25" t="str">
        <f t="shared" si="0"/>
        <v/>
      </c>
      <c r="J57" s="45"/>
      <c r="K57" s="46"/>
      <c r="L57" s="15"/>
      <c r="M57" s="49" t="str">
        <f t="shared" si="1"/>
        <v/>
      </c>
      <c r="N57" s="47" t="str">
        <f t="shared" si="2"/>
        <v/>
      </c>
      <c r="O57" s="15"/>
      <c r="P57" s="15"/>
      <c r="Q57" s="15"/>
      <c r="R57" s="48" t="str">
        <f>IFERROR(MAX(IF(OR(O57="",P57="",Q57=""),"",IF(AND(MONTH(E57)=4,MONTH(F57)=4),(NETWORKDAYS(E57,F57,Lister!$D$7:$D$13)-O57)*N57/NETWORKDAYS(Lister!$D$19,Lister!$E$19,Lister!$D$7:$D$13),IF(AND(MONTH(E57)=4,MONTH(F57)&gt;4),(NETWORKDAYS(E57,Lister!$E$19,Lister!$D$7:$D$13)-O57)*N57/NETWORKDAYS(Lister!$D$19,Lister!$E$19,Lister!$D$7:$D$13),IF(MONTH(E57)&gt;4,0)))),0),"")</f>
        <v/>
      </c>
      <c r="S57" s="48" t="str">
        <f>IFERROR(MAX(IF(OR(O57="",P57="",Q57=""),"",IF(AND(MONTH(E57)=5,MONTH(F57)=5),(NETWORKDAYS(E57,F57,Lister!$D$7:$D$13)-P57)*N57/NETWORKDAYS(Lister!$D$20,Lister!$E$20,Lister!$D$7:$D$13),IF(AND(MONTH(E57)=4,MONTH(F57)=5),(NETWORKDAYS(Lister!$D$20,F57,Lister!$D$7:$D$13)-P57)*N57/NETWORKDAYS(Lister!$D$20,Lister!$E$20,Lister!$D$7:$D$13),IF(AND(MONTH(E57)=5,MONTH(F57)=6),(NETWORKDAYS(E57,Lister!$E$20,Lister!$D$7:$D$13)-P57)*N57/NETWORKDAYS(Lister!$D$20,Lister!$E$20,Lister!$D$7:$D$13),IF(AND(MONTH(E57)=4,MONTH(F57)=6),(NETWORKDAYS(Lister!$D$20,Lister!$E$20,Lister!$D$7:$D$13)-P57)*N57/NETWORKDAYS(Lister!$D$20,Lister!$E$20,Lister!$D$7:$D$13),IF(OR(MONTH(F57)=4,MONTH(E57)=6),0)))))),0),"")</f>
        <v/>
      </c>
      <c r="T57" s="48" t="str">
        <f>IFERROR(MAX(IF(OR(O57="",P57="",Q57=""),"",IF(AND(MONTH(E57)=6,MONTH(F57)=6),(NETWORKDAYS(E57,F57,Lister!$D$7:$D$13)-Q57)*N57/NETWORKDAYS(Lister!$D$21,Lister!$E$21,Lister!$D$7:$D$13),IF(AND(MONTH(E57)&lt;6,MONTH(F57)=6),(NETWORKDAYS(Lister!$D$21,F57,Lister!$D$7:$D$13)-Q57)*N57/NETWORKDAYS(Lister!$D$21,Lister!$E$21,Lister!$D$7:$D$13),IF(MONTH(F57)&lt;6,0)))),0),"")</f>
        <v/>
      </c>
      <c r="U57" s="50" t="str">
        <f t="shared" si="3"/>
        <v/>
      </c>
    </row>
    <row r="58" spans="1:21" x14ac:dyDescent="0.35">
      <c r="A58" s="11" t="str">
        <f t="shared" si="4"/>
        <v/>
      </c>
      <c r="B58" s="32"/>
      <c r="C58" s="17"/>
      <c r="D58" s="18"/>
      <c r="E58" s="12"/>
      <c r="F58" s="12"/>
      <c r="G58" s="40" t="str">
        <f>IF(OR(E58="",F58=""),"",NETWORKDAYS(E58,F58,Lister!$D$7:$D$13))</f>
        <v/>
      </c>
      <c r="H58" s="14"/>
      <c r="I58" s="25" t="str">
        <f t="shared" si="0"/>
        <v/>
      </c>
      <c r="J58" s="45"/>
      <c r="K58" s="46"/>
      <c r="L58" s="15"/>
      <c r="M58" s="49" t="str">
        <f t="shared" si="1"/>
        <v/>
      </c>
      <c r="N58" s="47" t="str">
        <f t="shared" si="2"/>
        <v/>
      </c>
      <c r="O58" s="15"/>
      <c r="P58" s="15"/>
      <c r="Q58" s="15"/>
      <c r="R58" s="48" t="str">
        <f>IFERROR(MAX(IF(OR(O58="",P58="",Q58=""),"",IF(AND(MONTH(E58)=4,MONTH(F58)=4),(NETWORKDAYS(E58,F58,Lister!$D$7:$D$13)-O58)*N58/NETWORKDAYS(Lister!$D$19,Lister!$E$19,Lister!$D$7:$D$13),IF(AND(MONTH(E58)=4,MONTH(F58)&gt;4),(NETWORKDAYS(E58,Lister!$E$19,Lister!$D$7:$D$13)-O58)*N58/NETWORKDAYS(Lister!$D$19,Lister!$E$19,Lister!$D$7:$D$13),IF(MONTH(E58)&gt;4,0)))),0),"")</f>
        <v/>
      </c>
      <c r="S58" s="48" t="str">
        <f>IFERROR(MAX(IF(OR(O58="",P58="",Q58=""),"",IF(AND(MONTH(E58)=5,MONTH(F58)=5),(NETWORKDAYS(E58,F58,Lister!$D$7:$D$13)-P58)*N58/NETWORKDAYS(Lister!$D$20,Lister!$E$20,Lister!$D$7:$D$13),IF(AND(MONTH(E58)=4,MONTH(F58)=5),(NETWORKDAYS(Lister!$D$20,F58,Lister!$D$7:$D$13)-P58)*N58/NETWORKDAYS(Lister!$D$20,Lister!$E$20,Lister!$D$7:$D$13),IF(AND(MONTH(E58)=5,MONTH(F58)=6),(NETWORKDAYS(E58,Lister!$E$20,Lister!$D$7:$D$13)-P58)*N58/NETWORKDAYS(Lister!$D$20,Lister!$E$20,Lister!$D$7:$D$13),IF(AND(MONTH(E58)=4,MONTH(F58)=6),(NETWORKDAYS(Lister!$D$20,Lister!$E$20,Lister!$D$7:$D$13)-P58)*N58/NETWORKDAYS(Lister!$D$20,Lister!$E$20,Lister!$D$7:$D$13),IF(OR(MONTH(F58)=4,MONTH(E58)=6),0)))))),0),"")</f>
        <v/>
      </c>
      <c r="T58" s="48" t="str">
        <f>IFERROR(MAX(IF(OR(O58="",P58="",Q58=""),"",IF(AND(MONTH(E58)=6,MONTH(F58)=6),(NETWORKDAYS(E58,F58,Lister!$D$7:$D$13)-Q58)*N58/NETWORKDAYS(Lister!$D$21,Lister!$E$21,Lister!$D$7:$D$13),IF(AND(MONTH(E58)&lt;6,MONTH(F58)=6),(NETWORKDAYS(Lister!$D$21,F58,Lister!$D$7:$D$13)-Q58)*N58/NETWORKDAYS(Lister!$D$21,Lister!$E$21,Lister!$D$7:$D$13),IF(MONTH(F58)&lt;6,0)))),0),"")</f>
        <v/>
      </c>
      <c r="U58" s="50" t="str">
        <f t="shared" si="3"/>
        <v/>
      </c>
    </row>
    <row r="59" spans="1:21" x14ac:dyDescent="0.35">
      <c r="A59" s="11" t="str">
        <f t="shared" si="4"/>
        <v/>
      </c>
      <c r="B59" s="32"/>
      <c r="C59" s="17"/>
      <c r="D59" s="18"/>
      <c r="E59" s="12"/>
      <c r="F59" s="12"/>
      <c r="G59" s="40" t="str">
        <f>IF(OR(E59="",F59=""),"",NETWORKDAYS(E59,F59,Lister!$D$7:$D$13))</f>
        <v/>
      </c>
      <c r="H59" s="14"/>
      <c r="I59" s="25" t="str">
        <f t="shared" si="0"/>
        <v/>
      </c>
      <c r="J59" s="45"/>
      <c r="K59" s="46"/>
      <c r="L59" s="15"/>
      <c r="M59" s="49" t="str">
        <f t="shared" si="1"/>
        <v/>
      </c>
      <c r="N59" s="47" t="str">
        <f t="shared" si="2"/>
        <v/>
      </c>
      <c r="O59" s="15"/>
      <c r="P59" s="15"/>
      <c r="Q59" s="15"/>
      <c r="R59" s="48" t="str">
        <f>IFERROR(MAX(IF(OR(O59="",P59="",Q59=""),"",IF(AND(MONTH(E59)=4,MONTH(F59)=4),(NETWORKDAYS(E59,F59,Lister!$D$7:$D$13)-O59)*N59/NETWORKDAYS(Lister!$D$19,Lister!$E$19,Lister!$D$7:$D$13),IF(AND(MONTH(E59)=4,MONTH(F59)&gt;4),(NETWORKDAYS(E59,Lister!$E$19,Lister!$D$7:$D$13)-O59)*N59/NETWORKDAYS(Lister!$D$19,Lister!$E$19,Lister!$D$7:$D$13),IF(MONTH(E59)&gt;4,0)))),0),"")</f>
        <v/>
      </c>
      <c r="S59" s="48" t="str">
        <f>IFERROR(MAX(IF(OR(O59="",P59="",Q59=""),"",IF(AND(MONTH(E59)=5,MONTH(F59)=5),(NETWORKDAYS(E59,F59,Lister!$D$7:$D$13)-P59)*N59/NETWORKDAYS(Lister!$D$20,Lister!$E$20,Lister!$D$7:$D$13),IF(AND(MONTH(E59)=4,MONTH(F59)=5),(NETWORKDAYS(Lister!$D$20,F59,Lister!$D$7:$D$13)-P59)*N59/NETWORKDAYS(Lister!$D$20,Lister!$E$20,Lister!$D$7:$D$13),IF(AND(MONTH(E59)=5,MONTH(F59)=6),(NETWORKDAYS(E59,Lister!$E$20,Lister!$D$7:$D$13)-P59)*N59/NETWORKDAYS(Lister!$D$20,Lister!$E$20,Lister!$D$7:$D$13),IF(AND(MONTH(E59)=4,MONTH(F59)=6),(NETWORKDAYS(Lister!$D$20,Lister!$E$20,Lister!$D$7:$D$13)-P59)*N59/NETWORKDAYS(Lister!$D$20,Lister!$E$20,Lister!$D$7:$D$13),IF(OR(MONTH(F59)=4,MONTH(E59)=6),0)))))),0),"")</f>
        <v/>
      </c>
      <c r="T59" s="48" t="str">
        <f>IFERROR(MAX(IF(OR(O59="",P59="",Q59=""),"",IF(AND(MONTH(E59)=6,MONTH(F59)=6),(NETWORKDAYS(E59,F59,Lister!$D$7:$D$13)-Q59)*N59/NETWORKDAYS(Lister!$D$21,Lister!$E$21,Lister!$D$7:$D$13),IF(AND(MONTH(E59)&lt;6,MONTH(F59)=6),(NETWORKDAYS(Lister!$D$21,F59,Lister!$D$7:$D$13)-Q59)*N59/NETWORKDAYS(Lister!$D$21,Lister!$E$21,Lister!$D$7:$D$13),IF(MONTH(F59)&lt;6,0)))),0),"")</f>
        <v/>
      </c>
      <c r="U59" s="50" t="str">
        <f t="shared" si="3"/>
        <v/>
      </c>
    </row>
    <row r="60" spans="1:21" x14ac:dyDescent="0.35">
      <c r="A60" s="11" t="str">
        <f t="shared" si="4"/>
        <v/>
      </c>
      <c r="B60" s="32"/>
      <c r="C60" s="17"/>
      <c r="D60" s="18"/>
      <c r="E60" s="12"/>
      <c r="F60" s="12"/>
      <c r="G60" s="40" t="str">
        <f>IF(OR(E60="",F60=""),"",NETWORKDAYS(E60,F60,Lister!$D$7:$D$13))</f>
        <v/>
      </c>
      <c r="H60" s="14"/>
      <c r="I60" s="25" t="str">
        <f t="shared" si="0"/>
        <v/>
      </c>
      <c r="J60" s="45"/>
      <c r="K60" s="46"/>
      <c r="L60" s="15"/>
      <c r="M60" s="49" t="str">
        <f t="shared" si="1"/>
        <v/>
      </c>
      <c r="N60" s="47" t="str">
        <f t="shared" si="2"/>
        <v/>
      </c>
      <c r="O60" s="15"/>
      <c r="P60" s="15"/>
      <c r="Q60" s="15"/>
      <c r="R60" s="48" t="str">
        <f>IFERROR(MAX(IF(OR(O60="",P60="",Q60=""),"",IF(AND(MONTH(E60)=4,MONTH(F60)=4),(NETWORKDAYS(E60,F60,Lister!$D$7:$D$13)-O60)*N60/NETWORKDAYS(Lister!$D$19,Lister!$E$19,Lister!$D$7:$D$13),IF(AND(MONTH(E60)=4,MONTH(F60)&gt;4),(NETWORKDAYS(E60,Lister!$E$19,Lister!$D$7:$D$13)-O60)*N60/NETWORKDAYS(Lister!$D$19,Lister!$E$19,Lister!$D$7:$D$13),IF(MONTH(E60)&gt;4,0)))),0),"")</f>
        <v/>
      </c>
      <c r="S60" s="48" t="str">
        <f>IFERROR(MAX(IF(OR(O60="",P60="",Q60=""),"",IF(AND(MONTH(E60)=5,MONTH(F60)=5),(NETWORKDAYS(E60,F60,Lister!$D$7:$D$13)-P60)*N60/NETWORKDAYS(Lister!$D$20,Lister!$E$20,Lister!$D$7:$D$13),IF(AND(MONTH(E60)=4,MONTH(F60)=5),(NETWORKDAYS(Lister!$D$20,F60,Lister!$D$7:$D$13)-P60)*N60/NETWORKDAYS(Lister!$D$20,Lister!$E$20,Lister!$D$7:$D$13),IF(AND(MONTH(E60)=5,MONTH(F60)=6),(NETWORKDAYS(E60,Lister!$E$20,Lister!$D$7:$D$13)-P60)*N60/NETWORKDAYS(Lister!$D$20,Lister!$E$20,Lister!$D$7:$D$13),IF(AND(MONTH(E60)=4,MONTH(F60)=6),(NETWORKDAYS(Lister!$D$20,Lister!$E$20,Lister!$D$7:$D$13)-P60)*N60/NETWORKDAYS(Lister!$D$20,Lister!$E$20,Lister!$D$7:$D$13),IF(OR(MONTH(F60)=4,MONTH(E60)=6),0)))))),0),"")</f>
        <v/>
      </c>
      <c r="T60" s="48" t="str">
        <f>IFERROR(MAX(IF(OR(O60="",P60="",Q60=""),"",IF(AND(MONTH(E60)=6,MONTH(F60)=6),(NETWORKDAYS(E60,F60,Lister!$D$7:$D$13)-Q60)*N60/NETWORKDAYS(Lister!$D$21,Lister!$E$21,Lister!$D$7:$D$13),IF(AND(MONTH(E60)&lt;6,MONTH(F60)=6),(NETWORKDAYS(Lister!$D$21,F60,Lister!$D$7:$D$13)-Q60)*N60/NETWORKDAYS(Lister!$D$21,Lister!$E$21,Lister!$D$7:$D$13),IF(MONTH(F60)&lt;6,0)))),0),"")</f>
        <v/>
      </c>
      <c r="U60" s="50" t="str">
        <f t="shared" si="3"/>
        <v/>
      </c>
    </row>
    <row r="61" spans="1:21" x14ac:dyDescent="0.35">
      <c r="A61" s="11" t="str">
        <f t="shared" si="4"/>
        <v/>
      </c>
      <c r="B61" s="32"/>
      <c r="C61" s="17"/>
      <c r="D61" s="18"/>
      <c r="E61" s="12"/>
      <c r="F61" s="12"/>
      <c r="G61" s="40" t="str">
        <f>IF(OR(E61="",F61=""),"",NETWORKDAYS(E61,F61,Lister!$D$7:$D$13))</f>
        <v/>
      </c>
      <c r="H61" s="14"/>
      <c r="I61" s="25" t="str">
        <f t="shared" si="0"/>
        <v/>
      </c>
      <c r="J61" s="45"/>
      <c r="K61" s="46"/>
      <c r="L61" s="15"/>
      <c r="M61" s="49" t="str">
        <f t="shared" si="1"/>
        <v/>
      </c>
      <c r="N61" s="47" t="str">
        <f t="shared" si="2"/>
        <v/>
      </c>
      <c r="O61" s="15"/>
      <c r="P61" s="15"/>
      <c r="Q61" s="15"/>
      <c r="R61" s="48" t="str">
        <f>IFERROR(MAX(IF(OR(O61="",P61="",Q61=""),"",IF(AND(MONTH(E61)=4,MONTH(F61)=4),(NETWORKDAYS(E61,F61,Lister!$D$7:$D$13)-O61)*N61/NETWORKDAYS(Lister!$D$19,Lister!$E$19,Lister!$D$7:$D$13),IF(AND(MONTH(E61)=4,MONTH(F61)&gt;4),(NETWORKDAYS(E61,Lister!$E$19,Lister!$D$7:$D$13)-O61)*N61/NETWORKDAYS(Lister!$D$19,Lister!$E$19,Lister!$D$7:$D$13),IF(MONTH(E61)&gt;4,0)))),0),"")</f>
        <v/>
      </c>
      <c r="S61" s="48" t="str">
        <f>IFERROR(MAX(IF(OR(O61="",P61="",Q61=""),"",IF(AND(MONTH(E61)=5,MONTH(F61)=5),(NETWORKDAYS(E61,F61,Lister!$D$7:$D$13)-P61)*N61/NETWORKDAYS(Lister!$D$20,Lister!$E$20,Lister!$D$7:$D$13),IF(AND(MONTH(E61)=4,MONTH(F61)=5),(NETWORKDAYS(Lister!$D$20,F61,Lister!$D$7:$D$13)-P61)*N61/NETWORKDAYS(Lister!$D$20,Lister!$E$20,Lister!$D$7:$D$13),IF(AND(MONTH(E61)=5,MONTH(F61)=6),(NETWORKDAYS(E61,Lister!$E$20,Lister!$D$7:$D$13)-P61)*N61/NETWORKDAYS(Lister!$D$20,Lister!$E$20,Lister!$D$7:$D$13),IF(AND(MONTH(E61)=4,MONTH(F61)=6),(NETWORKDAYS(Lister!$D$20,Lister!$E$20,Lister!$D$7:$D$13)-P61)*N61/NETWORKDAYS(Lister!$D$20,Lister!$E$20,Lister!$D$7:$D$13),IF(OR(MONTH(F61)=4,MONTH(E61)=6),0)))))),0),"")</f>
        <v/>
      </c>
      <c r="T61" s="48" t="str">
        <f>IFERROR(MAX(IF(OR(O61="",P61="",Q61=""),"",IF(AND(MONTH(E61)=6,MONTH(F61)=6),(NETWORKDAYS(E61,F61,Lister!$D$7:$D$13)-Q61)*N61/NETWORKDAYS(Lister!$D$21,Lister!$E$21,Lister!$D$7:$D$13),IF(AND(MONTH(E61)&lt;6,MONTH(F61)=6),(NETWORKDAYS(Lister!$D$21,F61,Lister!$D$7:$D$13)-Q61)*N61/NETWORKDAYS(Lister!$D$21,Lister!$E$21,Lister!$D$7:$D$13),IF(MONTH(F61)&lt;6,0)))),0),"")</f>
        <v/>
      </c>
      <c r="U61" s="50" t="str">
        <f t="shared" si="3"/>
        <v/>
      </c>
    </row>
    <row r="62" spans="1:21" x14ac:dyDescent="0.35">
      <c r="A62" s="11" t="str">
        <f t="shared" si="4"/>
        <v/>
      </c>
      <c r="B62" s="32"/>
      <c r="C62" s="17"/>
      <c r="D62" s="18"/>
      <c r="E62" s="12"/>
      <c r="F62" s="12"/>
      <c r="G62" s="40" t="str">
        <f>IF(OR(E62="",F62=""),"",NETWORKDAYS(E62,F62,Lister!$D$7:$D$13))</f>
        <v/>
      </c>
      <c r="H62" s="14"/>
      <c r="I62" s="25" t="str">
        <f t="shared" si="0"/>
        <v/>
      </c>
      <c r="J62" s="45"/>
      <c r="K62" s="46"/>
      <c r="L62" s="15"/>
      <c r="M62" s="49" t="str">
        <f t="shared" si="1"/>
        <v/>
      </c>
      <c r="N62" s="47" t="str">
        <f t="shared" si="2"/>
        <v/>
      </c>
      <c r="O62" s="15"/>
      <c r="P62" s="15"/>
      <c r="Q62" s="15"/>
      <c r="R62" s="48" t="str">
        <f>IFERROR(MAX(IF(OR(O62="",P62="",Q62=""),"",IF(AND(MONTH(E62)=4,MONTH(F62)=4),(NETWORKDAYS(E62,F62,Lister!$D$7:$D$13)-O62)*N62/NETWORKDAYS(Lister!$D$19,Lister!$E$19,Lister!$D$7:$D$13),IF(AND(MONTH(E62)=4,MONTH(F62)&gt;4),(NETWORKDAYS(E62,Lister!$E$19,Lister!$D$7:$D$13)-O62)*N62/NETWORKDAYS(Lister!$D$19,Lister!$E$19,Lister!$D$7:$D$13),IF(MONTH(E62)&gt;4,0)))),0),"")</f>
        <v/>
      </c>
      <c r="S62" s="48" t="str">
        <f>IFERROR(MAX(IF(OR(O62="",P62="",Q62=""),"",IF(AND(MONTH(E62)=5,MONTH(F62)=5),(NETWORKDAYS(E62,F62,Lister!$D$7:$D$13)-P62)*N62/NETWORKDAYS(Lister!$D$20,Lister!$E$20,Lister!$D$7:$D$13),IF(AND(MONTH(E62)=4,MONTH(F62)=5),(NETWORKDAYS(Lister!$D$20,F62,Lister!$D$7:$D$13)-P62)*N62/NETWORKDAYS(Lister!$D$20,Lister!$E$20,Lister!$D$7:$D$13),IF(AND(MONTH(E62)=5,MONTH(F62)=6),(NETWORKDAYS(E62,Lister!$E$20,Lister!$D$7:$D$13)-P62)*N62/NETWORKDAYS(Lister!$D$20,Lister!$E$20,Lister!$D$7:$D$13),IF(AND(MONTH(E62)=4,MONTH(F62)=6),(NETWORKDAYS(Lister!$D$20,Lister!$E$20,Lister!$D$7:$D$13)-P62)*N62/NETWORKDAYS(Lister!$D$20,Lister!$E$20,Lister!$D$7:$D$13),IF(OR(MONTH(F62)=4,MONTH(E62)=6),0)))))),0),"")</f>
        <v/>
      </c>
      <c r="T62" s="48" t="str">
        <f>IFERROR(MAX(IF(OR(O62="",P62="",Q62=""),"",IF(AND(MONTH(E62)=6,MONTH(F62)=6),(NETWORKDAYS(E62,F62,Lister!$D$7:$D$13)-Q62)*N62/NETWORKDAYS(Lister!$D$21,Lister!$E$21,Lister!$D$7:$D$13),IF(AND(MONTH(E62)&lt;6,MONTH(F62)=6),(NETWORKDAYS(Lister!$D$21,F62,Lister!$D$7:$D$13)-Q62)*N62/NETWORKDAYS(Lister!$D$21,Lister!$E$21,Lister!$D$7:$D$13),IF(MONTH(F62)&lt;6,0)))),0),"")</f>
        <v/>
      </c>
      <c r="U62" s="50" t="str">
        <f t="shared" si="3"/>
        <v/>
      </c>
    </row>
    <row r="63" spans="1:21" x14ac:dyDescent="0.35">
      <c r="A63" s="11" t="str">
        <f t="shared" si="4"/>
        <v/>
      </c>
      <c r="B63" s="32"/>
      <c r="C63" s="17"/>
      <c r="D63" s="18"/>
      <c r="E63" s="12"/>
      <c r="F63" s="12"/>
      <c r="G63" s="40" t="str">
        <f>IF(OR(E63="",F63=""),"",NETWORKDAYS(E63,F63,Lister!$D$7:$D$13))</f>
        <v/>
      </c>
      <c r="H63" s="14"/>
      <c r="I63" s="25" t="str">
        <f t="shared" si="0"/>
        <v/>
      </c>
      <c r="J63" s="45"/>
      <c r="K63" s="46"/>
      <c r="L63" s="15"/>
      <c r="M63" s="49" t="str">
        <f t="shared" si="1"/>
        <v/>
      </c>
      <c r="N63" s="47" t="str">
        <f t="shared" si="2"/>
        <v/>
      </c>
      <c r="O63" s="15"/>
      <c r="P63" s="15"/>
      <c r="Q63" s="15"/>
      <c r="R63" s="48" t="str">
        <f>IFERROR(MAX(IF(OR(O63="",P63="",Q63=""),"",IF(AND(MONTH(E63)=4,MONTH(F63)=4),(NETWORKDAYS(E63,F63,Lister!$D$7:$D$13)-O63)*N63/NETWORKDAYS(Lister!$D$19,Lister!$E$19,Lister!$D$7:$D$13),IF(AND(MONTH(E63)=4,MONTH(F63)&gt;4),(NETWORKDAYS(E63,Lister!$E$19,Lister!$D$7:$D$13)-O63)*N63/NETWORKDAYS(Lister!$D$19,Lister!$E$19,Lister!$D$7:$D$13),IF(MONTH(E63)&gt;4,0)))),0),"")</f>
        <v/>
      </c>
      <c r="S63" s="48" t="str">
        <f>IFERROR(MAX(IF(OR(O63="",P63="",Q63=""),"",IF(AND(MONTH(E63)=5,MONTH(F63)=5),(NETWORKDAYS(E63,F63,Lister!$D$7:$D$13)-P63)*N63/NETWORKDAYS(Lister!$D$20,Lister!$E$20,Lister!$D$7:$D$13),IF(AND(MONTH(E63)=4,MONTH(F63)=5),(NETWORKDAYS(Lister!$D$20,F63,Lister!$D$7:$D$13)-P63)*N63/NETWORKDAYS(Lister!$D$20,Lister!$E$20,Lister!$D$7:$D$13),IF(AND(MONTH(E63)=5,MONTH(F63)=6),(NETWORKDAYS(E63,Lister!$E$20,Lister!$D$7:$D$13)-P63)*N63/NETWORKDAYS(Lister!$D$20,Lister!$E$20,Lister!$D$7:$D$13),IF(AND(MONTH(E63)=4,MONTH(F63)=6),(NETWORKDAYS(Lister!$D$20,Lister!$E$20,Lister!$D$7:$D$13)-P63)*N63/NETWORKDAYS(Lister!$D$20,Lister!$E$20,Lister!$D$7:$D$13),IF(OR(MONTH(F63)=4,MONTH(E63)=6),0)))))),0),"")</f>
        <v/>
      </c>
      <c r="T63" s="48" t="str">
        <f>IFERROR(MAX(IF(OR(O63="",P63="",Q63=""),"",IF(AND(MONTH(E63)=6,MONTH(F63)=6),(NETWORKDAYS(E63,F63,Lister!$D$7:$D$13)-Q63)*N63/NETWORKDAYS(Lister!$D$21,Lister!$E$21,Lister!$D$7:$D$13),IF(AND(MONTH(E63)&lt;6,MONTH(F63)=6),(NETWORKDAYS(Lister!$D$21,F63,Lister!$D$7:$D$13)-Q63)*N63/NETWORKDAYS(Lister!$D$21,Lister!$E$21,Lister!$D$7:$D$13),IF(MONTH(F63)&lt;6,0)))),0),"")</f>
        <v/>
      </c>
      <c r="U63" s="50" t="str">
        <f t="shared" si="3"/>
        <v/>
      </c>
    </row>
    <row r="64" spans="1:21" x14ac:dyDescent="0.35">
      <c r="A64" s="11" t="str">
        <f t="shared" si="4"/>
        <v/>
      </c>
      <c r="B64" s="32"/>
      <c r="C64" s="17"/>
      <c r="D64" s="18"/>
      <c r="E64" s="12"/>
      <c r="F64" s="12"/>
      <c r="G64" s="40" t="str">
        <f>IF(OR(E64="",F64=""),"",NETWORKDAYS(E64,F64,Lister!$D$7:$D$13))</f>
        <v/>
      </c>
      <c r="H64" s="14"/>
      <c r="I64" s="25" t="str">
        <f t="shared" si="0"/>
        <v/>
      </c>
      <c r="J64" s="45"/>
      <c r="K64" s="46"/>
      <c r="L64" s="15"/>
      <c r="M64" s="49" t="str">
        <f t="shared" si="1"/>
        <v/>
      </c>
      <c r="N64" s="47" t="str">
        <f t="shared" si="2"/>
        <v/>
      </c>
      <c r="O64" s="15"/>
      <c r="P64" s="15"/>
      <c r="Q64" s="15"/>
      <c r="R64" s="48" t="str">
        <f>IFERROR(MAX(IF(OR(O64="",P64="",Q64=""),"",IF(AND(MONTH(E64)=4,MONTH(F64)=4),(NETWORKDAYS(E64,F64,Lister!$D$7:$D$13)-O64)*N64/NETWORKDAYS(Lister!$D$19,Lister!$E$19,Lister!$D$7:$D$13),IF(AND(MONTH(E64)=4,MONTH(F64)&gt;4),(NETWORKDAYS(E64,Lister!$E$19,Lister!$D$7:$D$13)-O64)*N64/NETWORKDAYS(Lister!$D$19,Lister!$E$19,Lister!$D$7:$D$13),IF(MONTH(E64)&gt;4,0)))),0),"")</f>
        <v/>
      </c>
      <c r="S64" s="48" t="str">
        <f>IFERROR(MAX(IF(OR(O64="",P64="",Q64=""),"",IF(AND(MONTH(E64)=5,MONTH(F64)=5),(NETWORKDAYS(E64,F64,Lister!$D$7:$D$13)-P64)*N64/NETWORKDAYS(Lister!$D$20,Lister!$E$20,Lister!$D$7:$D$13),IF(AND(MONTH(E64)=4,MONTH(F64)=5),(NETWORKDAYS(Lister!$D$20,F64,Lister!$D$7:$D$13)-P64)*N64/NETWORKDAYS(Lister!$D$20,Lister!$E$20,Lister!$D$7:$D$13),IF(AND(MONTH(E64)=5,MONTH(F64)=6),(NETWORKDAYS(E64,Lister!$E$20,Lister!$D$7:$D$13)-P64)*N64/NETWORKDAYS(Lister!$D$20,Lister!$E$20,Lister!$D$7:$D$13),IF(AND(MONTH(E64)=4,MONTH(F64)=6),(NETWORKDAYS(Lister!$D$20,Lister!$E$20,Lister!$D$7:$D$13)-P64)*N64/NETWORKDAYS(Lister!$D$20,Lister!$E$20,Lister!$D$7:$D$13),IF(OR(MONTH(F64)=4,MONTH(E64)=6),0)))))),0),"")</f>
        <v/>
      </c>
      <c r="T64" s="48" t="str">
        <f>IFERROR(MAX(IF(OR(O64="",P64="",Q64=""),"",IF(AND(MONTH(E64)=6,MONTH(F64)=6),(NETWORKDAYS(E64,F64,Lister!$D$7:$D$13)-Q64)*N64/NETWORKDAYS(Lister!$D$21,Lister!$E$21,Lister!$D$7:$D$13),IF(AND(MONTH(E64)&lt;6,MONTH(F64)=6),(NETWORKDAYS(Lister!$D$21,F64,Lister!$D$7:$D$13)-Q64)*N64/NETWORKDAYS(Lister!$D$21,Lister!$E$21,Lister!$D$7:$D$13),IF(MONTH(F64)&lt;6,0)))),0),"")</f>
        <v/>
      </c>
      <c r="U64" s="50" t="str">
        <f t="shared" si="3"/>
        <v/>
      </c>
    </row>
    <row r="65" spans="1:21" x14ac:dyDescent="0.35">
      <c r="A65" s="11" t="str">
        <f t="shared" si="4"/>
        <v/>
      </c>
      <c r="B65" s="32"/>
      <c r="C65" s="17"/>
      <c r="D65" s="18"/>
      <c r="E65" s="12"/>
      <c r="F65" s="12"/>
      <c r="G65" s="40" t="str">
        <f>IF(OR(E65="",F65=""),"",NETWORKDAYS(E65,F65,Lister!$D$7:$D$13))</f>
        <v/>
      </c>
      <c r="H65" s="14"/>
      <c r="I65" s="25" t="str">
        <f t="shared" si="0"/>
        <v/>
      </c>
      <c r="J65" s="45"/>
      <c r="K65" s="46"/>
      <c r="L65" s="15"/>
      <c r="M65" s="49" t="str">
        <f t="shared" si="1"/>
        <v/>
      </c>
      <c r="N65" s="47" t="str">
        <f t="shared" si="2"/>
        <v/>
      </c>
      <c r="O65" s="15"/>
      <c r="P65" s="15"/>
      <c r="Q65" s="15"/>
      <c r="R65" s="48" t="str">
        <f>IFERROR(MAX(IF(OR(O65="",P65="",Q65=""),"",IF(AND(MONTH(E65)=4,MONTH(F65)=4),(NETWORKDAYS(E65,F65,Lister!$D$7:$D$13)-O65)*N65/NETWORKDAYS(Lister!$D$19,Lister!$E$19,Lister!$D$7:$D$13),IF(AND(MONTH(E65)=4,MONTH(F65)&gt;4),(NETWORKDAYS(E65,Lister!$E$19,Lister!$D$7:$D$13)-O65)*N65/NETWORKDAYS(Lister!$D$19,Lister!$E$19,Lister!$D$7:$D$13),IF(MONTH(E65)&gt;4,0)))),0),"")</f>
        <v/>
      </c>
      <c r="S65" s="48" t="str">
        <f>IFERROR(MAX(IF(OR(O65="",P65="",Q65=""),"",IF(AND(MONTH(E65)=5,MONTH(F65)=5),(NETWORKDAYS(E65,F65,Lister!$D$7:$D$13)-P65)*N65/NETWORKDAYS(Lister!$D$20,Lister!$E$20,Lister!$D$7:$D$13),IF(AND(MONTH(E65)=4,MONTH(F65)=5),(NETWORKDAYS(Lister!$D$20,F65,Lister!$D$7:$D$13)-P65)*N65/NETWORKDAYS(Lister!$D$20,Lister!$E$20,Lister!$D$7:$D$13),IF(AND(MONTH(E65)=5,MONTH(F65)=6),(NETWORKDAYS(E65,Lister!$E$20,Lister!$D$7:$D$13)-P65)*N65/NETWORKDAYS(Lister!$D$20,Lister!$E$20,Lister!$D$7:$D$13),IF(AND(MONTH(E65)=4,MONTH(F65)=6),(NETWORKDAYS(Lister!$D$20,Lister!$E$20,Lister!$D$7:$D$13)-P65)*N65/NETWORKDAYS(Lister!$D$20,Lister!$E$20,Lister!$D$7:$D$13),IF(OR(MONTH(F65)=4,MONTH(E65)=6),0)))))),0),"")</f>
        <v/>
      </c>
      <c r="T65" s="48" t="str">
        <f>IFERROR(MAX(IF(OR(O65="",P65="",Q65=""),"",IF(AND(MONTH(E65)=6,MONTH(F65)=6),(NETWORKDAYS(E65,F65,Lister!$D$7:$D$13)-Q65)*N65/NETWORKDAYS(Lister!$D$21,Lister!$E$21,Lister!$D$7:$D$13),IF(AND(MONTH(E65)&lt;6,MONTH(F65)=6),(NETWORKDAYS(Lister!$D$21,F65,Lister!$D$7:$D$13)-Q65)*N65/NETWORKDAYS(Lister!$D$21,Lister!$E$21,Lister!$D$7:$D$13),IF(MONTH(F65)&lt;6,0)))),0),"")</f>
        <v/>
      </c>
      <c r="U65" s="50" t="str">
        <f t="shared" si="3"/>
        <v/>
      </c>
    </row>
    <row r="66" spans="1:21" x14ac:dyDescent="0.35">
      <c r="A66" s="11" t="str">
        <f t="shared" si="4"/>
        <v/>
      </c>
      <c r="B66" s="32"/>
      <c r="C66" s="17"/>
      <c r="D66" s="18"/>
      <c r="E66" s="12"/>
      <c r="F66" s="12"/>
      <c r="G66" s="40" t="str">
        <f>IF(OR(E66="",F66=""),"",NETWORKDAYS(E66,F66,Lister!$D$7:$D$13))</f>
        <v/>
      </c>
      <c r="H66" s="14"/>
      <c r="I66" s="25" t="str">
        <f t="shared" si="0"/>
        <v/>
      </c>
      <c r="J66" s="45"/>
      <c r="K66" s="46"/>
      <c r="L66" s="15"/>
      <c r="M66" s="49" t="str">
        <f t="shared" si="1"/>
        <v/>
      </c>
      <c r="N66" s="47" t="str">
        <f t="shared" si="2"/>
        <v/>
      </c>
      <c r="O66" s="15"/>
      <c r="P66" s="15"/>
      <c r="Q66" s="15"/>
      <c r="R66" s="48" t="str">
        <f>IFERROR(MAX(IF(OR(O66="",P66="",Q66=""),"",IF(AND(MONTH(E66)=4,MONTH(F66)=4),(NETWORKDAYS(E66,F66,Lister!$D$7:$D$13)-O66)*N66/NETWORKDAYS(Lister!$D$19,Lister!$E$19,Lister!$D$7:$D$13),IF(AND(MONTH(E66)=4,MONTH(F66)&gt;4),(NETWORKDAYS(E66,Lister!$E$19,Lister!$D$7:$D$13)-O66)*N66/NETWORKDAYS(Lister!$D$19,Lister!$E$19,Lister!$D$7:$D$13),IF(MONTH(E66)&gt;4,0)))),0),"")</f>
        <v/>
      </c>
      <c r="S66" s="48" t="str">
        <f>IFERROR(MAX(IF(OR(O66="",P66="",Q66=""),"",IF(AND(MONTH(E66)=5,MONTH(F66)=5),(NETWORKDAYS(E66,F66,Lister!$D$7:$D$13)-P66)*N66/NETWORKDAYS(Lister!$D$20,Lister!$E$20,Lister!$D$7:$D$13),IF(AND(MONTH(E66)=4,MONTH(F66)=5),(NETWORKDAYS(Lister!$D$20,F66,Lister!$D$7:$D$13)-P66)*N66/NETWORKDAYS(Lister!$D$20,Lister!$E$20,Lister!$D$7:$D$13),IF(AND(MONTH(E66)=5,MONTH(F66)=6),(NETWORKDAYS(E66,Lister!$E$20,Lister!$D$7:$D$13)-P66)*N66/NETWORKDAYS(Lister!$D$20,Lister!$E$20,Lister!$D$7:$D$13),IF(AND(MONTH(E66)=4,MONTH(F66)=6),(NETWORKDAYS(Lister!$D$20,Lister!$E$20,Lister!$D$7:$D$13)-P66)*N66/NETWORKDAYS(Lister!$D$20,Lister!$E$20,Lister!$D$7:$D$13),IF(OR(MONTH(F66)=4,MONTH(E66)=6),0)))))),0),"")</f>
        <v/>
      </c>
      <c r="T66" s="48" t="str">
        <f>IFERROR(MAX(IF(OR(O66="",P66="",Q66=""),"",IF(AND(MONTH(E66)=6,MONTH(F66)=6),(NETWORKDAYS(E66,F66,Lister!$D$7:$D$13)-Q66)*N66/NETWORKDAYS(Lister!$D$21,Lister!$E$21,Lister!$D$7:$D$13),IF(AND(MONTH(E66)&lt;6,MONTH(F66)=6),(NETWORKDAYS(Lister!$D$21,F66,Lister!$D$7:$D$13)-Q66)*N66/NETWORKDAYS(Lister!$D$21,Lister!$E$21,Lister!$D$7:$D$13),IF(MONTH(F66)&lt;6,0)))),0),"")</f>
        <v/>
      </c>
      <c r="U66" s="50" t="str">
        <f t="shared" si="3"/>
        <v/>
      </c>
    </row>
    <row r="67" spans="1:21" x14ac:dyDescent="0.35">
      <c r="A67" s="11" t="str">
        <f t="shared" si="4"/>
        <v/>
      </c>
      <c r="B67" s="32"/>
      <c r="C67" s="17"/>
      <c r="D67" s="18"/>
      <c r="E67" s="12"/>
      <c r="F67" s="12"/>
      <c r="G67" s="40" t="str">
        <f>IF(OR(E67="",F67=""),"",NETWORKDAYS(E67,F67,Lister!$D$7:$D$13))</f>
        <v/>
      </c>
      <c r="H67" s="14"/>
      <c r="I67" s="25" t="str">
        <f t="shared" si="0"/>
        <v/>
      </c>
      <c r="J67" s="45"/>
      <c r="K67" s="46"/>
      <c r="L67" s="15"/>
      <c r="M67" s="49" t="str">
        <f t="shared" si="1"/>
        <v/>
      </c>
      <c r="N67" s="47" t="str">
        <f t="shared" si="2"/>
        <v/>
      </c>
      <c r="O67" s="15"/>
      <c r="P67" s="15"/>
      <c r="Q67" s="15"/>
      <c r="R67" s="48" t="str">
        <f>IFERROR(MAX(IF(OR(O67="",P67="",Q67=""),"",IF(AND(MONTH(E67)=4,MONTH(F67)=4),(NETWORKDAYS(E67,F67,Lister!$D$7:$D$13)-O67)*N67/NETWORKDAYS(Lister!$D$19,Lister!$E$19,Lister!$D$7:$D$13),IF(AND(MONTH(E67)=4,MONTH(F67)&gt;4),(NETWORKDAYS(E67,Lister!$E$19,Lister!$D$7:$D$13)-O67)*N67/NETWORKDAYS(Lister!$D$19,Lister!$E$19,Lister!$D$7:$D$13),IF(MONTH(E67)&gt;4,0)))),0),"")</f>
        <v/>
      </c>
      <c r="S67" s="48" t="str">
        <f>IFERROR(MAX(IF(OR(O67="",P67="",Q67=""),"",IF(AND(MONTH(E67)=5,MONTH(F67)=5),(NETWORKDAYS(E67,F67,Lister!$D$7:$D$13)-P67)*N67/NETWORKDAYS(Lister!$D$20,Lister!$E$20,Lister!$D$7:$D$13),IF(AND(MONTH(E67)=4,MONTH(F67)=5),(NETWORKDAYS(Lister!$D$20,F67,Lister!$D$7:$D$13)-P67)*N67/NETWORKDAYS(Lister!$D$20,Lister!$E$20,Lister!$D$7:$D$13),IF(AND(MONTH(E67)=5,MONTH(F67)=6),(NETWORKDAYS(E67,Lister!$E$20,Lister!$D$7:$D$13)-P67)*N67/NETWORKDAYS(Lister!$D$20,Lister!$E$20,Lister!$D$7:$D$13),IF(AND(MONTH(E67)=4,MONTH(F67)=6),(NETWORKDAYS(Lister!$D$20,Lister!$E$20,Lister!$D$7:$D$13)-P67)*N67/NETWORKDAYS(Lister!$D$20,Lister!$E$20,Lister!$D$7:$D$13),IF(OR(MONTH(F67)=4,MONTH(E67)=6),0)))))),0),"")</f>
        <v/>
      </c>
      <c r="T67" s="48" t="str">
        <f>IFERROR(MAX(IF(OR(O67="",P67="",Q67=""),"",IF(AND(MONTH(E67)=6,MONTH(F67)=6),(NETWORKDAYS(E67,F67,Lister!$D$7:$D$13)-Q67)*N67/NETWORKDAYS(Lister!$D$21,Lister!$E$21,Lister!$D$7:$D$13),IF(AND(MONTH(E67)&lt;6,MONTH(F67)=6),(NETWORKDAYS(Lister!$D$21,F67,Lister!$D$7:$D$13)-Q67)*N67/NETWORKDAYS(Lister!$D$21,Lister!$E$21,Lister!$D$7:$D$13),IF(MONTH(F67)&lt;6,0)))),0),"")</f>
        <v/>
      </c>
      <c r="U67" s="50" t="str">
        <f t="shared" si="3"/>
        <v/>
      </c>
    </row>
    <row r="68" spans="1:21" x14ac:dyDescent="0.35">
      <c r="A68" s="11" t="str">
        <f t="shared" si="4"/>
        <v/>
      </c>
      <c r="B68" s="32"/>
      <c r="C68" s="17"/>
      <c r="D68" s="18"/>
      <c r="E68" s="12"/>
      <c r="F68" s="12"/>
      <c r="G68" s="40" t="str">
        <f>IF(OR(E68="",F68=""),"",NETWORKDAYS(E68,F68,Lister!$D$7:$D$13))</f>
        <v/>
      </c>
      <c r="H68" s="14"/>
      <c r="I68" s="25" t="str">
        <f t="shared" si="0"/>
        <v/>
      </c>
      <c r="J68" s="45"/>
      <c r="K68" s="46"/>
      <c r="L68" s="15"/>
      <c r="M68" s="49" t="str">
        <f t="shared" si="1"/>
        <v/>
      </c>
      <c r="N68" s="47" t="str">
        <f t="shared" si="2"/>
        <v/>
      </c>
      <c r="O68" s="15"/>
      <c r="P68" s="15"/>
      <c r="Q68" s="15"/>
      <c r="R68" s="48" t="str">
        <f>IFERROR(MAX(IF(OR(O68="",P68="",Q68=""),"",IF(AND(MONTH(E68)=4,MONTH(F68)=4),(NETWORKDAYS(E68,F68,Lister!$D$7:$D$13)-O68)*N68/NETWORKDAYS(Lister!$D$19,Lister!$E$19,Lister!$D$7:$D$13),IF(AND(MONTH(E68)=4,MONTH(F68)&gt;4),(NETWORKDAYS(E68,Lister!$E$19,Lister!$D$7:$D$13)-O68)*N68/NETWORKDAYS(Lister!$D$19,Lister!$E$19,Lister!$D$7:$D$13),IF(MONTH(E68)&gt;4,0)))),0),"")</f>
        <v/>
      </c>
      <c r="S68" s="48" t="str">
        <f>IFERROR(MAX(IF(OR(O68="",P68="",Q68=""),"",IF(AND(MONTH(E68)=5,MONTH(F68)=5),(NETWORKDAYS(E68,F68,Lister!$D$7:$D$13)-P68)*N68/NETWORKDAYS(Lister!$D$20,Lister!$E$20,Lister!$D$7:$D$13),IF(AND(MONTH(E68)=4,MONTH(F68)=5),(NETWORKDAYS(Lister!$D$20,F68,Lister!$D$7:$D$13)-P68)*N68/NETWORKDAYS(Lister!$D$20,Lister!$E$20,Lister!$D$7:$D$13),IF(AND(MONTH(E68)=5,MONTH(F68)=6),(NETWORKDAYS(E68,Lister!$E$20,Lister!$D$7:$D$13)-P68)*N68/NETWORKDAYS(Lister!$D$20,Lister!$E$20,Lister!$D$7:$D$13),IF(AND(MONTH(E68)=4,MONTH(F68)=6),(NETWORKDAYS(Lister!$D$20,Lister!$E$20,Lister!$D$7:$D$13)-P68)*N68/NETWORKDAYS(Lister!$D$20,Lister!$E$20,Lister!$D$7:$D$13),IF(OR(MONTH(F68)=4,MONTH(E68)=6),0)))))),0),"")</f>
        <v/>
      </c>
      <c r="T68" s="48" t="str">
        <f>IFERROR(MAX(IF(OR(O68="",P68="",Q68=""),"",IF(AND(MONTH(E68)=6,MONTH(F68)=6),(NETWORKDAYS(E68,F68,Lister!$D$7:$D$13)-Q68)*N68/NETWORKDAYS(Lister!$D$21,Lister!$E$21,Lister!$D$7:$D$13),IF(AND(MONTH(E68)&lt;6,MONTH(F68)=6),(NETWORKDAYS(Lister!$D$21,F68,Lister!$D$7:$D$13)-Q68)*N68/NETWORKDAYS(Lister!$D$21,Lister!$E$21,Lister!$D$7:$D$13),IF(MONTH(F68)&lt;6,0)))),0),"")</f>
        <v/>
      </c>
      <c r="U68" s="50" t="str">
        <f t="shared" si="3"/>
        <v/>
      </c>
    </row>
    <row r="69" spans="1:21" x14ac:dyDescent="0.35">
      <c r="A69" s="11" t="str">
        <f t="shared" si="4"/>
        <v/>
      </c>
      <c r="B69" s="32"/>
      <c r="C69" s="17"/>
      <c r="D69" s="18"/>
      <c r="E69" s="12"/>
      <c r="F69" s="12"/>
      <c r="G69" s="40" t="str">
        <f>IF(OR(E69="",F69=""),"",NETWORKDAYS(E69,F69,Lister!$D$7:$D$13))</f>
        <v/>
      </c>
      <c r="H69" s="14"/>
      <c r="I69" s="25" t="str">
        <f t="shared" si="0"/>
        <v/>
      </c>
      <c r="J69" s="45"/>
      <c r="K69" s="46"/>
      <c r="L69" s="15"/>
      <c r="M69" s="49" t="str">
        <f t="shared" si="1"/>
        <v/>
      </c>
      <c r="N69" s="47" t="str">
        <f t="shared" si="2"/>
        <v/>
      </c>
      <c r="O69" s="15"/>
      <c r="P69" s="15"/>
      <c r="Q69" s="15"/>
      <c r="R69" s="48" t="str">
        <f>IFERROR(MAX(IF(OR(O69="",P69="",Q69=""),"",IF(AND(MONTH(E69)=4,MONTH(F69)=4),(NETWORKDAYS(E69,F69,Lister!$D$7:$D$13)-O69)*N69/NETWORKDAYS(Lister!$D$19,Lister!$E$19,Lister!$D$7:$D$13),IF(AND(MONTH(E69)=4,MONTH(F69)&gt;4),(NETWORKDAYS(E69,Lister!$E$19,Lister!$D$7:$D$13)-O69)*N69/NETWORKDAYS(Lister!$D$19,Lister!$E$19,Lister!$D$7:$D$13),IF(MONTH(E69)&gt;4,0)))),0),"")</f>
        <v/>
      </c>
      <c r="S69" s="48" t="str">
        <f>IFERROR(MAX(IF(OR(O69="",P69="",Q69=""),"",IF(AND(MONTH(E69)=5,MONTH(F69)=5),(NETWORKDAYS(E69,F69,Lister!$D$7:$D$13)-P69)*N69/NETWORKDAYS(Lister!$D$20,Lister!$E$20,Lister!$D$7:$D$13),IF(AND(MONTH(E69)=4,MONTH(F69)=5),(NETWORKDAYS(Lister!$D$20,F69,Lister!$D$7:$D$13)-P69)*N69/NETWORKDAYS(Lister!$D$20,Lister!$E$20,Lister!$D$7:$D$13),IF(AND(MONTH(E69)=5,MONTH(F69)=6),(NETWORKDAYS(E69,Lister!$E$20,Lister!$D$7:$D$13)-P69)*N69/NETWORKDAYS(Lister!$D$20,Lister!$E$20,Lister!$D$7:$D$13),IF(AND(MONTH(E69)=4,MONTH(F69)=6),(NETWORKDAYS(Lister!$D$20,Lister!$E$20,Lister!$D$7:$D$13)-P69)*N69/NETWORKDAYS(Lister!$D$20,Lister!$E$20,Lister!$D$7:$D$13),IF(OR(MONTH(F69)=4,MONTH(E69)=6),0)))))),0),"")</f>
        <v/>
      </c>
      <c r="T69" s="48" t="str">
        <f>IFERROR(MAX(IF(OR(O69="",P69="",Q69=""),"",IF(AND(MONTH(E69)=6,MONTH(F69)=6),(NETWORKDAYS(E69,F69,Lister!$D$7:$D$13)-Q69)*N69/NETWORKDAYS(Lister!$D$21,Lister!$E$21,Lister!$D$7:$D$13),IF(AND(MONTH(E69)&lt;6,MONTH(F69)=6),(NETWORKDAYS(Lister!$D$21,F69,Lister!$D$7:$D$13)-Q69)*N69/NETWORKDAYS(Lister!$D$21,Lister!$E$21,Lister!$D$7:$D$13),IF(MONTH(F69)&lt;6,0)))),0),"")</f>
        <v/>
      </c>
      <c r="U69" s="50" t="str">
        <f t="shared" si="3"/>
        <v/>
      </c>
    </row>
    <row r="70" spans="1:21" x14ac:dyDescent="0.35">
      <c r="A70" s="11" t="str">
        <f t="shared" si="4"/>
        <v/>
      </c>
      <c r="B70" s="32"/>
      <c r="C70" s="17"/>
      <c r="D70" s="18"/>
      <c r="E70" s="12"/>
      <c r="F70" s="12"/>
      <c r="G70" s="40" t="str">
        <f>IF(OR(E70="",F70=""),"",NETWORKDAYS(E70,F70,Lister!$D$7:$D$13))</f>
        <v/>
      </c>
      <c r="H70" s="14"/>
      <c r="I70" s="25" t="str">
        <f t="shared" si="0"/>
        <v/>
      </c>
      <c r="J70" s="45"/>
      <c r="K70" s="46"/>
      <c r="L70" s="15"/>
      <c r="M70" s="49" t="str">
        <f t="shared" si="1"/>
        <v/>
      </c>
      <c r="N70" s="47" t="str">
        <f t="shared" si="2"/>
        <v/>
      </c>
      <c r="O70" s="15"/>
      <c r="P70" s="15"/>
      <c r="Q70" s="15"/>
      <c r="R70" s="48" t="str">
        <f>IFERROR(MAX(IF(OR(O70="",P70="",Q70=""),"",IF(AND(MONTH(E70)=4,MONTH(F70)=4),(NETWORKDAYS(E70,F70,Lister!$D$7:$D$13)-O70)*N70/NETWORKDAYS(Lister!$D$19,Lister!$E$19,Lister!$D$7:$D$13),IF(AND(MONTH(E70)=4,MONTH(F70)&gt;4),(NETWORKDAYS(E70,Lister!$E$19,Lister!$D$7:$D$13)-O70)*N70/NETWORKDAYS(Lister!$D$19,Lister!$E$19,Lister!$D$7:$D$13),IF(MONTH(E70)&gt;4,0)))),0),"")</f>
        <v/>
      </c>
      <c r="S70" s="48" t="str">
        <f>IFERROR(MAX(IF(OR(O70="",P70="",Q70=""),"",IF(AND(MONTH(E70)=5,MONTH(F70)=5),(NETWORKDAYS(E70,F70,Lister!$D$7:$D$13)-P70)*N70/NETWORKDAYS(Lister!$D$20,Lister!$E$20,Lister!$D$7:$D$13),IF(AND(MONTH(E70)=4,MONTH(F70)=5),(NETWORKDAYS(Lister!$D$20,F70,Lister!$D$7:$D$13)-P70)*N70/NETWORKDAYS(Lister!$D$20,Lister!$E$20,Lister!$D$7:$D$13),IF(AND(MONTH(E70)=5,MONTH(F70)=6),(NETWORKDAYS(E70,Lister!$E$20,Lister!$D$7:$D$13)-P70)*N70/NETWORKDAYS(Lister!$D$20,Lister!$E$20,Lister!$D$7:$D$13),IF(AND(MONTH(E70)=4,MONTH(F70)=6),(NETWORKDAYS(Lister!$D$20,Lister!$E$20,Lister!$D$7:$D$13)-P70)*N70/NETWORKDAYS(Lister!$D$20,Lister!$E$20,Lister!$D$7:$D$13),IF(OR(MONTH(F70)=4,MONTH(E70)=6),0)))))),0),"")</f>
        <v/>
      </c>
      <c r="T70" s="48" t="str">
        <f>IFERROR(MAX(IF(OR(O70="",P70="",Q70=""),"",IF(AND(MONTH(E70)=6,MONTH(F70)=6),(NETWORKDAYS(E70,F70,Lister!$D$7:$D$13)-Q70)*N70/NETWORKDAYS(Lister!$D$21,Lister!$E$21,Lister!$D$7:$D$13),IF(AND(MONTH(E70)&lt;6,MONTH(F70)=6),(NETWORKDAYS(Lister!$D$21,F70,Lister!$D$7:$D$13)-Q70)*N70/NETWORKDAYS(Lister!$D$21,Lister!$E$21,Lister!$D$7:$D$13),IF(MONTH(F70)&lt;6,0)))),0),"")</f>
        <v/>
      </c>
      <c r="U70" s="50" t="str">
        <f t="shared" si="3"/>
        <v/>
      </c>
    </row>
    <row r="71" spans="1:21" x14ac:dyDescent="0.35">
      <c r="A71" s="11" t="str">
        <f t="shared" si="4"/>
        <v/>
      </c>
      <c r="B71" s="32"/>
      <c r="C71" s="17"/>
      <c r="D71" s="18"/>
      <c r="E71" s="12"/>
      <c r="F71" s="12"/>
      <c r="G71" s="40" t="str">
        <f>IF(OR(E71="",F71=""),"",NETWORKDAYS(E71,F71,Lister!$D$7:$D$13))</f>
        <v/>
      </c>
      <c r="H71" s="14"/>
      <c r="I71" s="25" t="str">
        <f t="shared" si="0"/>
        <v/>
      </c>
      <c r="J71" s="45"/>
      <c r="K71" s="46"/>
      <c r="L71" s="15"/>
      <c r="M71" s="49" t="str">
        <f t="shared" si="1"/>
        <v/>
      </c>
      <c r="N71" s="47" t="str">
        <f t="shared" si="2"/>
        <v/>
      </c>
      <c r="O71" s="15"/>
      <c r="P71" s="15"/>
      <c r="Q71" s="15"/>
      <c r="R71" s="48" t="str">
        <f>IFERROR(MAX(IF(OR(O71="",P71="",Q71=""),"",IF(AND(MONTH(E71)=4,MONTH(F71)=4),(NETWORKDAYS(E71,F71,Lister!$D$7:$D$13)-O71)*N71/NETWORKDAYS(Lister!$D$19,Lister!$E$19,Lister!$D$7:$D$13),IF(AND(MONTH(E71)=4,MONTH(F71)&gt;4),(NETWORKDAYS(E71,Lister!$E$19,Lister!$D$7:$D$13)-O71)*N71/NETWORKDAYS(Lister!$D$19,Lister!$E$19,Lister!$D$7:$D$13),IF(MONTH(E71)&gt;4,0)))),0),"")</f>
        <v/>
      </c>
      <c r="S71" s="48" t="str">
        <f>IFERROR(MAX(IF(OR(O71="",P71="",Q71=""),"",IF(AND(MONTH(E71)=5,MONTH(F71)=5),(NETWORKDAYS(E71,F71,Lister!$D$7:$D$13)-P71)*N71/NETWORKDAYS(Lister!$D$20,Lister!$E$20,Lister!$D$7:$D$13),IF(AND(MONTH(E71)=4,MONTH(F71)=5),(NETWORKDAYS(Lister!$D$20,F71,Lister!$D$7:$D$13)-P71)*N71/NETWORKDAYS(Lister!$D$20,Lister!$E$20,Lister!$D$7:$D$13),IF(AND(MONTH(E71)=5,MONTH(F71)=6),(NETWORKDAYS(E71,Lister!$E$20,Lister!$D$7:$D$13)-P71)*N71/NETWORKDAYS(Lister!$D$20,Lister!$E$20,Lister!$D$7:$D$13),IF(AND(MONTH(E71)=4,MONTH(F71)=6),(NETWORKDAYS(Lister!$D$20,Lister!$E$20,Lister!$D$7:$D$13)-P71)*N71/NETWORKDAYS(Lister!$D$20,Lister!$E$20,Lister!$D$7:$D$13),IF(OR(MONTH(F71)=4,MONTH(E71)=6),0)))))),0),"")</f>
        <v/>
      </c>
      <c r="T71" s="48" t="str">
        <f>IFERROR(MAX(IF(OR(O71="",P71="",Q71=""),"",IF(AND(MONTH(E71)=6,MONTH(F71)=6),(NETWORKDAYS(E71,F71,Lister!$D$7:$D$13)-Q71)*N71/NETWORKDAYS(Lister!$D$21,Lister!$E$21,Lister!$D$7:$D$13),IF(AND(MONTH(E71)&lt;6,MONTH(F71)=6),(NETWORKDAYS(Lister!$D$21,F71,Lister!$D$7:$D$13)-Q71)*N71/NETWORKDAYS(Lister!$D$21,Lister!$E$21,Lister!$D$7:$D$13),IF(MONTH(F71)&lt;6,0)))),0),"")</f>
        <v/>
      </c>
      <c r="U71" s="50" t="str">
        <f t="shared" si="3"/>
        <v/>
      </c>
    </row>
    <row r="72" spans="1:21" x14ac:dyDescent="0.35">
      <c r="A72" s="11" t="str">
        <f t="shared" si="4"/>
        <v/>
      </c>
      <c r="B72" s="32"/>
      <c r="C72" s="17"/>
      <c r="D72" s="18"/>
      <c r="E72" s="12"/>
      <c r="F72" s="12"/>
      <c r="G72" s="40" t="str">
        <f>IF(OR(E72="",F72=""),"",NETWORKDAYS(E72,F72,Lister!$D$7:$D$13))</f>
        <v/>
      </c>
      <c r="H72" s="14"/>
      <c r="I72" s="25" t="str">
        <f t="shared" si="0"/>
        <v/>
      </c>
      <c r="J72" s="45"/>
      <c r="K72" s="46"/>
      <c r="L72" s="15"/>
      <c r="M72" s="49" t="str">
        <f t="shared" si="1"/>
        <v/>
      </c>
      <c r="N72" s="47" t="str">
        <f t="shared" si="2"/>
        <v/>
      </c>
      <c r="O72" s="15"/>
      <c r="P72" s="15"/>
      <c r="Q72" s="15"/>
      <c r="R72" s="48" t="str">
        <f>IFERROR(MAX(IF(OR(O72="",P72="",Q72=""),"",IF(AND(MONTH(E72)=4,MONTH(F72)=4),(NETWORKDAYS(E72,F72,Lister!$D$7:$D$13)-O72)*N72/NETWORKDAYS(Lister!$D$19,Lister!$E$19,Lister!$D$7:$D$13),IF(AND(MONTH(E72)=4,MONTH(F72)&gt;4),(NETWORKDAYS(E72,Lister!$E$19,Lister!$D$7:$D$13)-O72)*N72/NETWORKDAYS(Lister!$D$19,Lister!$E$19,Lister!$D$7:$D$13),IF(MONTH(E72)&gt;4,0)))),0),"")</f>
        <v/>
      </c>
      <c r="S72" s="48" t="str">
        <f>IFERROR(MAX(IF(OR(O72="",P72="",Q72=""),"",IF(AND(MONTH(E72)=5,MONTH(F72)=5),(NETWORKDAYS(E72,F72,Lister!$D$7:$D$13)-P72)*N72/NETWORKDAYS(Lister!$D$20,Lister!$E$20,Lister!$D$7:$D$13),IF(AND(MONTH(E72)=4,MONTH(F72)=5),(NETWORKDAYS(Lister!$D$20,F72,Lister!$D$7:$D$13)-P72)*N72/NETWORKDAYS(Lister!$D$20,Lister!$E$20,Lister!$D$7:$D$13),IF(AND(MONTH(E72)=5,MONTH(F72)=6),(NETWORKDAYS(E72,Lister!$E$20,Lister!$D$7:$D$13)-P72)*N72/NETWORKDAYS(Lister!$D$20,Lister!$E$20,Lister!$D$7:$D$13),IF(AND(MONTH(E72)=4,MONTH(F72)=6),(NETWORKDAYS(Lister!$D$20,Lister!$E$20,Lister!$D$7:$D$13)-P72)*N72/NETWORKDAYS(Lister!$D$20,Lister!$E$20,Lister!$D$7:$D$13),IF(OR(MONTH(F72)=4,MONTH(E72)=6),0)))))),0),"")</f>
        <v/>
      </c>
      <c r="T72" s="48" t="str">
        <f>IFERROR(MAX(IF(OR(O72="",P72="",Q72=""),"",IF(AND(MONTH(E72)=6,MONTH(F72)=6),(NETWORKDAYS(E72,F72,Lister!$D$7:$D$13)-Q72)*N72/NETWORKDAYS(Lister!$D$21,Lister!$E$21,Lister!$D$7:$D$13),IF(AND(MONTH(E72)&lt;6,MONTH(F72)=6),(NETWORKDAYS(Lister!$D$21,F72,Lister!$D$7:$D$13)-Q72)*N72/NETWORKDAYS(Lister!$D$21,Lister!$E$21,Lister!$D$7:$D$13),IF(MONTH(F72)&lt;6,0)))),0),"")</f>
        <v/>
      </c>
      <c r="U72" s="50" t="str">
        <f t="shared" si="3"/>
        <v/>
      </c>
    </row>
    <row r="73" spans="1:21" x14ac:dyDescent="0.35">
      <c r="A73" s="11" t="str">
        <f t="shared" si="4"/>
        <v/>
      </c>
      <c r="B73" s="32"/>
      <c r="C73" s="17"/>
      <c r="D73" s="18"/>
      <c r="E73" s="12"/>
      <c r="F73" s="12"/>
      <c r="G73" s="40" t="str">
        <f>IF(OR(E73="",F73=""),"",NETWORKDAYS(E73,F73,Lister!$D$7:$D$13))</f>
        <v/>
      </c>
      <c r="H73" s="14"/>
      <c r="I73" s="25" t="str">
        <f t="shared" si="0"/>
        <v/>
      </c>
      <c r="J73" s="45"/>
      <c r="K73" s="46"/>
      <c r="L73" s="15"/>
      <c r="M73" s="49" t="str">
        <f t="shared" si="1"/>
        <v/>
      </c>
      <c r="N73" s="47" t="str">
        <f t="shared" si="2"/>
        <v/>
      </c>
      <c r="O73" s="15"/>
      <c r="P73" s="15"/>
      <c r="Q73" s="15"/>
      <c r="R73" s="48" t="str">
        <f>IFERROR(MAX(IF(OR(O73="",P73="",Q73=""),"",IF(AND(MONTH(E73)=4,MONTH(F73)=4),(NETWORKDAYS(E73,F73,Lister!$D$7:$D$13)-O73)*N73/NETWORKDAYS(Lister!$D$19,Lister!$E$19,Lister!$D$7:$D$13),IF(AND(MONTH(E73)=4,MONTH(F73)&gt;4),(NETWORKDAYS(E73,Lister!$E$19,Lister!$D$7:$D$13)-O73)*N73/NETWORKDAYS(Lister!$D$19,Lister!$E$19,Lister!$D$7:$D$13),IF(MONTH(E73)&gt;4,0)))),0),"")</f>
        <v/>
      </c>
      <c r="S73" s="48" t="str">
        <f>IFERROR(MAX(IF(OR(O73="",P73="",Q73=""),"",IF(AND(MONTH(E73)=5,MONTH(F73)=5),(NETWORKDAYS(E73,F73,Lister!$D$7:$D$13)-P73)*N73/NETWORKDAYS(Lister!$D$20,Lister!$E$20,Lister!$D$7:$D$13),IF(AND(MONTH(E73)=4,MONTH(F73)=5),(NETWORKDAYS(Lister!$D$20,F73,Lister!$D$7:$D$13)-P73)*N73/NETWORKDAYS(Lister!$D$20,Lister!$E$20,Lister!$D$7:$D$13),IF(AND(MONTH(E73)=5,MONTH(F73)=6),(NETWORKDAYS(E73,Lister!$E$20,Lister!$D$7:$D$13)-P73)*N73/NETWORKDAYS(Lister!$D$20,Lister!$E$20,Lister!$D$7:$D$13),IF(AND(MONTH(E73)=4,MONTH(F73)=6),(NETWORKDAYS(Lister!$D$20,Lister!$E$20,Lister!$D$7:$D$13)-P73)*N73/NETWORKDAYS(Lister!$D$20,Lister!$E$20,Lister!$D$7:$D$13),IF(OR(MONTH(F73)=4,MONTH(E73)=6),0)))))),0),"")</f>
        <v/>
      </c>
      <c r="T73" s="48" t="str">
        <f>IFERROR(MAX(IF(OR(O73="",P73="",Q73=""),"",IF(AND(MONTH(E73)=6,MONTH(F73)=6),(NETWORKDAYS(E73,F73,Lister!$D$7:$D$13)-Q73)*N73/NETWORKDAYS(Lister!$D$21,Lister!$E$21,Lister!$D$7:$D$13),IF(AND(MONTH(E73)&lt;6,MONTH(F73)=6),(NETWORKDAYS(Lister!$D$21,F73,Lister!$D$7:$D$13)-Q73)*N73/NETWORKDAYS(Lister!$D$21,Lister!$E$21,Lister!$D$7:$D$13),IF(MONTH(F73)&lt;6,0)))),0),"")</f>
        <v/>
      </c>
      <c r="U73" s="50" t="str">
        <f t="shared" si="3"/>
        <v/>
      </c>
    </row>
    <row r="74" spans="1:21" x14ac:dyDescent="0.35">
      <c r="A74" s="11" t="str">
        <f t="shared" si="4"/>
        <v/>
      </c>
      <c r="B74" s="32"/>
      <c r="C74" s="17"/>
      <c r="D74" s="18"/>
      <c r="E74" s="12"/>
      <c r="F74" s="12"/>
      <c r="G74" s="40" t="str">
        <f>IF(OR(E74="",F74=""),"",NETWORKDAYS(E74,F74,Lister!$D$7:$D$13))</f>
        <v/>
      </c>
      <c r="H74" s="14"/>
      <c r="I74" s="25" t="str">
        <f t="shared" si="0"/>
        <v/>
      </c>
      <c r="J74" s="45"/>
      <c r="K74" s="46"/>
      <c r="L74" s="15"/>
      <c r="M74" s="49" t="str">
        <f t="shared" si="1"/>
        <v/>
      </c>
      <c r="N74" s="47" t="str">
        <f t="shared" si="2"/>
        <v/>
      </c>
      <c r="O74" s="15"/>
      <c r="P74" s="15"/>
      <c r="Q74" s="15"/>
      <c r="R74" s="48" t="str">
        <f>IFERROR(MAX(IF(OR(O74="",P74="",Q74=""),"",IF(AND(MONTH(E74)=4,MONTH(F74)=4),(NETWORKDAYS(E74,F74,Lister!$D$7:$D$13)-O74)*N74/NETWORKDAYS(Lister!$D$19,Lister!$E$19,Lister!$D$7:$D$13),IF(AND(MONTH(E74)=4,MONTH(F74)&gt;4),(NETWORKDAYS(E74,Lister!$E$19,Lister!$D$7:$D$13)-O74)*N74/NETWORKDAYS(Lister!$D$19,Lister!$E$19,Lister!$D$7:$D$13),IF(MONTH(E74)&gt;4,0)))),0),"")</f>
        <v/>
      </c>
      <c r="S74" s="48" t="str">
        <f>IFERROR(MAX(IF(OR(O74="",P74="",Q74=""),"",IF(AND(MONTH(E74)=5,MONTH(F74)=5),(NETWORKDAYS(E74,F74,Lister!$D$7:$D$13)-P74)*N74/NETWORKDAYS(Lister!$D$20,Lister!$E$20,Lister!$D$7:$D$13),IF(AND(MONTH(E74)=4,MONTH(F74)=5),(NETWORKDAYS(Lister!$D$20,F74,Lister!$D$7:$D$13)-P74)*N74/NETWORKDAYS(Lister!$D$20,Lister!$E$20,Lister!$D$7:$D$13),IF(AND(MONTH(E74)=5,MONTH(F74)=6),(NETWORKDAYS(E74,Lister!$E$20,Lister!$D$7:$D$13)-P74)*N74/NETWORKDAYS(Lister!$D$20,Lister!$E$20,Lister!$D$7:$D$13),IF(AND(MONTH(E74)=4,MONTH(F74)=6),(NETWORKDAYS(Lister!$D$20,Lister!$E$20,Lister!$D$7:$D$13)-P74)*N74/NETWORKDAYS(Lister!$D$20,Lister!$E$20,Lister!$D$7:$D$13),IF(OR(MONTH(F74)=4,MONTH(E74)=6),0)))))),0),"")</f>
        <v/>
      </c>
      <c r="T74" s="48" t="str">
        <f>IFERROR(MAX(IF(OR(O74="",P74="",Q74=""),"",IF(AND(MONTH(E74)=6,MONTH(F74)=6),(NETWORKDAYS(E74,F74,Lister!$D$7:$D$13)-Q74)*N74/NETWORKDAYS(Lister!$D$21,Lister!$E$21,Lister!$D$7:$D$13),IF(AND(MONTH(E74)&lt;6,MONTH(F74)=6),(NETWORKDAYS(Lister!$D$21,F74,Lister!$D$7:$D$13)-Q74)*N74/NETWORKDAYS(Lister!$D$21,Lister!$E$21,Lister!$D$7:$D$13),IF(MONTH(F74)&lt;6,0)))),0),"")</f>
        <v/>
      </c>
      <c r="U74" s="50" t="str">
        <f t="shared" si="3"/>
        <v/>
      </c>
    </row>
    <row r="75" spans="1:21" x14ac:dyDescent="0.35">
      <c r="A75" s="11" t="str">
        <f t="shared" si="4"/>
        <v/>
      </c>
      <c r="B75" s="32"/>
      <c r="C75" s="17"/>
      <c r="D75" s="18"/>
      <c r="E75" s="12"/>
      <c r="F75" s="12"/>
      <c r="G75" s="40" t="str">
        <f>IF(OR(E75="",F75=""),"",NETWORKDAYS(E75,F75,Lister!$D$7:$D$13))</f>
        <v/>
      </c>
      <c r="H75" s="14"/>
      <c r="I75" s="25" t="str">
        <f t="shared" si="0"/>
        <v/>
      </c>
      <c r="J75" s="45"/>
      <c r="K75" s="46"/>
      <c r="L75" s="15"/>
      <c r="M75" s="49" t="str">
        <f t="shared" si="1"/>
        <v/>
      </c>
      <c r="N75" s="47" t="str">
        <f t="shared" si="2"/>
        <v/>
      </c>
      <c r="O75" s="15"/>
      <c r="P75" s="15"/>
      <c r="Q75" s="15"/>
      <c r="R75" s="48" t="str">
        <f>IFERROR(MAX(IF(OR(O75="",P75="",Q75=""),"",IF(AND(MONTH(E75)=4,MONTH(F75)=4),(NETWORKDAYS(E75,F75,Lister!$D$7:$D$13)-O75)*N75/NETWORKDAYS(Lister!$D$19,Lister!$E$19,Lister!$D$7:$D$13),IF(AND(MONTH(E75)=4,MONTH(F75)&gt;4),(NETWORKDAYS(E75,Lister!$E$19,Lister!$D$7:$D$13)-O75)*N75/NETWORKDAYS(Lister!$D$19,Lister!$E$19,Lister!$D$7:$D$13),IF(MONTH(E75)&gt;4,0)))),0),"")</f>
        <v/>
      </c>
      <c r="S75" s="48" t="str">
        <f>IFERROR(MAX(IF(OR(O75="",P75="",Q75=""),"",IF(AND(MONTH(E75)=5,MONTH(F75)=5),(NETWORKDAYS(E75,F75,Lister!$D$7:$D$13)-P75)*N75/NETWORKDAYS(Lister!$D$20,Lister!$E$20,Lister!$D$7:$D$13),IF(AND(MONTH(E75)=4,MONTH(F75)=5),(NETWORKDAYS(Lister!$D$20,F75,Lister!$D$7:$D$13)-P75)*N75/NETWORKDAYS(Lister!$D$20,Lister!$E$20,Lister!$D$7:$D$13),IF(AND(MONTH(E75)=5,MONTH(F75)=6),(NETWORKDAYS(E75,Lister!$E$20,Lister!$D$7:$D$13)-P75)*N75/NETWORKDAYS(Lister!$D$20,Lister!$E$20,Lister!$D$7:$D$13),IF(AND(MONTH(E75)=4,MONTH(F75)=6),(NETWORKDAYS(Lister!$D$20,Lister!$E$20,Lister!$D$7:$D$13)-P75)*N75/NETWORKDAYS(Lister!$D$20,Lister!$E$20,Lister!$D$7:$D$13),IF(OR(MONTH(F75)=4,MONTH(E75)=6),0)))))),0),"")</f>
        <v/>
      </c>
      <c r="T75" s="48" t="str">
        <f>IFERROR(MAX(IF(OR(O75="",P75="",Q75=""),"",IF(AND(MONTH(E75)=6,MONTH(F75)=6),(NETWORKDAYS(E75,F75,Lister!$D$7:$D$13)-Q75)*N75/NETWORKDAYS(Lister!$D$21,Lister!$E$21,Lister!$D$7:$D$13),IF(AND(MONTH(E75)&lt;6,MONTH(F75)=6),(NETWORKDAYS(Lister!$D$21,F75,Lister!$D$7:$D$13)-Q75)*N75/NETWORKDAYS(Lister!$D$21,Lister!$E$21,Lister!$D$7:$D$13),IF(MONTH(F75)&lt;6,0)))),0),"")</f>
        <v/>
      </c>
      <c r="U75" s="50" t="str">
        <f t="shared" si="3"/>
        <v/>
      </c>
    </row>
    <row r="76" spans="1:21" x14ac:dyDescent="0.35">
      <c r="A76" s="11" t="str">
        <f t="shared" si="4"/>
        <v/>
      </c>
      <c r="B76" s="32"/>
      <c r="C76" s="17"/>
      <c r="D76" s="18"/>
      <c r="E76" s="12"/>
      <c r="F76" s="12"/>
      <c r="G76" s="40" t="str">
        <f>IF(OR(E76="",F76=""),"",NETWORKDAYS(E76,F76,Lister!$D$7:$D$13))</f>
        <v/>
      </c>
      <c r="H76" s="14"/>
      <c r="I76" s="25" t="str">
        <f t="shared" si="0"/>
        <v/>
      </c>
      <c r="J76" s="45"/>
      <c r="K76" s="46"/>
      <c r="L76" s="15"/>
      <c r="M76" s="49" t="str">
        <f t="shared" si="1"/>
        <v/>
      </c>
      <c r="N76" s="47" t="str">
        <f t="shared" si="2"/>
        <v/>
      </c>
      <c r="O76" s="15"/>
      <c r="P76" s="15"/>
      <c r="Q76" s="15"/>
      <c r="R76" s="48" t="str">
        <f>IFERROR(MAX(IF(OR(O76="",P76="",Q76=""),"",IF(AND(MONTH(E76)=4,MONTH(F76)=4),(NETWORKDAYS(E76,F76,Lister!$D$7:$D$13)-O76)*N76/NETWORKDAYS(Lister!$D$19,Lister!$E$19,Lister!$D$7:$D$13),IF(AND(MONTH(E76)=4,MONTH(F76)&gt;4),(NETWORKDAYS(E76,Lister!$E$19,Lister!$D$7:$D$13)-O76)*N76/NETWORKDAYS(Lister!$D$19,Lister!$E$19,Lister!$D$7:$D$13),IF(MONTH(E76)&gt;4,0)))),0),"")</f>
        <v/>
      </c>
      <c r="S76" s="48" t="str">
        <f>IFERROR(MAX(IF(OR(O76="",P76="",Q76=""),"",IF(AND(MONTH(E76)=5,MONTH(F76)=5),(NETWORKDAYS(E76,F76,Lister!$D$7:$D$13)-P76)*N76/NETWORKDAYS(Lister!$D$20,Lister!$E$20,Lister!$D$7:$D$13),IF(AND(MONTH(E76)=4,MONTH(F76)=5),(NETWORKDAYS(Lister!$D$20,F76,Lister!$D$7:$D$13)-P76)*N76/NETWORKDAYS(Lister!$D$20,Lister!$E$20,Lister!$D$7:$D$13),IF(AND(MONTH(E76)=5,MONTH(F76)=6),(NETWORKDAYS(E76,Lister!$E$20,Lister!$D$7:$D$13)-P76)*N76/NETWORKDAYS(Lister!$D$20,Lister!$E$20,Lister!$D$7:$D$13),IF(AND(MONTH(E76)=4,MONTH(F76)=6),(NETWORKDAYS(Lister!$D$20,Lister!$E$20,Lister!$D$7:$D$13)-P76)*N76/NETWORKDAYS(Lister!$D$20,Lister!$E$20,Lister!$D$7:$D$13),IF(OR(MONTH(F76)=4,MONTH(E76)=6),0)))))),0),"")</f>
        <v/>
      </c>
      <c r="T76" s="48" t="str">
        <f>IFERROR(MAX(IF(OR(O76="",P76="",Q76=""),"",IF(AND(MONTH(E76)=6,MONTH(F76)=6),(NETWORKDAYS(E76,F76,Lister!$D$7:$D$13)-Q76)*N76/NETWORKDAYS(Lister!$D$21,Lister!$E$21,Lister!$D$7:$D$13),IF(AND(MONTH(E76)&lt;6,MONTH(F76)=6),(NETWORKDAYS(Lister!$D$21,F76,Lister!$D$7:$D$13)-Q76)*N76/NETWORKDAYS(Lister!$D$21,Lister!$E$21,Lister!$D$7:$D$13),IF(MONTH(F76)&lt;6,0)))),0),"")</f>
        <v/>
      </c>
      <c r="U76" s="50" t="str">
        <f t="shared" si="3"/>
        <v/>
      </c>
    </row>
    <row r="77" spans="1:21" x14ac:dyDescent="0.35">
      <c r="A77" s="11" t="str">
        <f t="shared" si="4"/>
        <v/>
      </c>
      <c r="B77" s="32"/>
      <c r="C77" s="17"/>
      <c r="D77" s="18"/>
      <c r="E77" s="12"/>
      <c r="F77" s="12"/>
      <c r="G77" s="40" t="str">
        <f>IF(OR(E77="",F77=""),"",NETWORKDAYS(E77,F77,Lister!$D$7:$D$13))</f>
        <v/>
      </c>
      <c r="H77" s="14"/>
      <c r="I77" s="25" t="str">
        <f t="shared" si="0"/>
        <v/>
      </c>
      <c r="J77" s="45"/>
      <c r="K77" s="46"/>
      <c r="L77" s="15"/>
      <c r="M77" s="49" t="str">
        <f t="shared" si="1"/>
        <v/>
      </c>
      <c r="N77" s="47" t="str">
        <f t="shared" si="2"/>
        <v/>
      </c>
      <c r="O77" s="15"/>
      <c r="P77" s="15"/>
      <c r="Q77" s="15"/>
      <c r="R77" s="48" t="str">
        <f>IFERROR(MAX(IF(OR(O77="",P77="",Q77=""),"",IF(AND(MONTH(E77)=4,MONTH(F77)=4),(NETWORKDAYS(E77,F77,Lister!$D$7:$D$13)-O77)*N77/NETWORKDAYS(Lister!$D$19,Lister!$E$19,Lister!$D$7:$D$13),IF(AND(MONTH(E77)=4,MONTH(F77)&gt;4),(NETWORKDAYS(E77,Lister!$E$19,Lister!$D$7:$D$13)-O77)*N77/NETWORKDAYS(Lister!$D$19,Lister!$E$19,Lister!$D$7:$D$13),IF(MONTH(E77)&gt;4,0)))),0),"")</f>
        <v/>
      </c>
      <c r="S77" s="48" t="str">
        <f>IFERROR(MAX(IF(OR(O77="",P77="",Q77=""),"",IF(AND(MONTH(E77)=5,MONTH(F77)=5),(NETWORKDAYS(E77,F77,Lister!$D$7:$D$13)-P77)*N77/NETWORKDAYS(Lister!$D$20,Lister!$E$20,Lister!$D$7:$D$13),IF(AND(MONTH(E77)=4,MONTH(F77)=5),(NETWORKDAYS(Lister!$D$20,F77,Lister!$D$7:$D$13)-P77)*N77/NETWORKDAYS(Lister!$D$20,Lister!$E$20,Lister!$D$7:$D$13),IF(AND(MONTH(E77)=5,MONTH(F77)=6),(NETWORKDAYS(E77,Lister!$E$20,Lister!$D$7:$D$13)-P77)*N77/NETWORKDAYS(Lister!$D$20,Lister!$E$20,Lister!$D$7:$D$13),IF(AND(MONTH(E77)=4,MONTH(F77)=6),(NETWORKDAYS(Lister!$D$20,Lister!$E$20,Lister!$D$7:$D$13)-P77)*N77/NETWORKDAYS(Lister!$D$20,Lister!$E$20,Lister!$D$7:$D$13),IF(OR(MONTH(F77)=4,MONTH(E77)=6),0)))))),0),"")</f>
        <v/>
      </c>
      <c r="T77" s="48" t="str">
        <f>IFERROR(MAX(IF(OR(O77="",P77="",Q77=""),"",IF(AND(MONTH(E77)=6,MONTH(F77)=6),(NETWORKDAYS(E77,F77,Lister!$D$7:$D$13)-Q77)*N77/NETWORKDAYS(Lister!$D$21,Lister!$E$21,Lister!$D$7:$D$13),IF(AND(MONTH(E77)&lt;6,MONTH(F77)=6),(NETWORKDAYS(Lister!$D$21,F77,Lister!$D$7:$D$13)-Q77)*N77/NETWORKDAYS(Lister!$D$21,Lister!$E$21,Lister!$D$7:$D$13),IF(MONTH(F77)&lt;6,0)))),0),"")</f>
        <v/>
      </c>
      <c r="U77" s="50" t="str">
        <f t="shared" si="3"/>
        <v/>
      </c>
    </row>
    <row r="78" spans="1:21" x14ac:dyDescent="0.35">
      <c r="A78" s="11" t="str">
        <f t="shared" si="4"/>
        <v/>
      </c>
      <c r="B78" s="32"/>
      <c r="C78" s="17"/>
      <c r="D78" s="18"/>
      <c r="E78" s="12"/>
      <c r="F78" s="12"/>
      <c r="G78" s="40" t="str">
        <f>IF(OR(E78="",F78=""),"",NETWORKDAYS(E78,F78,Lister!$D$7:$D$13))</f>
        <v/>
      </c>
      <c r="H78" s="14"/>
      <c r="I78" s="25" t="str">
        <f t="shared" si="0"/>
        <v/>
      </c>
      <c r="J78" s="45"/>
      <c r="K78" s="46"/>
      <c r="L78" s="15"/>
      <c r="M78" s="49" t="str">
        <f t="shared" si="1"/>
        <v/>
      </c>
      <c r="N78" s="47" t="str">
        <f t="shared" si="2"/>
        <v/>
      </c>
      <c r="O78" s="15"/>
      <c r="P78" s="15"/>
      <c r="Q78" s="15"/>
      <c r="R78" s="48" t="str">
        <f>IFERROR(MAX(IF(OR(O78="",P78="",Q78=""),"",IF(AND(MONTH(E78)=4,MONTH(F78)=4),(NETWORKDAYS(E78,F78,Lister!$D$7:$D$13)-O78)*N78/NETWORKDAYS(Lister!$D$19,Lister!$E$19,Lister!$D$7:$D$13),IF(AND(MONTH(E78)=4,MONTH(F78)&gt;4),(NETWORKDAYS(E78,Lister!$E$19,Lister!$D$7:$D$13)-O78)*N78/NETWORKDAYS(Lister!$D$19,Lister!$E$19,Lister!$D$7:$D$13),IF(MONTH(E78)&gt;4,0)))),0),"")</f>
        <v/>
      </c>
      <c r="S78" s="48" t="str">
        <f>IFERROR(MAX(IF(OR(O78="",P78="",Q78=""),"",IF(AND(MONTH(E78)=5,MONTH(F78)=5),(NETWORKDAYS(E78,F78,Lister!$D$7:$D$13)-P78)*N78/NETWORKDAYS(Lister!$D$20,Lister!$E$20,Lister!$D$7:$D$13),IF(AND(MONTH(E78)=4,MONTH(F78)=5),(NETWORKDAYS(Lister!$D$20,F78,Lister!$D$7:$D$13)-P78)*N78/NETWORKDAYS(Lister!$D$20,Lister!$E$20,Lister!$D$7:$D$13),IF(AND(MONTH(E78)=5,MONTH(F78)=6),(NETWORKDAYS(E78,Lister!$E$20,Lister!$D$7:$D$13)-P78)*N78/NETWORKDAYS(Lister!$D$20,Lister!$E$20,Lister!$D$7:$D$13),IF(AND(MONTH(E78)=4,MONTH(F78)=6),(NETWORKDAYS(Lister!$D$20,Lister!$E$20,Lister!$D$7:$D$13)-P78)*N78/NETWORKDAYS(Lister!$D$20,Lister!$E$20,Lister!$D$7:$D$13),IF(OR(MONTH(F78)=4,MONTH(E78)=6),0)))))),0),"")</f>
        <v/>
      </c>
      <c r="T78" s="48" t="str">
        <f>IFERROR(MAX(IF(OR(O78="",P78="",Q78=""),"",IF(AND(MONTH(E78)=6,MONTH(F78)=6),(NETWORKDAYS(E78,F78,Lister!$D$7:$D$13)-Q78)*N78/NETWORKDAYS(Lister!$D$21,Lister!$E$21,Lister!$D$7:$D$13),IF(AND(MONTH(E78)&lt;6,MONTH(F78)=6),(NETWORKDAYS(Lister!$D$21,F78,Lister!$D$7:$D$13)-Q78)*N78/NETWORKDAYS(Lister!$D$21,Lister!$E$21,Lister!$D$7:$D$13),IF(MONTH(F78)&lt;6,0)))),0),"")</f>
        <v/>
      </c>
      <c r="U78" s="50" t="str">
        <f t="shared" si="3"/>
        <v/>
      </c>
    </row>
    <row r="79" spans="1:21" x14ac:dyDescent="0.35">
      <c r="A79" s="11" t="str">
        <f t="shared" si="4"/>
        <v/>
      </c>
      <c r="B79" s="32"/>
      <c r="C79" s="17"/>
      <c r="D79" s="18"/>
      <c r="E79" s="12"/>
      <c r="F79" s="12"/>
      <c r="G79" s="40" t="str">
        <f>IF(OR(E79="",F79=""),"",NETWORKDAYS(E79,F79,Lister!$D$7:$D$13))</f>
        <v/>
      </c>
      <c r="H79" s="14"/>
      <c r="I79" s="25" t="str">
        <f t="shared" si="0"/>
        <v/>
      </c>
      <c r="J79" s="45"/>
      <c r="K79" s="46"/>
      <c r="L79" s="15"/>
      <c r="M79" s="49" t="str">
        <f t="shared" si="1"/>
        <v/>
      </c>
      <c r="N79" s="47" t="str">
        <f t="shared" si="2"/>
        <v/>
      </c>
      <c r="O79" s="15"/>
      <c r="P79" s="15"/>
      <c r="Q79" s="15"/>
      <c r="R79" s="48" t="str">
        <f>IFERROR(MAX(IF(OR(O79="",P79="",Q79=""),"",IF(AND(MONTH(E79)=4,MONTH(F79)=4),(NETWORKDAYS(E79,F79,Lister!$D$7:$D$13)-O79)*N79/NETWORKDAYS(Lister!$D$19,Lister!$E$19,Lister!$D$7:$D$13),IF(AND(MONTH(E79)=4,MONTH(F79)&gt;4),(NETWORKDAYS(E79,Lister!$E$19,Lister!$D$7:$D$13)-O79)*N79/NETWORKDAYS(Lister!$D$19,Lister!$E$19,Lister!$D$7:$D$13),IF(MONTH(E79)&gt;4,0)))),0),"")</f>
        <v/>
      </c>
      <c r="S79" s="48" t="str">
        <f>IFERROR(MAX(IF(OR(O79="",P79="",Q79=""),"",IF(AND(MONTH(E79)=5,MONTH(F79)=5),(NETWORKDAYS(E79,F79,Lister!$D$7:$D$13)-P79)*N79/NETWORKDAYS(Lister!$D$20,Lister!$E$20,Lister!$D$7:$D$13),IF(AND(MONTH(E79)=4,MONTH(F79)=5),(NETWORKDAYS(Lister!$D$20,F79,Lister!$D$7:$D$13)-P79)*N79/NETWORKDAYS(Lister!$D$20,Lister!$E$20,Lister!$D$7:$D$13),IF(AND(MONTH(E79)=5,MONTH(F79)=6),(NETWORKDAYS(E79,Lister!$E$20,Lister!$D$7:$D$13)-P79)*N79/NETWORKDAYS(Lister!$D$20,Lister!$E$20,Lister!$D$7:$D$13),IF(AND(MONTH(E79)=4,MONTH(F79)=6),(NETWORKDAYS(Lister!$D$20,Lister!$E$20,Lister!$D$7:$D$13)-P79)*N79/NETWORKDAYS(Lister!$D$20,Lister!$E$20,Lister!$D$7:$D$13),IF(OR(MONTH(F79)=4,MONTH(E79)=6),0)))))),0),"")</f>
        <v/>
      </c>
      <c r="T79" s="48" t="str">
        <f>IFERROR(MAX(IF(OR(O79="",P79="",Q79=""),"",IF(AND(MONTH(E79)=6,MONTH(F79)=6),(NETWORKDAYS(E79,F79,Lister!$D$7:$D$13)-Q79)*N79/NETWORKDAYS(Lister!$D$21,Lister!$E$21,Lister!$D$7:$D$13),IF(AND(MONTH(E79)&lt;6,MONTH(F79)=6),(NETWORKDAYS(Lister!$D$21,F79,Lister!$D$7:$D$13)-Q79)*N79/NETWORKDAYS(Lister!$D$21,Lister!$E$21,Lister!$D$7:$D$13),IF(MONTH(F79)&lt;6,0)))),0),"")</f>
        <v/>
      </c>
      <c r="U79" s="50" t="str">
        <f t="shared" si="3"/>
        <v/>
      </c>
    </row>
    <row r="80" spans="1:21" x14ac:dyDescent="0.35">
      <c r="A80" s="11" t="str">
        <f t="shared" si="4"/>
        <v/>
      </c>
      <c r="B80" s="32"/>
      <c r="C80" s="17"/>
      <c r="D80" s="18"/>
      <c r="E80" s="12"/>
      <c r="F80" s="12"/>
      <c r="G80" s="40" t="str">
        <f>IF(OR(E80="",F80=""),"",NETWORKDAYS(E80,F80,Lister!$D$7:$D$13))</f>
        <v/>
      </c>
      <c r="H80" s="14"/>
      <c r="I80" s="25" t="str">
        <f t="shared" si="0"/>
        <v/>
      </c>
      <c r="J80" s="45"/>
      <c r="K80" s="46"/>
      <c r="L80" s="15"/>
      <c r="M80" s="49" t="str">
        <f t="shared" si="1"/>
        <v/>
      </c>
      <c r="N80" s="47" t="str">
        <f t="shared" si="2"/>
        <v/>
      </c>
      <c r="O80" s="15"/>
      <c r="P80" s="15"/>
      <c r="Q80" s="15"/>
      <c r="R80" s="48" t="str">
        <f>IFERROR(MAX(IF(OR(O80="",P80="",Q80=""),"",IF(AND(MONTH(E80)=4,MONTH(F80)=4),(NETWORKDAYS(E80,F80,Lister!$D$7:$D$13)-O80)*N80/NETWORKDAYS(Lister!$D$19,Lister!$E$19,Lister!$D$7:$D$13),IF(AND(MONTH(E80)=4,MONTH(F80)&gt;4),(NETWORKDAYS(E80,Lister!$E$19,Lister!$D$7:$D$13)-O80)*N80/NETWORKDAYS(Lister!$D$19,Lister!$E$19,Lister!$D$7:$D$13),IF(MONTH(E80)&gt;4,0)))),0),"")</f>
        <v/>
      </c>
      <c r="S80" s="48" t="str">
        <f>IFERROR(MAX(IF(OR(O80="",P80="",Q80=""),"",IF(AND(MONTH(E80)=5,MONTH(F80)=5),(NETWORKDAYS(E80,F80,Lister!$D$7:$D$13)-P80)*N80/NETWORKDAYS(Lister!$D$20,Lister!$E$20,Lister!$D$7:$D$13),IF(AND(MONTH(E80)=4,MONTH(F80)=5),(NETWORKDAYS(Lister!$D$20,F80,Lister!$D$7:$D$13)-P80)*N80/NETWORKDAYS(Lister!$D$20,Lister!$E$20,Lister!$D$7:$D$13),IF(AND(MONTH(E80)=5,MONTH(F80)=6),(NETWORKDAYS(E80,Lister!$E$20,Lister!$D$7:$D$13)-P80)*N80/NETWORKDAYS(Lister!$D$20,Lister!$E$20,Lister!$D$7:$D$13),IF(AND(MONTH(E80)=4,MONTH(F80)=6),(NETWORKDAYS(Lister!$D$20,Lister!$E$20,Lister!$D$7:$D$13)-P80)*N80/NETWORKDAYS(Lister!$D$20,Lister!$E$20,Lister!$D$7:$D$13),IF(OR(MONTH(F80)=4,MONTH(E80)=6),0)))))),0),"")</f>
        <v/>
      </c>
      <c r="T80" s="48" t="str">
        <f>IFERROR(MAX(IF(OR(O80="",P80="",Q80=""),"",IF(AND(MONTH(E80)=6,MONTH(F80)=6),(NETWORKDAYS(E80,F80,Lister!$D$7:$D$13)-Q80)*N80/NETWORKDAYS(Lister!$D$21,Lister!$E$21,Lister!$D$7:$D$13),IF(AND(MONTH(E80)&lt;6,MONTH(F80)=6),(NETWORKDAYS(Lister!$D$21,F80,Lister!$D$7:$D$13)-Q80)*N80/NETWORKDAYS(Lister!$D$21,Lister!$E$21,Lister!$D$7:$D$13),IF(MONTH(F80)&lt;6,0)))),0),"")</f>
        <v/>
      </c>
      <c r="U80" s="50" t="str">
        <f t="shared" si="3"/>
        <v/>
      </c>
    </row>
    <row r="81" spans="1:21" x14ac:dyDescent="0.35">
      <c r="A81" s="11" t="str">
        <f t="shared" si="4"/>
        <v/>
      </c>
      <c r="B81" s="32"/>
      <c r="C81" s="17"/>
      <c r="D81" s="18"/>
      <c r="E81" s="12"/>
      <c r="F81" s="12"/>
      <c r="G81" s="40" t="str">
        <f>IF(OR(E81="",F81=""),"",NETWORKDAYS(E81,F81,Lister!$D$7:$D$13))</f>
        <v/>
      </c>
      <c r="H81" s="14"/>
      <c r="I81" s="25" t="str">
        <f t="shared" si="0"/>
        <v/>
      </c>
      <c r="J81" s="45"/>
      <c r="K81" s="46"/>
      <c r="L81" s="15"/>
      <c r="M81" s="49" t="str">
        <f t="shared" si="1"/>
        <v/>
      </c>
      <c r="N81" s="47" t="str">
        <f t="shared" si="2"/>
        <v/>
      </c>
      <c r="O81" s="15"/>
      <c r="P81" s="15"/>
      <c r="Q81" s="15"/>
      <c r="R81" s="48" t="str">
        <f>IFERROR(MAX(IF(OR(O81="",P81="",Q81=""),"",IF(AND(MONTH(E81)=4,MONTH(F81)=4),(NETWORKDAYS(E81,F81,Lister!$D$7:$D$13)-O81)*N81/NETWORKDAYS(Lister!$D$19,Lister!$E$19,Lister!$D$7:$D$13),IF(AND(MONTH(E81)=4,MONTH(F81)&gt;4),(NETWORKDAYS(E81,Lister!$E$19,Lister!$D$7:$D$13)-O81)*N81/NETWORKDAYS(Lister!$D$19,Lister!$E$19,Lister!$D$7:$D$13),IF(MONTH(E81)&gt;4,0)))),0),"")</f>
        <v/>
      </c>
      <c r="S81" s="48" t="str">
        <f>IFERROR(MAX(IF(OR(O81="",P81="",Q81=""),"",IF(AND(MONTH(E81)=5,MONTH(F81)=5),(NETWORKDAYS(E81,F81,Lister!$D$7:$D$13)-P81)*N81/NETWORKDAYS(Lister!$D$20,Lister!$E$20,Lister!$D$7:$D$13),IF(AND(MONTH(E81)=4,MONTH(F81)=5),(NETWORKDAYS(Lister!$D$20,F81,Lister!$D$7:$D$13)-P81)*N81/NETWORKDAYS(Lister!$D$20,Lister!$E$20,Lister!$D$7:$D$13),IF(AND(MONTH(E81)=5,MONTH(F81)=6),(NETWORKDAYS(E81,Lister!$E$20,Lister!$D$7:$D$13)-P81)*N81/NETWORKDAYS(Lister!$D$20,Lister!$E$20,Lister!$D$7:$D$13),IF(AND(MONTH(E81)=4,MONTH(F81)=6),(NETWORKDAYS(Lister!$D$20,Lister!$E$20,Lister!$D$7:$D$13)-P81)*N81/NETWORKDAYS(Lister!$D$20,Lister!$E$20,Lister!$D$7:$D$13),IF(OR(MONTH(F81)=4,MONTH(E81)=6),0)))))),0),"")</f>
        <v/>
      </c>
      <c r="T81" s="48" t="str">
        <f>IFERROR(MAX(IF(OR(O81="",P81="",Q81=""),"",IF(AND(MONTH(E81)=6,MONTH(F81)=6),(NETWORKDAYS(E81,F81,Lister!$D$7:$D$13)-Q81)*N81/NETWORKDAYS(Lister!$D$21,Lister!$E$21,Lister!$D$7:$D$13),IF(AND(MONTH(E81)&lt;6,MONTH(F81)=6),(NETWORKDAYS(Lister!$D$21,F81,Lister!$D$7:$D$13)-Q81)*N81/NETWORKDAYS(Lister!$D$21,Lister!$E$21,Lister!$D$7:$D$13),IF(MONTH(F81)&lt;6,0)))),0),"")</f>
        <v/>
      </c>
      <c r="U81" s="50" t="str">
        <f t="shared" si="3"/>
        <v/>
      </c>
    </row>
    <row r="82" spans="1:21" x14ac:dyDescent="0.35">
      <c r="A82" s="11" t="str">
        <f t="shared" si="4"/>
        <v/>
      </c>
      <c r="B82" s="32"/>
      <c r="C82" s="17"/>
      <c r="D82" s="18"/>
      <c r="E82" s="12"/>
      <c r="F82" s="12"/>
      <c r="G82" s="40" t="str">
        <f>IF(OR(E82="",F82=""),"",NETWORKDAYS(E82,F82,Lister!$D$7:$D$13))</f>
        <v/>
      </c>
      <c r="H82" s="14"/>
      <c r="I82" s="25" t="str">
        <f t="shared" si="0"/>
        <v/>
      </c>
      <c r="J82" s="45"/>
      <c r="K82" s="46"/>
      <c r="L82" s="15"/>
      <c r="M82" s="49" t="str">
        <f t="shared" si="1"/>
        <v/>
      </c>
      <c r="N82" s="47" t="str">
        <f t="shared" si="2"/>
        <v/>
      </c>
      <c r="O82" s="15"/>
      <c r="P82" s="15"/>
      <c r="Q82" s="15"/>
      <c r="R82" s="48" t="str">
        <f>IFERROR(MAX(IF(OR(O82="",P82="",Q82=""),"",IF(AND(MONTH(E82)=4,MONTH(F82)=4),(NETWORKDAYS(E82,F82,Lister!$D$7:$D$13)-O82)*N82/NETWORKDAYS(Lister!$D$19,Lister!$E$19,Lister!$D$7:$D$13),IF(AND(MONTH(E82)=4,MONTH(F82)&gt;4),(NETWORKDAYS(E82,Lister!$E$19,Lister!$D$7:$D$13)-O82)*N82/NETWORKDAYS(Lister!$D$19,Lister!$E$19,Lister!$D$7:$D$13),IF(MONTH(E82)&gt;4,0)))),0),"")</f>
        <v/>
      </c>
      <c r="S82" s="48" t="str">
        <f>IFERROR(MAX(IF(OR(O82="",P82="",Q82=""),"",IF(AND(MONTH(E82)=5,MONTH(F82)=5),(NETWORKDAYS(E82,F82,Lister!$D$7:$D$13)-P82)*N82/NETWORKDAYS(Lister!$D$20,Lister!$E$20,Lister!$D$7:$D$13),IF(AND(MONTH(E82)=4,MONTH(F82)=5),(NETWORKDAYS(Lister!$D$20,F82,Lister!$D$7:$D$13)-P82)*N82/NETWORKDAYS(Lister!$D$20,Lister!$E$20,Lister!$D$7:$D$13),IF(AND(MONTH(E82)=5,MONTH(F82)=6),(NETWORKDAYS(E82,Lister!$E$20,Lister!$D$7:$D$13)-P82)*N82/NETWORKDAYS(Lister!$D$20,Lister!$E$20,Lister!$D$7:$D$13),IF(AND(MONTH(E82)=4,MONTH(F82)=6),(NETWORKDAYS(Lister!$D$20,Lister!$E$20,Lister!$D$7:$D$13)-P82)*N82/NETWORKDAYS(Lister!$D$20,Lister!$E$20,Lister!$D$7:$D$13),IF(OR(MONTH(F82)=4,MONTH(E82)=6),0)))))),0),"")</f>
        <v/>
      </c>
      <c r="T82" s="48" t="str">
        <f>IFERROR(MAX(IF(OR(O82="",P82="",Q82=""),"",IF(AND(MONTH(E82)=6,MONTH(F82)=6),(NETWORKDAYS(E82,F82,Lister!$D$7:$D$13)-Q82)*N82/NETWORKDAYS(Lister!$D$21,Lister!$E$21,Lister!$D$7:$D$13),IF(AND(MONTH(E82)&lt;6,MONTH(F82)=6),(NETWORKDAYS(Lister!$D$21,F82,Lister!$D$7:$D$13)-Q82)*N82/NETWORKDAYS(Lister!$D$21,Lister!$E$21,Lister!$D$7:$D$13),IF(MONTH(F82)&lt;6,0)))),0),"")</f>
        <v/>
      </c>
      <c r="U82" s="50" t="str">
        <f t="shared" si="3"/>
        <v/>
      </c>
    </row>
    <row r="83" spans="1:21" x14ac:dyDescent="0.35">
      <c r="A83" s="11" t="str">
        <f t="shared" si="4"/>
        <v/>
      </c>
      <c r="B83" s="32"/>
      <c r="C83" s="17"/>
      <c r="D83" s="18"/>
      <c r="E83" s="12"/>
      <c r="F83" s="12"/>
      <c r="G83" s="40" t="str">
        <f>IF(OR(E83="",F83=""),"",NETWORKDAYS(E83,F83,Lister!$D$7:$D$13))</f>
        <v/>
      </c>
      <c r="H83" s="14"/>
      <c r="I83" s="25" t="str">
        <f t="shared" si="0"/>
        <v/>
      </c>
      <c r="J83" s="45"/>
      <c r="K83" s="46"/>
      <c r="L83" s="15"/>
      <c r="M83" s="49" t="str">
        <f t="shared" si="1"/>
        <v/>
      </c>
      <c r="N83" s="47" t="str">
        <f t="shared" si="2"/>
        <v/>
      </c>
      <c r="O83" s="15"/>
      <c r="P83" s="15"/>
      <c r="Q83" s="15"/>
      <c r="R83" s="48" t="str">
        <f>IFERROR(MAX(IF(OR(O83="",P83="",Q83=""),"",IF(AND(MONTH(E83)=4,MONTH(F83)=4),(NETWORKDAYS(E83,F83,Lister!$D$7:$D$13)-O83)*N83/NETWORKDAYS(Lister!$D$19,Lister!$E$19,Lister!$D$7:$D$13),IF(AND(MONTH(E83)=4,MONTH(F83)&gt;4),(NETWORKDAYS(E83,Lister!$E$19,Lister!$D$7:$D$13)-O83)*N83/NETWORKDAYS(Lister!$D$19,Lister!$E$19,Lister!$D$7:$D$13),IF(MONTH(E83)&gt;4,0)))),0),"")</f>
        <v/>
      </c>
      <c r="S83" s="48" t="str">
        <f>IFERROR(MAX(IF(OR(O83="",P83="",Q83=""),"",IF(AND(MONTH(E83)=5,MONTH(F83)=5),(NETWORKDAYS(E83,F83,Lister!$D$7:$D$13)-P83)*N83/NETWORKDAYS(Lister!$D$20,Lister!$E$20,Lister!$D$7:$D$13),IF(AND(MONTH(E83)=4,MONTH(F83)=5),(NETWORKDAYS(Lister!$D$20,F83,Lister!$D$7:$D$13)-P83)*N83/NETWORKDAYS(Lister!$D$20,Lister!$E$20,Lister!$D$7:$D$13),IF(AND(MONTH(E83)=5,MONTH(F83)=6),(NETWORKDAYS(E83,Lister!$E$20,Lister!$D$7:$D$13)-P83)*N83/NETWORKDAYS(Lister!$D$20,Lister!$E$20,Lister!$D$7:$D$13),IF(AND(MONTH(E83)=4,MONTH(F83)=6),(NETWORKDAYS(Lister!$D$20,Lister!$E$20,Lister!$D$7:$D$13)-P83)*N83/NETWORKDAYS(Lister!$D$20,Lister!$E$20,Lister!$D$7:$D$13),IF(OR(MONTH(F83)=4,MONTH(E83)=6),0)))))),0),"")</f>
        <v/>
      </c>
      <c r="T83" s="48" t="str">
        <f>IFERROR(MAX(IF(OR(O83="",P83="",Q83=""),"",IF(AND(MONTH(E83)=6,MONTH(F83)=6),(NETWORKDAYS(E83,F83,Lister!$D$7:$D$13)-Q83)*N83/NETWORKDAYS(Lister!$D$21,Lister!$E$21,Lister!$D$7:$D$13),IF(AND(MONTH(E83)&lt;6,MONTH(F83)=6),(NETWORKDAYS(Lister!$D$21,F83,Lister!$D$7:$D$13)-Q83)*N83/NETWORKDAYS(Lister!$D$21,Lister!$E$21,Lister!$D$7:$D$13),IF(MONTH(F83)&lt;6,0)))),0),"")</f>
        <v/>
      </c>
      <c r="U83" s="50" t="str">
        <f t="shared" si="3"/>
        <v/>
      </c>
    </row>
    <row r="84" spans="1:21" x14ac:dyDescent="0.35">
      <c r="A84" s="11" t="str">
        <f t="shared" si="4"/>
        <v/>
      </c>
      <c r="B84" s="32"/>
      <c r="C84" s="17"/>
      <c r="D84" s="18"/>
      <c r="E84" s="12"/>
      <c r="F84" s="12"/>
      <c r="G84" s="40" t="str">
        <f>IF(OR(E84="",F84=""),"",NETWORKDAYS(E84,F84,Lister!$D$7:$D$13))</f>
        <v/>
      </c>
      <c r="H84" s="14"/>
      <c r="I84" s="25" t="str">
        <f t="shared" si="0"/>
        <v/>
      </c>
      <c r="J84" s="45"/>
      <c r="K84" s="46"/>
      <c r="L84" s="15"/>
      <c r="M84" s="49" t="str">
        <f t="shared" si="1"/>
        <v/>
      </c>
      <c r="N84" s="47" t="str">
        <f t="shared" si="2"/>
        <v/>
      </c>
      <c r="O84" s="15"/>
      <c r="P84" s="15"/>
      <c r="Q84" s="15"/>
      <c r="R84" s="48" t="str">
        <f>IFERROR(MAX(IF(OR(O84="",P84="",Q84=""),"",IF(AND(MONTH(E84)=4,MONTH(F84)=4),(NETWORKDAYS(E84,F84,Lister!$D$7:$D$13)-O84)*N84/NETWORKDAYS(Lister!$D$19,Lister!$E$19,Lister!$D$7:$D$13),IF(AND(MONTH(E84)=4,MONTH(F84)&gt;4),(NETWORKDAYS(E84,Lister!$E$19,Lister!$D$7:$D$13)-O84)*N84/NETWORKDAYS(Lister!$D$19,Lister!$E$19,Lister!$D$7:$D$13),IF(MONTH(E84)&gt;4,0)))),0),"")</f>
        <v/>
      </c>
      <c r="S84" s="48" t="str">
        <f>IFERROR(MAX(IF(OR(O84="",P84="",Q84=""),"",IF(AND(MONTH(E84)=5,MONTH(F84)=5),(NETWORKDAYS(E84,F84,Lister!$D$7:$D$13)-P84)*N84/NETWORKDAYS(Lister!$D$20,Lister!$E$20,Lister!$D$7:$D$13),IF(AND(MONTH(E84)=4,MONTH(F84)=5),(NETWORKDAYS(Lister!$D$20,F84,Lister!$D$7:$D$13)-P84)*N84/NETWORKDAYS(Lister!$D$20,Lister!$E$20,Lister!$D$7:$D$13),IF(AND(MONTH(E84)=5,MONTH(F84)=6),(NETWORKDAYS(E84,Lister!$E$20,Lister!$D$7:$D$13)-P84)*N84/NETWORKDAYS(Lister!$D$20,Lister!$E$20,Lister!$D$7:$D$13),IF(AND(MONTH(E84)=4,MONTH(F84)=6),(NETWORKDAYS(Lister!$D$20,Lister!$E$20,Lister!$D$7:$D$13)-P84)*N84/NETWORKDAYS(Lister!$D$20,Lister!$E$20,Lister!$D$7:$D$13),IF(OR(MONTH(F84)=4,MONTH(E84)=6),0)))))),0),"")</f>
        <v/>
      </c>
      <c r="T84" s="48" t="str">
        <f>IFERROR(MAX(IF(OR(O84="",P84="",Q84=""),"",IF(AND(MONTH(E84)=6,MONTH(F84)=6),(NETWORKDAYS(E84,F84,Lister!$D$7:$D$13)-Q84)*N84/NETWORKDAYS(Lister!$D$21,Lister!$E$21,Lister!$D$7:$D$13),IF(AND(MONTH(E84)&lt;6,MONTH(F84)=6),(NETWORKDAYS(Lister!$D$21,F84,Lister!$D$7:$D$13)-Q84)*N84/NETWORKDAYS(Lister!$D$21,Lister!$E$21,Lister!$D$7:$D$13),IF(MONTH(F84)&lt;6,0)))),0),"")</f>
        <v/>
      </c>
      <c r="U84" s="50" t="str">
        <f t="shared" si="3"/>
        <v/>
      </c>
    </row>
    <row r="85" spans="1:21" x14ac:dyDescent="0.35">
      <c r="A85" s="11" t="str">
        <f t="shared" si="4"/>
        <v/>
      </c>
      <c r="B85" s="32"/>
      <c r="C85" s="17"/>
      <c r="D85" s="18"/>
      <c r="E85" s="12"/>
      <c r="F85" s="12"/>
      <c r="G85" s="40" t="str">
        <f>IF(OR(E85="",F85=""),"",NETWORKDAYS(E85,F85,Lister!$D$7:$D$13))</f>
        <v/>
      </c>
      <c r="H85" s="14"/>
      <c r="I85" s="25" t="str">
        <f t="shared" si="0"/>
        <v/>
      </c>
      <c r="J85" s="45"/>
      <c r="K85" s="46"/>
      <c r="L85" s="15"/>
      <c r="M85" s="49" t="str">
        <f t="shared" si="1"/>
        <v/>
      </c>
      <c r="N85" s="47" t="str">
        <f t="shared" si="2"/>
        <v/>
      </c>
      <c r="O85" s="15"/>
      <c r="P85" s="15"/>
      <c r="Q85" s="15"/>
      <c r="R85" s="48" t="str">
        <f>IFERROR(MAX(IF(OR(O85="",P85="",Q85=""),"",IF(AND(MONTH(E85)=4,MONTH(F85)=4),(NETWORKDAYS(E85,F85,Lister!$D$7:$D$13)-O85)*N85/NETWORKDAYS(Lister!$D$19,Lister!$E$19,Lister!$D$7:$D$13),IF(AND(MONTH(E85)=4,MONTH(F85)&gt;4),(NETWORKDAYS(E85,Lister!$E$19,Lister!$D$7:$D$13)-O85)*N85/NETWORKDAYS(Lister!$D$19,Lister!$E$19,Lister!$D$7:$D$13),IF(MONTH(E85)&gt;4,0)))),0),"")</f>
        <v/>
      </c>
      <c r="S85" s="48" t="str">
        <f>IFERROR(MAX(IF(OR(O85="",P85="",Q85=""),"",IF(AND(MONTH(E85)=5,MONTH(F85)=5),(NETWORKDAYS(E85,F85,Lister!$D$7:$D$13)-P85)*N85/NETWORKDAYS(Lister!$D$20,Lister!$E$20,Lister!$D$7:$D$13),IF(AND(MONTH(E85)=4,MONTH(F85)=5),(NETWORKDAYS(Lister!$D$20,F85,Lister!$D$7:$D$13)-P85)*N85/NETWORKDAYS(Lister!$D$20,Lister!$E$20,Lister!$D$7:$D$13),IF(AND(MONTH(E85)=5,MONTH(F85)=6),(NETWORKDAYS(E85,Lister!$E$20,Lister!$D$7:$D$13)-P85)*N85/NETWORKDAYS(Lister!$D$20,Lister!$E$20,Lister!$D$7:$D$13),IF(AND(MONTH(E85)=4,MONTH(F85)=6),(NETWORKDAYS(Lister!$D$20,Lister!$E$20,Lister!$D$7:$D$13)-P85)*N85/NETWORKDAYS(Lister!$D$20,Lister!$E$20,Lister!$D$7:$D$13),IF(OR(MONTH(F85)=4,MONTH(E85)=6),0)))))),0),"")</f>
        <v/>
      </c>
      <c r="T85" s="48" t="str">
        <f>IFERROR(MAX(IF(OR(O85="",P85="",Q85=""),"",IF(AND(MONTH(E85)=6,MONTH(F85)=6),(NETWORKDAYS(E85,F85,Lister!$D$7:$D$13)-Q85)*N85/NETWORKDAYS(Lister!$D$21,Lister!$E$21,Lister!$D$7:$D$13),IF(AND(MONTH(E85)&lt;6,MONTH(F85)=6),(NETWORKDAYS(Lister!$D$21,F85,Lister!$D$7:$D$13)-Q85)*N85/NETWORKDAYS(Lister!$D$21,Lister!$E$21,Lister!$D$7:$D$13),IF(MONTH(F85)&lt;6,0)))),0),"")</f>
        <v/>
      </c>
      <c r="U85" s="50" t="str">
        <f t="shared" si="3"/>
        <v/>
      </c>
    </row>
    <row r="86" spans="1:21" x14ac:dyDescent="0.35">
      <c r="A86" s="11" t="str">
        <f t="shared" si="4"/>
        <v/>
      </c>
      <c r="B86" s="32"/>
      <c r="C86" s="17"/>
      <c r="D86" s="18"/>
      <c r="E86" s="12"/>
      <c r="F86" s="12"/>
      <c r="G86" s="40" t="str">
        <f>IF(OR(E86="",F86=""),"",NETWORKDAYS(E86,F86,Lister!$D$7:$D$13))</f>
        <v/>
      </c>
      <c r="H86" s="14"/>
      <c r="I86" s="25" t="str">
        <f t="shared" ref="I86:I149" si="5">IF(H86="","",IF(H86="Funktionær",0.75,IF(H86="Ikke-funktionær",0.9,IF(H86="Elev/lærling",0.9))))</f>
        <v/>
      </c>
      <c r="J86" s="45"/>
      <c r="K86" s="46"/>
      <c r="L86" s="15"/>
      <c r="M86" s="49" t="str">
        <f t="shared" ref="M86:M149" si="6">IF(B86="","",IF(J86*I86&gt;30000*IF(L86&gt;37,37,L86)/37,30000*IF(L86&gt;37,37,L86)/37,J86*I86))</f>
        <v/>
      </c>
      <c r="N86" s="47" t="str">
        <f t="shared" ref="N86:N149" si="7">IF(M86="","",IF(M86&lt;=J86-K86,M86,J86-K86))</f>
        <v/>
      </c>
      <c r="O86" s="15"/>
      <c r="P86" s="15"/>
      <c r="Q86" s="15"/>
      <c r="R86" s="48" t="str">
        <f>IFERROR(MAX(IF(OR(O86="",P86="",Q86=""),"",IF(AND(MONTH(E86)=4,MONTH(F86)=4),(NETWORKDAYS(E86,F86,Lister!$D$7:$D$13)-O86)*N86/NETWORKDAYS(Lister!$D$19,Lister!$E$19,Lister!$D$7:$D$13),IF(AND(MONTH(E86)=4,MONTH(F86)&gt;4),(NETWORKDAYS(E86,Lister!$E$19,Lister!$D$7:$D$13)-O86)*N86/NETWORKDAYS(Lister!$D$19,Lister!$E$19,Lister!$D$7:$D$13),IF(MONTH(E86)&gt;4,0)))),0),"")</f>
        <v/>
      </c>
      <c r="S86" s="48" t="str">
        <f>IFERROR(MAX(IF(OR(O86="",P86="",Q86=""),"",IF(AND(MONTH(E86)=5,MONTH(F86)=5),(NETWORKDAYS(E86,F86,Lister!$D$7:$D$13)-P86)*N86/NETWORKDAYS(Lister!$D$20,Lister!$E$20,Lister!$D$7:$D$13),IF(AND(MONTH(E86)=4,MONTH(F86)=5),(NETWORKDAYS(Lister!$D$20,F86,Lister!$D$7:$D$13)-P86)*N86/NETWORKDAYS(Lister!$D$20,Lister!$E$20,Lister!$D$7:$D$13),IF(AND(MONTH(E86)=5,MONTH(F86)=6),(NETWORKDAYS(E86,Lister!$E$20,Lister!$D$7:$D$13)-P86)*N86/NETWORKDAYS(Lister!$D$20,Lister!$E$20,Lister!$D$7:$D$13),IF(AND(MONTH(E86)=4,MONTH(F86)=6),(NETWORKDAYS(Lister!$D$20,Lister!$E$20,Lister!$D$7:$D$13)-P86)*N86/NETWORKDAYS(Lister!$D$20,Lister!$E$20,Lister!$D$7:$D$13),IF(OR(MONTH(F86)=4,MONTH(E86)=6),0)))))),0),"")</f>
        <v/>
      </c>
      <c r="T86" s="48" t="str">
        <f>IFERROR(MAX(IF(OR(O86="",P86="",Q86=""),"",IF(AND(MONTH(E86)=6,MONTH(F86)=6),(NETWORKDAYS(E86,F86,Lister!$D$7:$D$13)-Q86)*N86/NETWORKDAYS(Lister!$D$21,Lister!$E$21,Lister!$D$7:$D$13),IF(AND(MONTH(E86)&lt;6,MONTH(F86)=6),(NETWORKDAYS(Lister!$D$21,F86,Lister!$D$7:$D$13)-Q86)*N86/NETWORKDAYS(Lister!$D$21,Lister!$E$21,Lister!$D$7:$D$13),IF(MONTH(F86)&lt;6,0)))),0),"")</f>
        <v/>
      </c>
      <c r="U86" s="50" t="str">
        <f t="shared" ref="U86:U149" si="8">IFERROR(MAX(IF(AND(ISNUMBER(R86),ISNUMBER(S86),ISNUMBER(Q86)),R86+S86+T86,""),0),"")</f>
        <v/>
      </c>
    </row>
    <row r="87" spans="1:21" x14ac:dyDescent="0.35">
      <c r="A87" s="11" t="str">
        <f t="shared" ref="A87:A150" si="9">IF(B87="","",A86+1)</f>
        <v/>
      </c>
      <c r="B87" s="32"/>
      <c r="C87" s="17"/>
      <c r="D87" s="18"/>
      <c r="E87" s="12"/>
      <c r="F87" s="12"/>
      <c r="G87" s="40" t="str">
        <f>IF(OR(E87="",F87=""),"",NETWORKDAYS(E87,F87,Lister!$D$7:$D$13))</f>
        <v/>
      </c>
      <c r="H87" s="14"/>
      <c r="I87" s="25" t="str">
        <f t="shared" si="5"/>
        <v/>
      </c>
      <c r="J87" s="45"/>
      <c r="K87" s="46"/>
      <c r="L87" s="15"/>
      <c r="M87" s="49" t="str">
        <f t="shared" si="6"/>
        <v/>
      </c>
      <c r="N87" s="47" t="str">
        <f t="shared" si="7"/>
        <v/>
      </c>
      <c r="O87" s="15"/>
      <c r="P87" s="15"/>
      <c r="Q87" s="15"/>
      <c r="R87" s="48" t="str">
        <f>IFERROR(MAX(IF(OR(O87="",P87="",Q87=""),"",IF(AND(MONTH(E87)=4,MONTH(F87)=4),(NETWORKDAYS(E87,F87,Lister!$D$7:$D$13)-O87)*N87/NETWORKDAYS(Lister!$D$19,Lister!$E$19,Lister!$D$7:$D$13),IF(AND(MONTH(E87)=4,MONTH(F87)&gt;4),(NETWORKDAYS(E87,Lister!$E$19,Lister!$D$7:$D$13)-O87)*N87/NETWORKDAYS(Lister!$D$19,Lister!$E$19,Lister!$D$7:$D$13),IF(MONTH(E87)&gt;4,0)))),0),"")</f>
        <v/>
      </c>
      <c r="S87" s="48" t="str">
        <f>IFERROR(MAX(IF(OR(O87="",P87="",Q87=""),"",IF(AND(MONTH(E87)=5,MONTH(F87)=5),(NETWORKDAYS(E87,F87,Lister!$D$7:$D$13)-P87)*N87/NETWORKDAYS(Lister!$D$20,Lister!$E$20,Lister!$D$7:$D$13),IF(AND(MONTH(E87)=4,MONTH(F87)=5),(NETWORKDAYS(Lister!$D$20,F87,Lister!$D$7:$D$13)-P87)*N87/NETWORKDAYS(Lister!$D$20,Lister!$E$20,Lister!$D$7:$D$13),IF(AND(MONTH(E87)=5,MONTH(F87)=6),(NETWORKDAYS(E87,Lister!$E$20,Lister!$D$7:$D$13)-P87)*N87/NETWORKDAYS(Lister!$D$20,Lister!$E$20,Lister!$D$7:$D$13),IF(AND(MONTH(E87)=4,MONTH(F87)=6),(NETWORKDAYS(Lister!$D$20,Lister!$E$20,Lister!$D$7:$D$13)-P87)*N87/NETWORKDAYS(Lister!$D$20,Lister!$E$20,Lister!$D$7:$D$13),IF(OR(MONTH(F87)=4,MONTH(E87)=6),0)))))),0),"")</f>
        <v/>
      </c>
      <c r="T87" s="48" t="str">
        <f>IFERROR(MAX(IF(OR(O87="",P87="",Q87=""),"",IF(AND(MONTH(E87)=6,MONTH(F87)=6),(NETWORKDAYS(E87,F87,Lister!$D$7:$D$13)-Q87)*N87/NETWORKDAYS(Lister!$D$21,Lister!$E$21,Lister!$D$7:$D$13),IF(AND(MONTH(E87)&lt;6,MONTH(F87)=6),(NETWORKDAYS(Lister!$D$21,F87,Lister!$D$7:$D$13)-Q87)*N87/NETWORKDAYS(Lister!$D$21,Lister!$E$21,Lister!$D$7:$D$13),IF(MONTH(F87)&lt;6,0)))),0),"")</f>
        <v/>
      </c>
      <c r="U87" s="50" t="str">
        <f t="shared" si="8"/>
        <v/>
      </c>
    </row>
    <row r="88" spans="1:21" x14ac:dyDescent="0.35">
      <c r="A88" s="11" t="str">
        <f t="shared" si="9"/>
        <v/>
      </c>
      <c r="B88" s="32"/>
      <c r="C88" s="17"/>
      <c r="D88" s="18"/>
      <c r="E88" s="12"/>
      <c r="F88" s="12"/>
      <c r="G88" s="40" t="str">
        <f>IF(OR(E88="",F88=""),"",NETWORKDAYS(E88,F88,Lister!$D$7:$D$13))</f>
        <v/>
      </c>
      <c r="H88" s="14"/>
      <c r="I88" s="25" t="str">
        <f t="shared" si="5"/>
        <v/>
      </c>
      <c r="J88" s="45"/>
      <c r="K88" s="46"/>
      <c r="L88" s="15"/>
      <c r="M88" s="49" t="str">
        <f t="shared" si="6"/>
        <v/>
      </c>
      <c r="N88" s="47" t="str">
        <f t="shared" si="7"/>
        <v/>
      </c>
      <c r="O88" s="15"/>
      <c r="P88" s="15"/>
      <c r="Q88" s="15"/>
      <c r="R88" s="48" t="str">
        <f>IFERROR(MAX(IF(OR(O88="",P88="",Q88=""),"",IF(AND(MONTH(E88)=4,MONTH(F88)=4),(NETWORKDAYS(E88,F88,Lister!$D$7:$D$13)-O88)*N88/NETWORKDAYS(Lister!$D$19,Lister!$E$19,Lister!$D$7:$D$13),IF(AND(MONTH(E88)=4,MONTH(F88)&gt;4),(NETWORKDAYS(E88,Lister!$E$19,Lister!$D$7:$D$13)-O88)*N88/NETWORKDAYS(Lister!$D$19,Lister!$E$19,Lister!$D$7:$D$13),IF(MONTH(E88)&gt;4,0)))),0),"")</f>
        <v/>
      </c>
      <c r="S88" s="48" t="str">
        <f>IFERROR(MAX(IF(OR(O88="",P88="",Q88=""),"",IF(AND(MONTH(E88)=5,MONTH(F88)=5),(NETWORKDAYS(E88,F88,Lister!$D$7:$D$13)-P88)*N88/NETWORKDAYS(Lister!$D$20,Lister!$E$20,Lister!$D$7:$D$13),IF(AND(MONTH(E88)=4,MONTH(F88)=5),(NETWORKDAYS(Lister!$D$20,F88,Lister!$D$7:$D$13)-P88)*N88/NETWORKDAYS(Lister!$D$20,Lister!$E$20,Lister!$D$7:$D$13),IF(AND(MONTH(E88)=5,MONTH(F88)=6),(NETWORKDAYS(E88,Lister!$E$20,Lister!$D$7:$D$13)-P88)*N88/NETWORKDAYS(Lister!$D$20,Lister!$E$20,Lister!$D$7:$D$13),IF(AND(MONTH(E88)=4,MONTH(F88)=6),(NETWORKDAYS(Lister!$D$20,Lister!$E$20,Lister!$D$7:$D$13)-P88)*N88/NETWORKDAYS(Lister!$D$20,Lister!$E$20,Lister!$D$7:$D$13),IF(OR(MONTH(F88)=4,MONTH(E88)=6),0)))))),0),"")</f>
        <v/>
      </c>
      <c r="T88" s="48" t="str">
        <f>IFERROR(MAX(IF(OR(O88="",P88="",Q88=""),"",IF(AND(MONTH(E88)=6,MONTH(F88)=6),(NETWORKDAYS(E88,F88,Lister!$D$7:$D$13)-Q88)*N88/NETWORKDAYS(Lister!$D$21,Lister!$E$21,Lister!$D$7:$D$13),IF(AND(MONTH(E88)&lt;6,MONTH(F88)=6),(NETWORKDAYS(Lister!$D$21,F88,Lister!$D$7:$D$13)-Q88)*N88/NETWORKDAYS(Lister!$D$21,Lister!$E$21,Lister!$D$7:$D$13),IF(MONTH(F88)&lt;6,0)))),0),"")</f>
        <v/>
      </c>
      <c r="U88" s="50" t="str">
        <f t="shared" si="8"/>
        <v/>
      </c>
    </row>
    <row r="89" spans="1:21" x14ac:dyDescent="0.35">
      <c r="A89" s="11" t="str">
        <f t="shared" si="9"/>
        <v/>
      </c>
      <c r="B89" s="32"/>
      <c r="C89" s="17"/>
      <c r="D89" s="18"/>
      <c r="E89" s="12"/>
      <c r="F89" s="12"/>
      <c r="G89" s="40" t="str">
        <f>IF(OR(E89="",F89=""),"",NETWORKDAYS(E89,F89,Lister!$D$7:$D$13))</f>
        <v/>
      </c>
      <c r="H89" s="14"/>
      <c r="I89" s="25" t="str">
        <f t="shared" si="5"/>
        <v/>
      </c>
      <c r="J89" s="45"/>
      <c r="K89" s="46"/>
      <c r="L89" s="15"/>
      <c r="M89" s="49" t="str">
        <f t="shared" si="6"/>
        <v/>
      </c>
      <c r="N89" s="47" t="str">
        <f t="shared" si="7"/>
        <v/>
      </c>
      <c r="O89" s="15"/>
      <c r="P89" s="15"/>
      <c r="Q89" s="15"/>
      <c r="R89" s="48" t="str">
        <f>IFERROR(MAX(IF(OR(O89="",P89="",Q89=""),"",IF(AND(MONTH(E89)=4,MONTH(F89)=4),(NETWORKDAYS(E89,F89,Lister!$D$7:$D$13)-O89)*N89/NETWORKDAYS(Lister!$D$19,Lister!$E$19,Lister!$D$7:$D$13),IF(AND(MONTH(E89)=4,MONTH(F89)&gt;4),(NETWORKDAYS(E89,Lister!$E$19,Lister!$D$7:$D$13)-O89)*N89/NETWORKDAYS(Lister!$D$19,Lister!$E$19,Lister!$D$7:$D$13),IF(MONTH(E89)&gt;4,0)))),0),"")</f>
        <v/>
      </c>
      <c r="S89" s="48" t="str">
        <f>IFERROR(MAX(IF(OR(O89="",P89="",Q89=""),"",IF(AND(MONTH(E89)=5,MONTH(F89)=5),(NETWORKDAYS(E89,F89,Lister!$D$7:$D$13)-P89)*N89/NETWORKDAYS(Lister!$D$20,Lister!$E$20,Lister!$D$7:$D$13),IF(AND(MONTH(E89)=4,MONTH(F89)=5),(NETWORKDAYS(Lister!$D$20,F89,Lister!$D$7:$D$13)-P89)*N89/NETWORKDAYS(Lister!$D$20,Lister!$E$20,Lister!$D$7:$D$13),IF(AND(MONTH(E89)=5,MONTH(F89)=6),(NETWORKDAYS(E89,Lister!$E$20,Lister!$D$7:$D$13)-P89)*N89/NETWORKDAYS(Lister!$D$20,Lister!$E$20,Lister!$D$7:$D$13),IF(AND(MONTH(E89)=4,MONTH(F89)=6),(NETWORKDAYS(Lister!$D$20,Lister!$E$20,Lister!$D$7:$D$13)-P89)*N89/NETWORKDAYS(Lister!$D$20,Lister!$E$20,Lister!$D$7:$D$13),IF(OR(MONTH(F89)=4,MONTH(E89)=6),0)))))),0),"")</f>
        <v/>
      </c>
      <c r="T89" s="48" t="str">
        <f>IFERROR(MAX(IF(OR(O89="",P89="",Q89=""),"",IF(AND(MONTH(E89)=6,MONTH(F89)=6),(NETWORKDAYS(E89,F89,Lister!$D$7:$D$13)-Q89)*N89/NETWORKDAYS(Lister!$D$21,Lister!$E$21,Lister!$D$7:$D$13),IF(AND(MONTH(E89)&lt;6,MONTH(F89)=6),(NETWORKDAYS(Lister!$D$21,F89,Lister!$D$7:$D$13)-Q89)*N89/NETWORKDAYS(Lister!$D$21,Lister!$E$21,Lister!$D$7:$D$13),IF(MONTH(F89)&lt;6,0)))),0),"")</f>
        <v/>
      </c>
      <c r="U89" s="50" t="str">
        <f t="shared" si="8"/>
        <v/>
      </c>
    </row>
    <row r="90" spans="1:21" x14ac:dyDescent="0.35">
      <c r="A90" s="11" t="str">
        <f t="shared" si="9"/>
        <v/>
      </c>
      <c r="B90" s="32"/>
      <c r="C90" s="17"/>
      <c r="D90" s="18"/>
      <c r="E90" s="12"/>
      <c r="F90" s="12"/>
      <c r="G90" s="40" t="str">
        <f>IF(OR(E90="",F90=""),"",NETWORKDAYS(E90,F90,Lister!$D$7:$D$13))</f>
        <v/>
      </c>
      <c r="H90" s="14"/>
      <c r="I90" s="25" t="str">
        <f t="shared" si="5"/>
        <v/>
      </c>
      <c r="J90" s="45"/>
      <c r="K90" s="46"/>
      <c r="L90" s="15"/>
      <c r="M90" s="49" t="str">
        <f t="shared" si="6"/>
        <v/>
      </c>
      <c r="N90" s="47" t="str">
        <f t="shared" si="7"/>
        <v/>
      </c>
      <c r="O90" s="15"/>
      <c r="P90" s="15"/>
      <c r="Q90" s="15"/>
      <c r="R90" s="48" t="str">
        <f>IFERROR(MAX(IF(OR(O90="",P90="",Q90=""),"",IF(AND(MONTH(E90)=4,MONTH(F90)=4),(NETWORKDAYS(E90,F90,Lister!$D$7:$D$13)-O90)*N90/NETWORKDAYS(Lister!$D$19,Lister!$E$19,Lister!$D$7:$D$13),IF(AND(MONTH(E90)=4,MONTH(F90)&gt;4),(NETWORKDAYS(E90,Lister!$E$19,Lister!$D$7:$D$13)-O90)*N90/NETWORKDAYS(Lister!$D$19,Lister!$E$19,Lister!$D$7:$D$13),IF(MONTH(E90)&gt;4,0)))),0),"")</f>
        <v/>
      </c>
      <c r="S90" s="48" t="str">
        <f>IFERROR(MAX(IF(OR(O90="",P90="",Q90=""),"",IF(AND(MONTH(E90)=5,MONTH(F90)=5),(NETWORKDAYS(E90,F90,Lister!$D$7:$D$13)-P90)*N90/NETWORKDAYS(Lister!$D$20,Lister!$E$20,Lister!$D$7:$D$13),IF(AND(MONTH(E90)=4,MONTH(F90)=5),(NETWORKDAYS(Lister!$D$20,F90,Lister!$D$7:$D$13)-P90)*N90/NETWORKDAYS(Lister!$D$20,Lister!$E$20,Lister!$D$7:$D$13),IF(AND(MONTH(E90)=5,MONTH(F90)=6),(NETWORKDAYS(E90,Lister!$E$20,Lister!$D$7:$D$13)-P90)*N90/NETWORKDAYS(Lister!$D$20,Lister!$E$20,Lister!$D$7:$D$13),IF(AND(MONTH(E90)=4,MONTH(F90)=6),(NETWORKDAYS(Lister!$D$20,Lister!$E$20,Lister!$D$7:$D$13)-P90)*N90/NETWORKDAYS(Lister!$D$20,Lister!$E$20,Lister!$D$7:$D$13),IF(OR(MONTH(F90)=4,MONTH(E90)=6),0)))))),0),"")</f>
        <v/>
      </c>
      <c r="T90" s="48" t="str">
        <f>IFERROR(MAX(IF(OR(O90="",P90="",Q90=""),"",IF(AND(MONTH(E90)=6,MONTH(F90)=6),(NETWORKDAYS(E90,F90,Lister!$D$7:$D$13)-Q90)*N90/NETWORKDAYS(Lister!$D$21,Lister!$E$21,Lister!$D$7:$D$13),IF(AND(MONTH(E90)&lt;6,MONTH(F90)=6),(NETWORKDAYS(Lister!$D$21,F90,Lister!$D$7:$D$13)-Q90)*N90/NETWORKDAYS(Lister!$D$21,Lister!$E$21,Lister!$D$7:$D$13),IF(MONTH(F90)&lt;6,0)))),0),"")</f>
        <v/>
      </c>
      <c r="U90" s="50" t="str">
        <f t="shared" si="8"/>
        <v/>
      </c>
    </row>
    <row r="91" spans="1:21" x14ac:dyDescent="0.35">
      <c r="A91" s="11" t="str">
        <f t="shared" si="9"/>
        <v/>
      </c>
      <c r="B91" s="32"/>
      <c r="C91" s="17"/>
      <c r="D91" s="18"/>
      <c r="E91" s="12"/>
      <c r="F91" s="12"/>
      <c r="G91" s="40" t="str">
        <f>IF(OR(E91="",F91=""),"",NETWORKDAYS(E91,F91,Lister!$D$7:$D$13))</f>
        <v/>
      </c>
      <c r="H91" s="14"/>
      <c r="I91" s="25" t="str">
        <f t="shared" si="5"/>
        <v/>
      </c>
      <c r="J91" s="45"/>
      <c r="K91" s="46"/>
      <c r="L91" s="15"/>
      <c r="M91" s="49" t="str">
        <f t="shared" si="6"/>
        <v/>
      </c>
      <c r="N91" s="47" t="str">
        <f t="shared" si="7"/>
        <v/>
      </c>
      <c r="O91" s="15"/>
      <c r="P91" s="15"/>
      <c r="Q91" s="15"/>
      <c r="R91" s="48" t="str">
        <f>IFERROR(MAX(IF(OR(O91="",P91="",Q91=""),"",IF(AND(MONTH(E91)=4,MONTH(F91)=4),(NETWORKDAYS(E91,F91,Lister!$D$7:$D$13)-O91)*N91/NETWORKDAYS(Lister!$D$19,Lister!$E$19,Lister!$D$7:$D$13),IF(AND(MONTH(E91)=4,MONTH(F91)&gt;4),(NETWORKDAYS(E91,Lister!$E$19,Lister!$D$7:$D$13)-O91)*N91/NETWORKDAYS(Lister!$D$19,Lister!$E$19,Lister!$D$7:$D$13),IF(MONTH(E91)&gt;4,0)))),0),"")</f>
        <v/>
      </c>
      <c r="S91" s="48" t="str">
        <f>IFERROR(MAX(IF(OR(O91="",P91="",Q91=""),"",IF(AND(MONTH(E91)=5,MONTH(F91)=5),(NETWORKDAYS(E91,F91,Lister!$D$7:$D$13)-P91)*N91/NETWORKDAYS(Lister!$D$20,Lister!$E$20,Lister!$D$7:$D$13),IF(AND(MONTH(E91)=4,MONTH(F91)=5),(NETWORKDAYS(Lister!$D$20,F91,Lister!$D$7:$D$13)-P91)*N91/NETWORKDAYS(Lister!$D$20,Lister!$E$20,Lister!$D$7:$D$13),IF(AND(MONTH(E91)=5,MONTH(F91)=6),(NETWORKDAYS(E91,Lister!$E$20,Lister!$D$7:$D$13)-P91)*N91/NETWORKDAYS(Lister!$D$20,Lister!$E$20,Lister!$D$7:$D$13),IF(AND(MONTH(E91)=4,MONTH(F91)=6),(NETWORKDAYS(Lister!$D$20,Lister!$E$20,Lister!$D$7:$D$13)-P91)*N91/NETWORKDAYS(Lister!$D$20,Lister!$E$20,Lister!$D$7:$D$13),IF(OR(MONTH(F91)=4,MONTH(E91)=6),0)))))),0),"")</f>
        <v/>
      </c>
      <c r="T91" s="48" t="str">
        <f>IFERROR(MAX(IF(OR(O91="",P91="",Q91=""),"",IF(AND(MONTH(E91)=6,MONTH(F91)=6),(NETWORKDAYS(E91,F91,Lister!$D$7:$D$13)-Q91)*N91/NETWORKDAYS(Lister!$D$21,Lister!$E$21,Lister!$D$7:$D$13),IF(AND(MONTH(E91)&lt;6,MONTH(F91)=6),(NETWORKDAYS(Lister!$D$21,F91,Lister!$D$7:$D$13)-Q91)*N91/NETWORKDAYS(Lister!$D$21,Lister!$E$21,Lister!$D$7:$D$13),IF(MONTH(F91)&lt;6,0)))),0),"")</f>
        <v/>
      </c>
      <c r="U91" s="50" t="str">
        <f t="shared" si="8"/>
        <v/>
      </c>
    </row>
    <row r="92" spans="1:21" x14ac:dyDescent="0.35">
      <c r="A92" s="11" t="str">
        <f t="shared" si="9"/>
        <v/>
      </c>
      <c r="B92" s="32"/>
      <c r="C92" s="17"/>
      <c r="D92" s="18"/>
      <c r="E92" s="12"/>
      <c r="F92" s="12"/>
      <c r="G92" s="40" t="str">
        <f>IF(OR(E92="",F92=""),"",NETWORKDAYS(E92,F92,Lister!$D$7:$D$13))</f>
        <v/>
      </c>
      <c r="H92" s="14"/>
      <c r="I92" s="25" t="str">
        <f t="shared" si="5"/>
        <v/>
      </c>
      <c r="J92" s="45"/>
      <c r="K92" s="46"/>
      <c r="L92" s="15"/>
      <c r="M92" s="49" t="str">
        <f t="shared" si="6"/>
        <v/>
      </c>
      <c r="N92" s="47" t="str">
        <f t="shared" si="7"/>
        <v/>
      </c>
      <c r="O92" s="15"/>
      <c r="P92" s="15"/>
      <c r="Q92" s="15"/>
      <c r="R92" s="48" t="str">
        <f>IFERROR(MAX(IF(OR(O92="",P92="",Q92=""),"",IF(AND(MONTH(E92)=4,MONTH(F92)=4),(NETWORKDAYS(E92,F92,Lister!$D$7:$D$13)-O92)*N92/NETWORKDAYS(Lister!$D$19,Lister!$E$19,Lister!$D$7:$D$13),IF(AND(MONTH(E92)=4,MONTH(F92)&gt;4),(NETWORKDAYS(E92,Lister!$E$19,Lister!$D$7:$D$13)-O92)*N92/NETWORKDAYS(Lister!$D$19,Lister!$E$19,Lister!$D$7:$D$13),IF(MONTH(E92)&gt;4,0)))),0),"")</f>
        <v/>
      </c>
      <c r="S92" s="48" t="str">
        <f>IFERROR(MAX(IF(OR(O92="",P92="",Q92=""),"",IF(AND(MONTH(E92)=5,MONTH(F92)=5),(NETWORKDAYS(E92,F92,Lister!$D$7:$D$13)-P92)*N92/NETWORKDAYS(Lister!$D$20,Lister!$E$20,Lister!$D$7:$D$13),IF(AND(MONTH(E92)=4,MONTH(F92)=5),(NETWORKDAYS(Lister!$D$20,F92,Lister!$D$7:$D$13)-P92)*N92/NETWORKDAYS(Lister!$D$20,Lister!$E$20,Lister!$D$7:$D$13),IF(AND(MONTH(E92)=5,MONTH(F92)=6),(NETWORKDAYS(E92,Lister!$E$20,Lister!$D$7:$D$13)-P92)*N92/NETWORKDAYS(Lister!$D$20,Lister!$E$20,Lister!$D$7:$D$13),IF(AND(MONTH(E92)=4,MONTH(F92)=6),(NETWORKDAYS(Lister!$D$20,Lister!$E$20,Lister!$D$7:$D$13)-P92)*N92/NETWORKDAYS(Lister!$D$20,Lister!$E$20,Lister!$D$7:$D$13),IF(OR(MONTH(F92)=4,MONTH(E92)=6),0)))))),0),"")</f>
        <v/>
      </c>
      <c r="T92" s="48" t="str">
        <f>IFERROR(MAX(IF(OR(O92="",P92="",Q92=""),"",IF(AND(MONTH(E92)=6,MONTH(F92)=6),(NETWORKDAYS(E92,F92,Lister!$D$7:$D$13)-Q92)*N92/NETWORKDAYS(Lister!$D$21,Lister!$E$21,Lister!$D$7:$D$13),IF(AND(MONTH(E92)&lt;6,MONTH(F92)=6),(NETWORKDAYS(Lister!$D$21,F92,Lister!$D$7:$D$13)-Q92)*N92/NETWORKDAYS(Lister!$D$21,Lister!$E$21,Lister!$D$7:$D$13),IF(MONTH(F92)&lt;6,0)))),0),"")</f>
        <v/>
      </c>
      <c r="U92" s="50" t="str">
        <f t="shared" si="8"/>
        <v/>
      </c>
    </row>
    <row r="93" spans="1:21" x14ac:dyDescent="0.35">
      <c r="A93" s="11" t="str">
        <f t="shared" si="9"/>
        <v/>
      </c>
      <c r="B93" s="32"/>
      <c r="C93" s="17"/>
      <c r="D93" s="18"/>
      <c r="E93" s="12"/>
      <c r="F93" s="12"/>
      <c r="G93" s="40" t="str">
        <f>IF(OR(E93="",F93=""),"",NETWORKDAYS(E93,F93,Lister!$D$7:$D$13))</f>
        <v/>
      </c>
      <c r="H93" s="14"/>
      <c r="I93" s="25" t="str">
        <f t="shared" si="5"/>
        <v/>
      </c>
      <c r="J93" s="45"/>
      <c r="K93" s="46"/>
      <c r="L93" s="15"/>
      <c r="M93" s="49" t="str">
        <f t="shared" si="6"/>
        <v/>
      </c>
      <c r="N93" s="47" t="str">
        <f t="shared" si="7"/>
        <v/>
      </c>
      <c r="O93" s="15"/>
      <c r="P93" s="15"/>
      <c r="Q93" s="15"/>
      <c r="R93" s="48" t="str">
        <f>IFERROR(MAX(IF(OR(O93="",P93="",Q93=""),"",IF(AND(MONTH(E93)=4,MONTH(F93)=4),(NETWORKDAYS(E93,F93,Lister!$D$7:$D$13)-O93)*N93/NETWORKDAYS(Lister!$D$19,Lister!$E$19,Lister!$D$7:$D$13),IF(AND(MONTH(E93)=4,MONTH(F93)&gt;4),(NETWORKDAYS(E93,Lister!$E$19,Lister!$D$7:$D$13)-O93)*N93/NETWORKDAYS(Lister!$D$19,Lister!$E$19,Lister!$D$7:$D$13),IF(MONTH(E93)&gt;4,0)))),0),"")</f>
        <v/>
      </c>
      <c r="S93" s="48" t="str">
        <f>IFERROR(MAX(IF(OR(O93="",P93="",Q93=""),"",IF(AND(MONTH(E93)=5,MONTH(F93)=5),(NETWORKDAYS(E93,F93,Lister!$D$7:$D$13)-P93)*N93/NETWORKDAYS(Lister!$D$20,Lister!$E$20,Lister!$D$7:$D$13),IF(AND(MONTH(E93)=4,MONTH(F93)=5),(NETWORKDAYS(Lister!$D$20,F93,Lister!$D$7:$D$13)-P93)*N93/NETWORKDAYS(Lister!$D$20,Lister!$E$20,Lister!$D$7:$D$13),IF(AND(MONTH(E93)=5,MONTH(F93)=6),(NETWORKDAYS(E93,Lister!$E$20,Lister!$D$7:$D$13)-P93)*N93/NETWORKDAYS(Lister!$D$20,Lister!$E$20,Lister!$D$7:$D$13),IF(AND(MONTH(E93)=4,MONTH(F93)=6),(NETWORKDAYS(Lister!$D$20,Lister!$E$20,Lister!$D$7:$D$13)-P93)*N93/NETWORKDAYS(Lister!$D$20,Lister!$E$20,Lister!$D$7:$D$13),IF(OR(MONTH(F93)=4,MONTH(E93)=6),0)))))),0),"")</f>
        <v/>
      </c>
      <c r="T93" s="48" t="str">
        <f>IFERROR(MAX(IF(OR(O93="",P93="",Q93=""),"",IF(AND(MONTH(E93)=6,MONTH(F93)=6),(NETWORKDAYS(E93,F93,Lister!$D$7:$D$13)-Q93)*N93/NETWORKDAYS(Lister!$D$21,Lister!$E$21,Lister!$D$7:$D$13),IF(AND(MONTH(E93)&lt;6,MONTH(F93)=6),(NETWORKDAYS(Lister!$D$21,F93,Lister!$D$7:$D$13)-Q93)*N93/NETWORKDAYS(Lister!$D$21,Lister!$E$21,Lister!$D$7:$D$13),IF(MONTH(F93)&lt;6,0)))),0),"")</f>
        <v/>
      </c>
      <c r="U93" s="50" t="str">
        <f t="shared" si="8"/>
        <v/>
      </c>
    </row>
    <row r="94" spans="1:21" x14ac:dyDescent="0.35">
      <c r="A94" s="11" t="str">
        <f t="shared" si="9"/>
        <v/>
      </c>
      <c r="B94" s="32"/>
      <c r="C94" s="17"/>
      <c r="D94" s="18"/>
      <c r="E94" s="12"/>
      <c r="F94" s="12"/>
      <c r="G94" s="40" t="str">
        <f>IF(OR(E94="",F94=""),"",NETWORKDAYS(E94,F94,Lister!$D$7:$D$13))</f>
        <v/>
      </c>
      <c r="H94" s="14"/>
      <c r="I94" s="25" t="str">
        <f t="shared" si="5"/>
        <v/>
      </c>
      <c r="J94" s="45"/>
      <c r="K94" s="46"/>
      <c r="L94" s="15"/>
      <c r="M94" s="49" t="str">
        <f t="shared" si="6"/>
        <v/>
      </c>
      <c r="N94" s="47" t="str">
        <f t="shared" si="7"/>
        <v/>
      </c>
      <c r="O94" s="15"/>
      <c r="P94" s="15"/>
      <c r="Q94" s="15"/>
      <c r="R94" s="48" t="str">
        <f>IFERROR(MAX(IF(OR(O94="",P94="",Q94=""),"",IF(AND(MONTH(E94)=4,MONTH(F94)=4),(NETWORKDAYS(E94,F94,Lister!$D$7:$D$13)-O94)*N94/NETWORKDAYS(Lister!$D$19,Lister!$E$19,Lister!$D$7:$D$13),IF(AND(MONTH(E94)=4,MONTH(F94)&gt;4),(NETWORKDAYS(E94,Lister!$E$19,Lister!$D$7:$D$13)-O94)*N94/NETWORKDAYS(Lister!$D$19,Lister!$E$19,Lister!$D$7:$D$13),IF(MONTH(E94)&gt;4,0)))),0),"")</f>
        <v/>
      </c>
      <c r="S94" s="48" t="str">
        <f>IFERROR(MAX(IF(OR(O94="",P94="",Q94=""),"",IF(AND(MONTH(E94)=5,MONTH(F94)=5),(NETWORKDAYS(E94,F94,Lister!$D$7:$D$13)-P94)*N94/NETWORKDAYS(Lister!$D$20,Lister!$E$20,Lister!$D$7:$D$13),IF(AND(MONTH(E94)=4,MONTH(F94)=5),(NETWORKDAYS(Lister!$D$20,F94,Lister!$D$7:$D$13)-P94)*N94/NETWORKDAYS(Lister!$D$20,Lister!$E$20,Lister!$D$7:$D$13),IF(AND(MONTH(E94)=5,MONTH(F94)=6),(NETWORKDAYS(E94,Lister!$E$20,Lister!$D$7:$D$13)-P94)*N94/NETWORKDAYS(Lister!$D$20,Lister!$E$20,Lister!$D$7:$D$13),IF(AND(MONTH(E94)=4,MONTH(F94)=6),(NETWORKDAYS(Lister!$D$20,Lister!$E$20,Lister!$D$7:$D$13)-P94)*N94/NETWORKDAYS(Lister!$D$20,Lister!$E$20,Lister!$D$7:$D$13),IF(OR(MONTH(F94)=4,MONTH(E94)=6),0)))))),0),"")</f>
        <v/>
      </c>
      <c r="T94" s="48" t="str">
        <f>IFERROR(MAX(IF(OR(O94="",P94="",Q94=""),"",IF(AND(MONTH(E94)=6,MONTH(F94)=6),(NETWORKDAYS(E94,F94,Lister!$D$7:$D$13)-Q94)*N94/NETWORKDAYS(Lister!$D$21,Lister!$E$21,Lister!$D$7:$D$13),IF(AND(MONTH(E94)&lt;6,MONTH(F94)=6),(NETWORKDAYS(Lister!$D$21,F94,Lister!$D$7:$D$13)-Q94)*N94/NETWORKDAYS(Lister!$D$21,Lister!$E$21,Lister!$D$7:$D$13),IF(MONTH(F94)&lt;6,0)))),0),"")</f>
        <v/>
      </c>
      <c r="U94" s="50" t="str">
        <f t="shared" si="8"/>
        <v/>
      </c>
    </row>
    <row r="95" spans="1:21" x14ac:dyDescent="0.35">
      <c r="A95" s="11" t="str">
        <f t="shared" si="9"/>
        <v/>
      </c>
      <c r="B95" s="32"/>
      <c r="C95" s="17"/>
      <c r="D95" s="18"/>
      <c r="E95" s="12"/>
      <c r="F95" s="12"/>
      <c r="G95" s="40" t="str">
        <f>IF(OR(E95="",F95=""),"",NETWORKDAYS(E95,F95,Lister!$D$7:$D$13))</f>
        <v/>
      </c>
      <c r="H95" s="14"/>
      <c r="I95" s="25" t="str">
        <f t="shared" si="5"/>
        <v/>
      </c>
      <c r="J95" s="45"/>
      <c r="K95" s="46"/>
      <c r="L95" s="15"/>
      <c r="M95" s="49" t="str">
        <f t="shared" si="6"/>
        <v/>
      </c>
      <c r="N95" s="47" t="str">
        <f t="shared" si="7"/>
        <v/>
      </c>
      <c r="O95" s="15"/>
      <c r="P95" s="15"/>
      <c r="Q95" s="15"/>
      <c r="R95" s="48" t="str">
        <f>IFERROR(MAX(IF(OR(O95="",P95="",Q95=""),"",IF(AND(MONTH(E95)=4,MONTH(F95)=4),(NETWORKDAYS(E95,F95,Lister!$D$7:$D$13)-O95)*N95/NETWORKDAYS(Lister!$D$19,Lister!$E$19,Lister!$D$7:$D$13),IF(AND(MONTH(E95)=4,MONTH(F95)&gt;4),(NETWORKDAYS(E95,Lister!$E$19,Lister!$D$7:$D$13)-O95)*N95/NETWORKDAYS(Lister!$D$19,Lister!$E$19,Lister!$D$7:$D$13),IF(MONTH(E95)&gt;4,0)))),0),"")</f>
        <v/>
      </c>
      <c r="S95" s="48" t="str">
        <f>IFERROR(MAX(IF(OR(O95="",P95="",Q95=""),"",IF(AND(MONTH(E95)=5,MONTH(F95)=5),(NETWORKDAYS(E95,F95,Lister!$D$7:$D$13)-P95)*N95/NETWORKDAYS(Lister!$D$20,Lister!$E$20,Lister!$D$7:$D$13),IF(AND(MONTH(E95)=4,MONTH(F95)=5),(NETWORKDAYS(Lister!$D$20,F95,Lister!$D$7:$D$13)-P95)*N95/NETWORKDAYS(Lister!$D$20,Lister!$E$20,Lister!$D$7:$D$13),IF(AND(MONTH(E95)=5,MONTH(F95)=6),(NETWORKDAYS(E95,Lister!$E$20,Lister!$D$7:$D$13)-P95)*N95/NETWORKDAYS(Lister!$D$20,Lister!$E$20,Lister!$D$7:$D$13),IF(AND(MONTH(E95)=4,MONTH(F95)=6),(NETWORKDAYS(Lister!$D$20,Lister!$E$20,Lister!$D$7:$D$13)-P95)*N95/NETWORKDAYS(Lister!$D$20,Lister!$E$20,Lister!$D$7:$D$13),IF(OR(MONTH(F95)=4,MONTH(E95)=6),0)))))),0),"")</f>
        <v/>
      </c>
      <c r="T95" s="48" t="str">
        <f>IFERROR(MAX(IF(OR(O95="",P95="",Q95=""),"",IF(AND(MONTH(E95)=6,MONTH(F95)=6),(NETWORKDAYS(E95,F95,Lister!$D$7:$D$13)-Q95)*N95/NETWORKDAYS(Lister!$D$21,Lister!$E$21,Lister!$D$7:$D$13),IF(AND(MONTH(E95)&lt;6,MONTH(F95)=6),(NETWORKDAYS(Lister!$D$21,F95,Lister!$D$7:$D$13)-Q95)*N95/NETWORKDAYS(Lister!$D$21,Lister!$E$21,Lister!$D$7:$D$13),IF(MONTH(F95)&lt;6,0)))),0),"")</f>
        <v/>
      </c>
      <c r="U95" s="50" t="str">
        <f t="shared" si="8"/>
        <v/>
      </c>
    </row>
    <row r="96" spans="1:21" x14ac:dyDescent="0.35">
      <c r="A96" s="11" t="str">
        <f t="shared" si="9"/>
        <v/>
      </c>
      <c r="B96" s="32"/>
      <c r="C96" s="17"/>
      <c r="D96" s="18"/>
      <c r="E96" s="12"/>
      <c r="F96" s="12"/>
      <c r="G96" s="40" t="str">
        <f>IF(OR(E96="",F96=""),"",NETWORKDAYS(E96,F96,Lister!$D$7:$D$13))</f>
        <v/>
      </c>
      <c r="H96" s="14"/>
      <c r="I96" s="25" t="str">
        <f t="shared" si="5"/>
        <v/>
      </c>
      <c r="J96" s="45"/>
      <c r="K96" s="46"/>
      <c r="L96" s="15"/>
      <c r="M96" s="49" t="str">
        <f t="shared" si="6"/>
        <v/>
      </c>
      <c r="N96" s="47" t="str">
        <f t="shared" si="7"/>
        <v/>
      </c>
      <c r="O96" s="15"/>
      <c r="P96" s="15"/>
      <c r="Q96" s="15"/>
      <c r="R96" s="48" t="str">
        <f>IFERROR(MAX(IF(OR(O96="",P96="",Q96=""),"",IF(AND(MONTH(E96)=4,MONTH(F96)=4),(NETWORKDAYS(E96,F96,Lister!$D$7:$D$13)-O96)*N96/NETWORKDAYS(Lister!$D$19,Lister!$E$19,Lister!$D$7:$D$13),IF(AND(MONTH(E96)=4,MONTH(F96)&gt;4),(NETWORKDAYS(E96,Lister!$E$19,Lister!$D$7:$D$13)-O96)*N96/NETWORKDAYS(Lister!$D$19,Lister!$E$19,Lister!$D$7:$D$13),IF(MONTH(E96)&gt;4,0)))),0),"")</f>
        <v/>
      </c>
      <c r="S96" s="48" t="str">
        <f>IFERROR(MAX(IF(OR(O96="",P96="",Q96=""),"",IF(AND(MONTH(E96)=5,MONTH(F96)=5),(NETWORKDAYS(E96,F96,Lister!$D$7:$D$13)-P96)*N96/NETWORKDAYS(Lister!$D$20,Lister!$E$20,Lister!$D$7:$D$13),IF(AND(MONTH(E96)=4,MONTH(F96)=5),(NETWORKDAYS(Lister!$D$20,F96,Lister!$D$7:$D$13)-P96)*N96/NETWORKDAYS(Lister!$D$20,Lister!$E$20,Lister!$D$7:$D$13),IF(AND(MONTH(E96)=5,MONTH(F96)=6),(NETWORKDAYS(E96,Lister!$E$20,Lister!$D$7:$D$13)-P96)*N96/NETWORKDAYS(Lister!$D$20,Lister!$E$20,Lister!$D$7:$D$13),IF(AND(MONTH(E96)=4,MONTH(F96)=6),(NETWORKDAYS(Lister!$D$20,Lister!$E$20,Lister!$D$7:$D$13)-P96)*N96/NETWORKDAYS(Lister!$D$20,Lister!$E$20,Lister!$D$7:$D$13),IF(OR(MONTH(F96)=4,MONTH(E96)=6),0)))))),0),"")</f>
        <v/>
      </c>
      <c r="T96" s="48" t="str">
        <f>IFERROR(MAX(IF(OR(O96="",P96="",Q96=""),"",IF(AND(MONTH(E96)=6,MONTH(F96)=6),(NETWORKDAYS(E96,F96,Lister!$D$7:$D$13)-Q96)*N96/NETWORKDAYS(Lister!$D$21,Lister!$E$21,Lister!$D$7:$D$13),IF(AND(MONTH(E96)&lt;6,MONTH(F96)=6),(NETWORKDAYS(Lister!$D$21,F96,Lister!$D$7:$D$13)-Q96)*N96/NETWORKDAYS(Lister!$D$21,Lister!$E$21,Lister!$D$7:$D$13),IF(MONTH(F96)&lt;6,0)))),0),"")</f>
        <v/>
      </c>
      <c r="U96" s="50" t="str">
        <f t="shared" si="8"/>
        <v/>
      </c>
    </row>
    <row r="97" spans="1:21" x14ac:dyDescent="0.35">
      <c r="A97" s="11" t="str">
        <f t="shared" si="9"/>
        <v/>
      </c>
      <c r="B97" s="32"/>
      <c r="C97" s="17"/>
      <c r="D97" s="18"/>
      <c r="E97" s="12"/>
      <c r="F97" s="12"/>
      <c r="G97" s="40" t="str">
        <f>IF(OR(E97="",F97=""),"",NETWORKDAYS(E97,F97,Lister!$D$7:$D$13))</f>
        <v/>
      </c>
      <c r="H97" s="14"/>
      <c r="I97" s="25" t="str">
        <f t="shared" si="5"/>
        <v/>
      </c>
      <c r="J97" s="45"/>
      <c r="K97" s="46"/>
      <c r="L97" s="15"/>
      <c r="M97" s="49" t="str">
        <f t="shared" si="6"/>
        <v/>
      </c>
      <c r="N97" s="47" t="str">
        <f t="shared" si="7"/>
        <v/>
      </c>
      <c r="O97" s="15"/>
      <c r="P97" s="15"/>
      <c r="Q97" s="15"/>
      <c r="R97" s="48" t="str">
        <f>IFERROR(MAX(IF(OR(O97="",P97="",Q97=""),"",IF(AND(MONTH(E97)=4,MONTH(F97)=4),(NETWORKDAYS(E97,F97,Lister!$D$7:$D$13)-O97)*N97/NETWORKDAYS(Lister!$D$19,Lister!$E$19,Lister!$D$7:$D$13),IF(AND(MONTH(E97)=4,MONTH(F97)&gt;4),(NETWORKDAYS(E97,Lister!$E$19,Lister!$D$7:$D$13)-O97)*N97/NETWORKDAYS(Lister!$D$19,Lister!$E$19,Lister!$D$7:$D$13),IF(MONTH(E97)&gt;4,0)))),0),"")</f>
        <v/>
      </c>
      <c r="S97" s="48" t="str">
        <f>IFERROR(MAX(IF(OR(O97="",P97="",Q97=""),"",IF(AND(MONTH(E97)=5,MONTH(F97)=5),(NETWORKDAYS(E97,F97,Lister!$D$7:$D$13)-P97)*N97/NETWORKDAYS(Lister!$D$20,Lister!$E$20,Lister!$D$7:$D$13),IF(AND(MONTH(E97)=4,MONTH(F97)=5),(NETWORKDAYS(Lister!$D$20,F97,Lister!$D$7:$D$13)-P97)*N97/NETWORKDAYS(Lister!$D$20,Lister!$E$20,Lister!$D$7:$D$13),IF(AND(MONTH(E97)=5,MONTH(F97)=6),(NETWORKDAYS(E97,Lister!$E$20,Lister!$D$7:$D$13)-P97)*N97/NETWORKDAYS(Lister!$D$20,Lister!$E$20,Lister!$D$7:$D$13),IF(AND(MONTH(E97)=4,MONTH(F97)=6),(NETWORKDAYS(Lister!$D$20,Lister!$E$20,Lister!$D$7:$D$13)-P97)*N97/NETWORKDAYS(Lister!$D$20,Lister!$E$20,Lister!$D$7:$D$13),IF(OR(MONTH(F97)=4,MONTH(E97)=6),0)))))),0),"")</f>
        <v/>
      </c>
      <c r="T97" s="48" t="str">
        <f>IFERROR(MAX(IF(OR(O97="",P97="",Q97=""),"",IF(AND(MONTH(E97)=6,MONTH(F97)=6),(NETWORKDAYS(E97,F97,Lister!$D$7:$D$13)-Q97)*N97/NETWORKDAYS(Lister!$D$21,Lister!$E$21,Lister!$D$7:$D$13),IF(AND(MONTH(E97)&lt;6,MONTH(F97)=6),(NETWORKDAYS(Lister!$D$21,F97,Lister!$D$7:$D$13)-Q97)*N97/NETWORKDAYS(Lister!$D$21,Lister!$E$21,Lister!$D$7:$D$13),IF(MONTH(F97)&lt;6,0)))),0),"")</f>
        <v/>
      </c>
      <c r="U97" s="50" t="str">
        <f t="shared" si="8"/>
        <v/>
      </c>
    </row>
    <row r="98" spans="1:21" x14ac:dyDescent="0.35">
      <c r="A98" s="11" t="str">
        <f t="shared" si="9"/>
        <v/>
      </c>
      <c r="B98" s="32"/>
      <c r="C98" s="17"/>
      <c r="D98" s="18"/>
      <c r="E98" s="12"/>
      <c r="F98" s="12"/>
      <c r="G98" s="40" t="str">
        <f>IF(OR(E98="",F98=""),"",NETWORKDAYS(E98,F98,Lister!$D$7:$D$13))</f>
        <v/>
      </c>
      <c r="H98" s="14"/>
      <c r="I98" s="25" t="str">
        <f t="shared" si="5"/>
        <v/>
      </c>
      <c r="J98" s="45"/>
      <c r="K98" s="46"/>
      <c r="L98" s="15"/>
      <c r="M98" s="49" t="str">
        <f t="shared" si="6"/>
        <v/>
      </c>
      <c r="N98" s="47" t="str">
        <f t="shared" si="7"/>
        <v/>
      </c>
      <c r="O98" s="15"/>
      <c r="P98" s="15"/>
      <c r="Q98" s="15"/>
      <c r="R98" s="48" t="str">
        <f>IFERROR(MAX(IF(OR(O98="",P98="",Q98=""),"",IF(AND(MONTH(E98)=4,MONTH(F98)=4),(NETWORKDAYS(E98,F98,Lister!$D$7:$D$13)-O98)*N98/NETWORKDAYS(Lister!$D$19,Lister!$E$19,Lister!$D$7:$D$13),IF(AND(MONTH(E98)=4,MONTH(F98)&gt;4),(NETWORKDAYS(E98,Lister!$E$19,Lister!$D$7:$D$13)-O98)*N98/NETWORKDAYS(Lister!$D$19,Lister!$E$19,Lister!$D$7:$D$13),IF(MONTH(E98)&gt;4,0)))),0),"")</f>
        <v/>
      </c>
      <c r="S98" s="48" t="str">
        <f>IFERROR(MAX(IF(OR(O98="",P98="",Q98=""),"",IF(AND(MONTH(E98)=5,MONTH(F98)=5),(NETWORKDAYS(E98,F98,Lister!$D$7:$D$13)-P98)*N98/NETWORKDAYS(Lister!$D$20,Lister!$E$20,Lister!$D$7:$D$13),IF(AND(MONTH(E98)=4,MONTH(F98)=5),(NETWORKDAYS(Lister!$D$20,F98,Lister!$D$7:$D$13)-P98)*N98/NETWORKDAYS(Lister!$D$20,Lister!$E$20,Lister!$D$7:$D$13),IF(AND(MONTH(E98)=5,MONTH(F98)=6),(NETWORKDAYS(E98,Lister!$E$20,Lister!$D$7:$D$13)-P98)*N98/NETWORKDAYS(Lister!$D$20,Lister!$E$20,Lister!$D$7:$D$13),IF(AND(MONTH(E98)=4,MONTH(F98)=6),(NETWORKDAYS(Lister!$D$20,Lister!$E$20,Lister!$D$7:$D$13)-P98)*N98/NETWORKDAYS(Lister!$D$20,Lister!$E$20,Lister!$D$7:$D$13),IF(OR(MONTH(F98)=4,MONTH(E98)=6),0)))))),0),"")</f>
        <v/>
      </c>
      <c r="T98" s="48" t="str">
        <f>IFERROR(MAX(IF(OR(O98="",P98="",Q98=""),"",IF(AND(MONTH(E98)=6,MONTH(F98)=6),(NETWORKDAYS(E98,F98,Lister!$D$7:$D$13)-Q98)*N98/NETWORKDAYS(Lister!$D$21,Lister!$E$21,Lister!$D$7:$D$13),IF(AND(MONTH(E98)&lt;6,MONTH(F98)=6),(NETWORKDAYS(Lister!$D$21,F98,Lister!$D$7:$D$13)-Q98)*N98/NETWORKDAYS(Lister!$D$21,Lister!$E$21,Lister!$D$7:$D$13),IF(MONTH(F98)&lt;6,0)))),0),"")</f>
        <v/>
      </c>
      <c r="U98" s="50" t="str">
        <f t="shared" si="8"/>
        <v/>
      </c>
    </row>
    <row r="99" spans="1:21" x14ac:dyDescent="0.35">
      <c r="A99" s="11" t="str">
        <f t="shared" si="9"/>
        <v/>
      </c>
      <c r="B99" s="32"/>
      <c r="C99" s="17"/>
      <c r="D99" s="18"/>
      <c r="E99" s="12"/>
      <c r="F99" s="12"/>
      <c r="G99" s="40" t="str">
        <f>IF(OR(E99="",F99=""),"",NETWORKDAYS(E99,F99,Lister!$D$7:$D$13))</f>
        <v/>
      </c>
      <c r="H99" s="14"/>
      <c r="I99" s="25" t="str">
        <f t="shared" si="5"/>
        <v/>
      </c>
      <c r="J99" s="45"/>
      <c r="K99" s="46"/>
      <c r="L99" s="15"/>
      <c r="M99" s="49" t="str">
        <f t="shared" si="6"/>
        <v/>
      </c>
      <c r="N99" s="47" t="str">
        <f t="shared" si="7"/>
        <v/>
      </c>
      <c r="O99" s="15"/>
      <c r="P99" s="15"/>
      <c r="Q99" s="15"/>
      <c r="R99" s="48" t="str">
        <f>IFERROR(MAX(IF(OR(O99="",P99="",Q99=""),"",IF(AND(MONTH(E99)=4,MONTH(F99)=4),(NETWORKDAYS(E99,F99,Lister!$D$7:$D$13)-O99)*N99/NETWORKDAYS(Lister!$D$19,Lister!$E$19,Lister!$D$7:$D$13),IF(AND(MONTH(E99)=4,MONTH(F99)&gt;4),(NETWORKDAYS(E99,Lister!$E$19,Lister!$D$7:$D$13)-O99)*N99/NETWORKDAYS(Lister!$D$19,Lister!$E$19,Lister!$D$7:$D$13),IF(MONTH(E99)&gt;4,0)))),0),"")</f>
        <v/>
      </c>
      <c r="S99" s="48" t="str">
        <f>IFERROR(MAX(IF(OR(O99="",P99="",Q99=""),"",IF(AND(MONTH(E99)=5,MONTH(F99)=5),(NETWORKDAYS(E99,F99,Lister!$D$7:$D$13)-P99)*N99/NETWORKDAYS(Lister!$D$20,Lister!$E$20,Lister!$D$7:$D$13),IF(AND(MONTH(E99)=4,MONTH(F99)=5),(NETWORKDAYS(Lister!$D$20,F99,Lister!$D$7:$D$13)-P99)*N99/NETWORKDAYS(Lister!$D$20,Lister!$E$20,Lister!$D$7:$D$13),IF(AND(MONTH(E99)=5,MONTH(F99)=6),(NETWORKDAYS(E99,Lister!$E$20,Lister!$D$7:$D$13)-P99)*N99/NETWORKDAYS(Lister!$D$20,Lister!$E$20,Lister!$D$7:$D$13),IF(AND(MONTH(E99)=4,MONTH(F99)=6),(NETWORKDAYS(Lister!$D$20,Lister!$E$20,Lister!$D$7:$D$13)-P99)*N99/NETWORKDAYS(Lister!$D$20,Lister!$E$20,Lister!$D$7:$D$13),IF(OR(MONTH(F99)=4,MONTH(E99)=6),0)))))),0),"")</f>
        <v/>
      </c>
      <c r="T99" s="48" t="str">
        <f>IFERROR(MAX(IF(OR(O99="",P99="",Q99=""),"",IF(AND(MONTH(E99)=6,MONTH(F99)=6),(NETWORKDAYS(E99,F99,Lister!$D$7:$D$13)-Q99)*N99/NETWORKDAYS(Lister!$D$21,Lister!$E$21,Lister!$D$7:$D$13),IF(AND(MONTH(E99)&lt;6,MONTH(F99)=6),(NETWORKDAYS(Lister!$D$21,F99,Lister!$D$7:$D$13)-Q99)*N99/NETWORKDAYS(Lister!$D$21,Lister!$E$21,Lister!$D$7:$D$13),IF(MONTH(F99)&lt;6,0)))),0),"")</f>
        <v/>
      </c>
      <c r="U99" s="50" t="str">
        <f t="shared" si="8"/>
        <v/>
      </c>
    </row>
    <row r="100" spans="1:21" x14ac:dyDescent="0.35">
      <c r="A100" s="11" t="str">
        <f t="shared" si="9"/>
        <v/>
      </c>
      <c r="B100" s="32"/>
      <c r="C100" s="17"/>
      <c r="D100" s="18"/>
      <c r="E100" s="12"/>
      <c r="F100" s="12"/>
      <c r="G100" s="40" t="str">
        <f>IF(OR(E100="",F100=""),"",NETWORKDAYS(E100,F100,Lister!$D$7:$D$13))</f>
        <v/>
      </c>
      <c r="H100" s="14"/>
      <c r="I100" s="25" t="str">
        <f t="shared" si="5"/>
        <v/>
      </c>
      <c r="J100" s="45"/>
      <c r="K100" s="46"/>
      <c r="L100" s="15"/>
      <c r="M100" s="49" t="str">
        <f t="shared" si="6"/>
        <v/>
      </c>
      <c r="N100" s="47" t="str">
        <f t="shared" si="7"/>
        <v/>
      </c>
      <c r="O100" s="15"/>
      <c r="P100" s="15"/>
      <c r="Q100" s="15"/>
      <c r="R100" s="48" t="str">
        <f>IFERROR(MAX(IF(OR(O100="",P100="",Q100=""),"",IF(AND(MONTH(E100)=4,MONTH(F100)=4),(NETWORKDAYS(E100,F100,Lister!$D$7:$D$13)-O100)*N100/NETWORKDAYS(Lister!$D$19,Lister!$E$19,Lister!$D$7:$D$13),IF(AND(MONTH(E100)=4,MONTH(F100)&gt;4),(NETWORKDAYS(E100,Lister!$E$19,Lister!$D$7:$D$13)-O100)*N100/NETWORKDAYS(Lister!$D$19,Lister!$E$19,Lister!$D$7:$D$13),IF(MONTH(E100)&gt;4,0)))),0),"")</f>
        <v/>
      </c>
      <c r="S100" s="48" t="str">
        <f>IFERROR(MAX(IF(OR(O100="",P100="",Q100=""),"",IF(AND(MONTH(E100)=5,MONTH(F100)=5),(NETWORKDAYS(E100,F100,Lister!$D$7:$D$13)-P100)*N100/NETWORKDAYS(Lister!$D$20,Lister!$E$20,Lister!$D$7:$D$13),IF(AND(MONTH(E100)=4,MONTH(F100)=5),(NETWORKDAYS(Lister!$D$20,F100,Lister!$D$7:$D$13)-P100)*N100/NETWORKDAYS(Lister!$D$20,Lister!$E$20,Lister!$D$7:$D$13),IF(AND(MONTH(E100)=5,MONTH(F100)=6),(NETWORKDAYS(E100,Lister!$E$20,Lister!$D$7:$D$13)-P100)*N100/NETWORKDAYS(Lister!$D$20,Lister!$E$20,Lister!$D$7:$D$13),IF(AND(MONTH(E100)=4,MONTH(F100)=6),(NETWORKDAYS(Lister!$D$20,Lister!$E$20,Lister!$D$7:$D$13)-P100)*N100/NETWORKDAYS(Lister!$D$20,Lister!$E$20,Lister!$D$7:$D$13),IF(OR(MONTH(F100)=4,MONTH(E100)=6),0)))))),0),"")</f>
        <v/>
      </c>
      <c r="T100" s="48" t="str">
        <f>IFERROR(MAX(IF(OR(O100="",P100="",Q100=""),"",IF(AND(MONTH(E100)=6,MONTH(F100)=6),(NETWORKDAYS(E100,F100,Lister!$D$7:$D$13)-Q100)*N100/NETWORKDAYS(Lister!$D$21,Lister!$E$21,Lister!$D$7:$D$13),IF(AND(MONTH(E100)&lt;6,MONTH(F100)=6),(NETWORKDAYS(Lister!$D$21,F100,Lister!$D$7:$D$13)-Q100)*N100/NETWORKDAYS(Lister!$D$21,Lister!$E$21,Lister!$D$7:$D$13),IF(MONTH(F100)&lt;6,0)))),0),"")</f>
        <v/>
      </c>
      <c r="U100" s="50" t="str">
        <f t="shared" si="8"/>
        <v/>
      </c>
    </row>
    <row r="101" spans="1:21" x14ac:dyDescent="0.35">
      <c r="A101" s="11" t="str">
        <f t="shared" si="9"/>
        <v/>
      </c>
      <c r="B101" s="32"/>
      <c r="C101" s="17"/>
      <c r="D101" s="18"/>
      <c r="E101" s="12"/>
      <c r="F101" s="12"/>
      <c r="G101" s="40" t="str">
        <f>IF(OR(E101="",F101=""),"",NETWORKDAYS(E101,F101,Lister!$D$7:$D$13))</f>
        <v/>
      </c>
      <c r="H101" s="14"/>
      <c r="I101" s="25" t="str">
        <f t="shared" si="5"/>
        <v/>
      </c>
      <c r="J101" s="45"/>
      <c r="K101" s="46"/>
      <c r="L101" s="15"/>
      <c r="M101" s="49" t="str">
        <f t="shared" si="6"/>
        <v/>
      </c>
      <c r="N101" s="47" t="str">
        <f t="shared" si="7"/>
        <v/>
      </c>
      <c r="O101" s="15"/>
      <c r="P101" s="15"/>
      <c r="Q101" s="15"/>
      <c r="R101" s="48" t="str">
        <f>IFERROR(MAX(IF(OR(O101="",P101="",Q101=""),"",IF(AND(MONTH(E101)=4,MONTH(F101)=4),(NETWORKDAYS(E101,F101,Lister!$D$7:$D$13)-O101)*N101/NETWORKDAYS(Lister!$D$19,Lister!$E$19,Lister!$D$7:$D$13),IF(AND(MONTH(E101)=4,MONTH(F101)&gt;4),(NETWORKDAYS(E101,Lister!$E$19,Lister!$D$7:$D$13)-O101)*N101/NETWORKDAYS(Lister!$D$19,Lister!$E$19,Lister!$D$7:$D$13),IF(MONTH(E101)&gt;4,0)))),0),"")</f>
        <v/>
      </c>
      <c r="S101" s="48" t="str">
        <f>IFERROR(MAX(IF(OR(O101="",P101="",Q101=""),"",IF(AND(MONTH(E101)=5,MONTH(F101)=5),(NETWORKDAYS(E101,F101,Lister!$D$7:$D$13)-P101)*N101/NETWORKDAYS(Lister!$D$20,Lister!$E$20,Lister!$D$7:$D$13),IF(AND(MONTH(E101)=4,MONTH(F101)=5),(NETWORKDAYS(Lister!$D$20,F101,Lister!$D$7:$D$13)-P101)*N101/NETWORKDAYS(Lister!$D$20,Lister!$E$20,Lister!$D$7:$D$13),IF(AND(MONTH(E101)=5,MONTH(F101)=6),(NETWORKDAYS(E101,Lister!$E$20,Lister!$D$7:$D$13)-P101)*N101/NETWORKDAYS(Lister!$D$20,Lister!$E$20,Lister!$D$7:$D$13),IF(AND(MONTH(E101)=4,MONTH(F101)=6),(NETWORKDAYS(Lister!$D$20,Lister!$E$20,Lister!$D$7:$D$13)-P101)*N101/NETWORKDAYS(Lister!$D$20,Lister!$E$20,Lister!$D$7:$D$13),IF(OR(MONTH(F101)=4,MONTH(E101)=6),0)))))),0),"")</f>
        <v/>
      </c>
      <c r="T101" s="48" t="str">
        <f>IFERROR(MAX(IF(OR(O101="",P101="",Q101=""),"",IF(AND(MONTH(E101)=6,MONTH(F101)=6),(NETWORKDAYS(E101,F101,Lister!$D$7:$D$13)-Q101)*N101/NETWORKDAYS(Lister!$D$21,Lister!$E$21,Lister!$D$7:$D$13),IF(AND(MONTH(E101)&lt;6,MONTH(F101)=6),(NETWORKDAYS(Lister!$D$21,F101,Lister!$D$7:$D$13)-Q101)*N101/NETWORKDAYS(Lister!$D$21,Lister!$E$21,Lister!$D$7:$D$13),IF(MONTH(F101)&lt;6,0)))),0),"")</f>
        <v/>
      </c>
      <c r="U101" s="50" t="str">
        <f t="shared" si="8"/>
        <v/>
      </c>
    </row>
    <row r="102" spans="1:21" x14ac:dyDescent="0.35">
      <c r="A102" s="11" t="str">
        <f t="shared" si="9"/>
        <v/>
      </c>
      <c r="B102" s="32"/>
      <c r="C102" s="17"/>
      <c r="D102" s="18"/>
      <c r="E102" s="12"/>
      <c r="F102" s="12"/>
      <c r="G102" s="40" t="str">
        <f>IF(OR(E102="",F102=""),"",NETWORKDAYS(E102,F102,Lister!$D$7:$D$13))</f>
        <v/>
      </c>
      <c r="H102" s="14"/>
      <c r="I102" s="25" t="str">
        <f t="shared" si="5"/>
        <v/>
      </c>
      <c r="J102" s="45"/>
      <c r="K102" s="46"/>
      <c r="L102" s="15"/>
      <c r="M102" s="49" t="str">
        <f t="shared" si="6"/>
        <v/>
      </c>
      <c r="N102" s="47" t="str">
        <f t="shared" si="7"/>
        <v/>
      </c>
      <c r="O102" s="15"/>
      <c r="P102" s="15"/>
      <c r="Q102" s="15"/>
      <c r="R102" s="48" t="str">
        <f>IFERROR(MAX(IF(OR(O102="",P102="",Q102=""),"",IF(AND(MONTH(E102)=4,MONTH(F102)=4),(NETWORKDAYS(E102,F102,Lister!$D$7:$D$13)-O102)*N102/NETWORKDAYS(Lister!$D$19,Lister!$E$19,Lister!$D$7:$D$13),IF(AND(MONTH(E102)=4,MONTH(F102)&gt;4),(NETWORKDAYS(E102,Lister!$E$19,Lister!$D$7:$D$13)-O102)*N102/NETWORKDAYS(Lister!$D$19,Lister!$E$19,Lister!$D$7:$D$13),IF(MONTH(E102)&gt;4,0)))),0),"")</f>
        <v/>
      </c>
      <c r="S102" s="48" t="str">
        <f>IFERROR(MAX(IF(OR(O102="",P102="",Q102=""),"",IF(AND(MONTH(E102)=5,MONTH(F102)=5),(NETWORKDAYS(E102,F102,Lister!$D$7:$D$13)-P102)*N102/NETWORKDAYS(Lister!$D$20,Lister!$E$20,Lister!$D$7:$D$13),IF(AND(MONTH(E102)=4,MONTH(F102)=5),(NETWORKDAYS(Lister!$D$20,F102,Lister!$D$7:$D$13)-P102)*N102/NETWORKDAYS(Lister!$D$20,Lister!$E$20,Lister!$D$7:$D$13),IF(AND(MONTH(E102)=5,MONTH(F102)=6),(NETWORKDAYS(E102,Lister!$E$20,Lister!$D$7:$D$13)-P102)*N102/NETWORKDAYS(Lister!$D$20,Lister!$E$20,Lister!$D$7:$D$13),IF(AND(MONTH(E102)=4,MONTH(F102)=6),(NETWORKDAYS(Lister!$D$20,Lister!$E$20,Lister!$D$7:$D$13)-P102)*N102/NETWORKDAYS(Lister!$D$20,Lister!$E$20,Lister!$D$7:$D$13),IF(OR(MONTH(F102)=4,MONTH(E102)=6),0)))))),0),"")</f>
        <v/>
      </c>
      <c r="T102" s="48" t="str">
        <f>IFERROR(MAX(IF(OR(O102="",P102="",Q102=""),"",IF(AND(MONTH(E102)=6,MONTH(F102)=6),(NETWORKDAYS(E102,F102,Lister!$D$7:$D$13)-Q102)*N102/NETWORKDAYS(Lister!$D$21,Lister!$E$21,Lister!$D$7:$D$13),IF(AND(MONTH(E102)&lt;6,MONTH(F102)=6),(NETWORKDAYS(Lister!$D$21,F102,Lister!$D$7:$D$13)-Q102)*N102/NETWORKDAYS(Lister!$D$21,Lister!$E$21,Lister!$D$7:$D$13),IF(MONTH(F102)&lt;6,0)))),0),"")</f>
        <v/>
      </c>
      <c r="U102" s="50" t="str">
        <f t="shared" si="8"/>
        <v/>
      </c>
    </row>
    <row r="103" spans="1:21" x14ac:dyDescent="0.35">
      <c r="A103" s="11" t="str">
        <f t="shared" si="9"/>
        <v/>
      </c>
      <c r="B103" s="32"/>
      <c r="C103" s="17"/>
      <c r="D103" s="18"/>
      <c r="E103" s="12"/>
      <c r="F103" s="12"/>
      <c r="G103" s="40" t="str">
        <f>IF(OR(E103="",F103=""),"",NETWORKDAYS(E103,F103,Lister!$D$7:$D$13))</f>
        <v/>
      </c>
      <c r="H103" s="14"/>
      <c r="I103" s="25" t="str">
        <f t="shared" si="5"/>
        <v/>
      </c>
      <c r="J103" s="45"/>
      <c r="K103" s="46"/>
      <c r="L103" s="15"/>
      <c r="M103" s="49" t="str">
        <f t="shared" si="6"/>
        <v/>
      </c>
      <c r="N103" s="47" t="str">
        <f t="shared" si="7"/>
        <v/>
      </c>
      <c r="O103" s="15"/>
      <c r="P103" s="15"/>
      <c r="Q103" s="15"/>
      <c r="R103" s="48" t="str">
        <f>IFERROR(MAX(IF(OR(O103="",P103="",Q103=""),"",IF(AND(MONTH(E103)=4,MONTH(F103)=4),(NETWORKDAYS(E103,F103,Lister!$D$7:$D$13)-O103)*N103/NETWORKDAYS(Lister!$D$19,Lister!$E$19,Lister!$D$7:$D$13),IF(AND(MONTH(E103)=4,MONTH(F103)&gt;4),(NETWORKDAYS(E103,Lister!$E$19,Lister!$D$7:$D$13)-O103)*N103/NETWORKDAYS(Lister!$D$19,Lister!$E$19,Lister!$D$7:$D$13),IF(MONTH(E103)&gt;4,0)))),0),"")</f>
        <v/>
      </c>
      <c r="S103" s="48" t="str">
        <f>IFERROR(MAX(IF(OR(O103="",P103="",Q103=""),"",IF(AND(MONTH(E103)=5,MONTH(F103)=5),(NETWORKDAYS(E103,F103,Lister!$D$7:$D$13)-P103)*N103/NETWORKDAYS(Lister!$D$20,Lister!$E$20,Lister!$D$7:$D$13),IF(AND(MONTH(E103)=4,MONTH(F103)=5),(NETWORKDAYS(Lister!$D$20,F103,Lister!$D$7:$D$13)-P103)*N103/NETWORKDAYS(Lister!$D$20,Lister!$E$20,Lister!$D$7:$D$13),IF(AND(MONTH(E103)=5,MONTH(F103)=6),(NETWORKDAYS(E103,Lister!$E$20,Lister!$D$7:$D$13)-P103)*N103/NETWORKDAYS(Lister!$D$20,Lister!$E$20,Lister!$D$7:$D$13),IF(AND(MONTH(E103)=4,MONTH(F103)=6),(NETWORKDAYS(Lister!$D$20,Lister!$E$20,Lister!$D$7:$D$13)-P103)*N103/NETWORKDAYS(Lister!$D$20,Lister!$E$20,Lister!$D$7:$D$13),IF(OR(MONTH(F103)=4,MONTH(E103)=6),0)))))),0),"")</f>
        <v/>
      </c>
      <c r="T103" s="48" t="str">
        <f>IFERROR(MAX(IF(OR(O103="",P103="",Q103=""),"",IF(AND(MONTH(E103)=6,MONTH(F103)=6),(NETWORKDAYS(E103,F103,Lister!$D$7:$D$13)-Q103)*N103/NETWORKDAYS(Lister!$D$21,Lister!$E$21,Lister!$D$7:$D$13),IF(AND(MONTH(E103)&lt;6,MONTH(F103)=6),(NETWORKDAYS(Lister!$D$21,F103,Lister!$D$7:$D$13)-Q103)*N103/NETWORKDAYS(Lister!$D$21,Lister!$E$21,Lister!$D$7:$D$13),IF(MONTH(F103)&lt;6,0)))),0),"")</f>
        <v/>
      </c>
      <c r="U103" s="50" t="str">
        <f t="shared" si="8"/>
        <v/>
      </c>
    </row>
    <row r="104" spans="1:21" x14ac:dyDescent="0.35">
      <c r="A104" s="11" t="str">
        <f t="shared" si="9"/>
        <v/>
      </c>
      <c r="B104" s="32"/>
      <c r="C104" s="17"/>
      <c r="D104" s="18"/>
      <c r="E104" s="12"/>
      <c r="F104" s="12"/>
      <c r="G104" s="40" t="str">
        <f>IF(OR(E104="",F104=""),"",NETWORKDAYS(E104,F104,Lister!$D$7:$D$13))</f>
        <v/>
      </c>
      <c r="H104" s="14"/>
      <c r="I104" s="25" t="str">
        <f t="shared" si="5"/>
        <v/>
      </c>
      <c r="J104" s="45"/>
      <c r="K104" s="46"/>
      <c r="L104" s="15"/>
      <c r="M104" s="49" t="str">
        <f t="shared" si="6"/>
        <v/>
      </c>
      <c r="N104" s="47" t="str">
        <f t="shared" si="7"/>
        <v/>
      </c>
      <c r="O104" s="15"/>
      <c r="P104" s="15"/>
      <c r="Q104" s="15"/>
      <c r="R104" s="48" t="str">
        <f>IFERROR(MAX(IF(OR(O104="",P104="",Q104=""),"",IF(AND(MONTH(E104)=4,MONTH(F104)=4),(NETWORKDAYS(E104,F104,Lister!$D$7:$D$13)-O104)*N104/NETWORKDAYS(Lister!$D$19,Lister!$E$19,Lister!$D$7:$D$13),IF(AND(MONTH(E104)=4,MONTH(F104)&gt;4),(NETWORKDAYS(E104,Lister!$E$19,Lister!$D$7:$D$13)-O104)*N104/NETWORKDAYS(Lister!$D$19,Lister!$E$19,Lister!$D$7:$D$13),IF(MONTH(E104)&gt;4,0)))),0),"")</f>
        <v/>
      </c>
      <c r="S104" s="48" t="str">
        <f>IFERROR(MAX(IF(OR(O104="",P104="",Q104=""),"",IF(AND(MONTH(E104)=5,MONTH(F104)=5),(NETWORKDAYS(E104,F104,Lister!$D$7:$D$13)-P104)*N104/NETWORKDAYS(Lister!$D$20,Lister!$E$20,Lister!$D$7:$D$13),IF(AND(MONTH(E104)=4,MONTH(F104)=5),(NETWORKDAYS(Lister!$D$20,F104,Lister!$D$7:$D$13)-P104)*N104/NETWORKDAYS(Lister!$D$20,Lister!$E$20,Lister!$D$7:$D$13),IF(AND(MONTH(E104)=5,MONTH(F104)=6),(NETWORKDAYS(E104,Lister!$E$20,Lister!$D$7:$D$13)-P104)*N104/NETWORKDAYS(Lister!$D$20,Lister!$E$20,Lister!$D$7:$D$13),IF(AND(MONTH(E104)=4,MONTH(F104)=6),(NETWORKDAYS(Lister!$D$20,Lister!$E$20,Lister!$D$7:$D$13)-P104)*N104/NETWORKDAYS(Lister!$D$20,Lister!$E$20,Lister!$D$7:$D$13),IF(OR(MONTH(F104)=4,MONTH(E104)=6),0)))))),0),"")</f>
        <v/>
      </c>
      <c r="T104" s="48" t="str">
        <f>IFERROR(MAX(IF(OR(O104="",P104="",Q104=""),"",IF(AND(MONTH(E104)=6,MONTH(F104)=6),(NETWORKDAYS(E104,F104,Lister!$D$7:$D$13)-Q104)*N104/NETWORKDAYS(Lister!$D$21,Lister!$E$21,Lister!$D$7:$D$13),IF(AND(MONTH(E104)&lt;6,MONTH(F104)=6),(NETWORKDAYS(Lister!$D$21,F104,Lister!$D$7:$D$13)-Q104)*N104/NETWORKDAYS(Lister!$D$21,Lister!$E$21,Lister!$D$7:$D$13),IF(MONTH(F104)&lt;6,0)))),0),"")</f>
        <v/>
      </c>
      <c r="U104" s="50" t="str">
        <f t="shared" si="8"/>
        <v/>
      </c>
    </row>
    <row r="105" spans="1:21" x14ac:dyDescent="0.35">
      <c r="A105" s="11" t="str">
        <f t="shared" si="9"/>
        <v/>
      </c>
      <c r="B105" s="32"/>
      <c r="C105" s="17"/>
      <c r="D105" s="18"/>
      <c r="E105" s="12"/>
      <c r="F105" s="12"/>
      <c r="G105" s="40" t="str">
        <f>IF(OR(E105="",F105=""),"",NETWORKDAYS(E105,F105,Lister!$D$7:$D$13))</f>
        <v/>
      </c>
      <c r="H105" s="14"/>
      <c r="I105" s="25" t="str">
        <f t="shared" si="5"/>
        <v/>
      </c>
      <c r="J105" s="45"/>
      <c r="K105" s="46"/>
      <c r="L105" s="15"/>
      <c r="M105" s="49" t="str">
        <f t="shared" si="6"/>
        <v/>
      </c>
      <c r="N105" s="47" t="str">
        <f t="shared" si="7"/>
        <v/>
      </c>
      <c r="O105" s="15"/>
      <c r="P105" s="15"/>
      <c r="Q105" s="15"/>
      <c r="R105" s="48" t="str">
        <f>IFERROR(MAX(IF(OR(O105="",P105="",Q105=""),"",IF(AND(MONTH(E105)=4,MONTH(F105)=4),(NETWORKDAYS(E105,F105,Lister!$D$7:$D$13)-O105)*N105/NETWORKDAYS(Lister!$D$19,Lister!$E$19,Lister!$D$7:$D$13),IF(AND(MONTH(E105)=4,MONTH(F105)&gt;4),(NETWORKDAYS(E105,Lister!$E$19,Lister!$D$7:$D$13)-O105)*N105/NETWORKDAYS(Lister!$D$19,Lister!$E$19,Lister!$D$7:$D$13),IF(MONTH(E105)&gt;4,0)))),0),"")</f>
        <v/>
      </c>
      <c r="S105" s="48" t="str">
        <f>IFERROR(MAX(IF(OR(O105="",P105="",Q105=""),"",IF(AND(MONTH(E105)=5,MONTH(F105)=5),(NETWORKDAYS(E105,F105,Lister!$D$7:$D$13)-P105)*N105/NETWORKDAYS(Lister!$D$20,Lister!$E$20,Lister!$D$7:$D$13),IF(AND(MONTH(E105)=4,MONTH(F105)=5),(NETWORKDAYS(Lister!$D$20,F105,Lister!$D$7:$D$13)-P105)*N105/NETWORKDAYS(Lister!$D$20,Lister!$E$20,Lister!$D$7:$D$13),IF(AND(MONTH(E105)=5,MONTH(F105)=6),(NETWORKDAYS(E105,Lister!$E$20,Lister!$D$7:$D$13)-P105)*N105/NETWORKDAYS(Lister!$D$20,Lister!$E$20,Lister!$D$7:$D$13),IF(AND(MONTH(E105)=4,MONTH(F105)=6),(NETWORKDAYS(Lister!$D$20,Lister!$E$20,Lister!$D$7:$D$13)-P105)*N105/NETWORKDAYS(Lister!$D$20,Lister!$E$20,Lister!$D$7:$D$13),IF(OR(MONTH(F105)=4,MONTH(E105)=6),0)))))),0),"")</f>
        <v/>
      </c>
      <c r="T105" s="48" t="str">
        <f>IFERROR(MAX(IF(OR(O105="",P105="",Q105=""),"",IF(AND(MONTH(E105)=6,MONTH(F105)=6),(NETWORKDAYS(E105,F105,Lister!$D$7:$D$13)-Q105)*N105/NETWORKDAYS(Lister!$D$21,Lister!$E$21,Lister!$D$7:$D$13),IF(AND(MONTH(E105)&lt;6,MONTH(F105)=6),(NETWORKDAYS(Lister!$D$21,F105,Lister!$D$7:$D$13)-Q105)*N105/NETWORKDAYS(Lister!$D$21,Lister!$E$21,Lister!$D$7:$D$13),IF(MONTH(F105)&lt;6,0)))),0),"")</f>
        <v/>
      </c>
      <c r="U105" s="50" t="str">
        <f t="shared" si="8"/>
        <v/>
      </c>
    </row>
    <row r="106" spans="1:21" x14ac:dyDescent="0.35">
      <c r="A106" s="11" t="str">
        <f t="shared" si="9"/>
        <v/>
      </c>
      <c r="B106" s="32"/>
      <c r="C106" s="17"/>
      <c r="D106" s="18"/>
      <c r="E106" s="12"/>
      <c r="F106" s="12"/>
      <c r="G106" s="40" t="str">
        <f>IF(OR(E106="",F106=""),"",NETWORKDAYS(E106,F106,Lister!$D$7:$D$13))</f>
        <v/>
      </c>
      <c r="H106" s="14"/>
      <c r="I106" s="25" t="str">
        <f t="shared" si="5"/>
        <v/>
      </c>
      <c r="J106" s="45"/>
      <c r="K106" s="46"/>
      <c r="L106" s="15"/>
      <c r="M106" s="49" t="str">
        <f t="shared" si="6"/>
        <v/>
      </c>
      <c r="N106" s="47" t="str">
        <f t="shared" si="7"/>
        <v/>
      </c>
      <c r="O106" s="15"/>
      <c r="P106" s="15"/>
      <c r="Q106" s="15"/>
      <c r="R106" s="48" t="str">
        <f>IFERROR(MAX(IF(OR(O106="",P106="",Q106=""),"",IF(AND(MONTH(E106)=4,MONTH(F106)=4),(NETWORKDAYS(E106,F106,Lister!$D$7:$D$13)-O106)*N106/NETWORKDAYS(Lister!$D$19,Lister!$E$19,Lister!$D$7:$D$13),IF(AND(MONTH(E106)=4,MONTH(F106)&gt;4),(NETWORKDAYS(E106,Lister!$E$19,Lister!$D$7:$D$13)-O106)*N106/NETWORKDAYS(Lister!$D$19,Lister!$E$19,Lister!$D$7:$D$13),IF(MONTH(E106)&gt;4,0)))),0),"")</f>
        <v/>
      </c>
      <c r="S106" s="48" t="str">
        <f>IFERROR(MAX(IF(OR(O106="",P106="",Q106=""),"",IF(AND(MONTH(E106)=5,MONTH(F106)=5),(NETWORKDAYS(E106,F106,Lister!$D$7:$D$13)-P106)*N106/NETWORKDAYS(Lister!$D$20,Lister!$E$20,Lister!$D$7:$D$13),IF(AND(MONTH(E106)=4,MONTH(F106)=5),(NETWORKDAYS(Lister!$D$20,F106,Lister!$D$7:$D$13)-P106)*N106/NETWORKDAYS(Lister!$D$20,Lister!$E$20,Lister!$D$7:$D$13),IF(AND(MONTH(E106)=5,MONTH(F106)=6),(NETWORKDAYS(E106,Lister!$E$20,Lister!$D$7:$D$13)-P106)*N106/NETWORKDAYS(Lister!$D$20,Lister!$E$20,Lister!$D$7:$D$13),IF(AND(MONTH(E106)=4,MONTH(F106)=6),(NETWORKDAYS(Lister!$D$20,Lister!$E$20,Lister!$D$7:$D$13)-P106)*N106/NETWORKDAYS(Lister!$D$20,Lister!$E$20,Lister!$D$7:$D$13),IF(OR(MONTH(F106)=4,MONTH(E106)=6),0)))))),0),"")</f>
        <v/>
      </c>
      <c r="T106" s="48" t="str">
        <f>IFERROR(MAX(IF(OR(O106="",P106="",Q106=""),"",IF(AND(MONTH(E106)=6,MONTH(F106)=6),(NETWORKDAYS(E106,F106,Lister!$D$7:$D$13)-Q106)*N106/NETWORKDAYS(Lister!$D$21,Lister!$E$21,Lister!$D$7:$D$13),IF(AND(MONTH(E106)&lt;6,MONTH(F106)=6),(NETWORKDAYS(Lister!$D$21,F106,Lister!$D$7:$D$13)-Q106)*N106/NETWORKDAYS(Lister!$D$21,Lister!$E$21,Lister!$D$7:$D$13),IF(MONTH(F106)&lt;6,0)))),0),"")</f>
        <v/>
      </c>
      <c r="U106" s="50" t="str">
        <f t="shared" si="8"/>
        <v/>
      </c>
    </row>
    <row r="107" spans="1:21" x14ac:dyDescent="0.35">
      <c r="A107" s="11" t="str">
        <f t="shared" si="9"/>
        <v/>
      </c>
      <c r="B107" s="32"/>
      <c r="C107" s="17"/>
      <c r="D107" s="18"/>
      <c r="E107" s="12"/>
      <c r="F107" s="12"/>
      <c r="G107" s="40" t="str">
        <f>IF(OR(E107="",F107=""),"",NETWORKDAYS(E107,F107,Lister!$D$7:$D$13))</f>
        <v/>
      </c>
      <c r="H107" s="14"/>
      <c r="I107" s="25" t="str">
        <f t="shared" si="5"/>
        <v/>
      </c>
      <c r="J107" s="45"/>
      <c r="K107" s="46"/>
      <c r="L107" s="15"/>
      <c r="M107" s="49" t="str">
        <f t="shared" si="6"/>
        <v/>
      </c>
      <c r="N107" s="47" t="str">
        <f t="shared" si="7"/>
        <v/>
      </c>
      <c r="O107" s="15"/>
      <c r="P107" s="15"/>
      <c r="Q107" s="15"/>
      <c r="R107" s="48" t="str">
        <f>IFERROR(MAX(IF(OR(O107="",P107="",Q107=""),"",IF(AND(MONTH(E107)=4,MONTH(F107)=4),(NETWORKDAYS(E107,F107,Lister!$D$7:$D$13)-O107)*N107/NETWORKDAYS(Lister!$D$19,Lister!$E$19,Lister!$D$7:$D$13),IF(AND(MONTH(E107)=4,MONTH(F107)&gt;4),(NETWORKDAYS(E107,Lister!$E$19,Lister!$D$7:$D$13)-O107)*N107/NETWORKDAYS(Lister!$D$19,Lister!$E$19,Lister!$D$7:$D$13),IF(MONTH(E107)&gt;4,0)))),0),"")</f>
        <v/>
      </c>
      <c r="S107" s="48" t="str">
        <f>IFERROR(MAX(IF(OR(O107="",P107="",Q107=""),"",IF(AND(MONTH(E107)=5,MONTH(F107)=5),(NETWORKDAYS(E107,F107,Lister!$D$7:$D$13)-P107)*N107/NETWORKDAYS(Lister!$D$20,Lister!$E$20,Lister!$D$7:$D$13),IF(AND(MONTH(E107)=4,MONTH(F107)=5),(NETWORKDAYS(Lister!$D$20,F107,Lister!$D$7:$D$13)-P107)*N107/NETWORKDAYS(Lister!$D$20,Lister!$E$20,Lister!$D$7:$D$13),IF(AND(MONTH(E107)=5,MONTH(F107)=6),(NETWORKDAYS(E107,Lister!$E$20,Lister!$D$7:$D$13)-P107)*N107/NETWORKDAYS(Lister!$D$20,Lister!$E$20,Lister!$D$7:$D$13),IF(AND(MONTH(E107)=4,MONTH(F107)=6),(NETWORKDAYS(Lister!$D$20,Lister!$E$20,Lister!$D$7:$D$13)-P107)*N107/NETWORKDAYS(Lister!$D$20,Lister!$E$20,Lister!$D$7:$D$13),IF(OR(MONTH(F107)=4,MONTH(E107)=6),0)))))),0),"")</f>
        <v/>
      </c>
      <c r="T107" s="48" t="str">
        <f>IFERROR(MAX(IF(OR(O107="",P107="",Q107=""),"",IF(AND(MONTH(E107)=6,MONTH(F107)=6),(NETWORKDAYS(E107,F107,Lister!$D$7:$D$13)-Q107)*N107/NETWORKDAYS(Lister!$D$21,Lister!$E$21,Lister!$D$7:$D$13),IF(AND(MONTH(E107)&lt;6,MONTH(F107)=6),(NETWORKDAYS(Lister!$D$21,F107,Lister!$D$7:$D$13)-Q107)*N107/NETWORKDAYS(Lister!$D$21,Lister!$E$21,Lister!$D$7:$D$13),IF(MONTH(F107)&lt;6,0)))),0),"")</f>
        <v/>
      </c>
      <c r="U107" s="50" t="str">
        <f t="shared" si="8"/>
        <v/>
      </c>
    </row>
    <row r="108" spans="1:21" x14ac:dyDescent="0.35">
      <c r="A108" s="11" t="str">
        <f t="shared" si="9"/>
        <v/>
      </c>
      <c r="B108" s="32"/>
      <c r="C108" s="17"/>
      <c r="D108" s="18"/>
      <c r="E108" s="12"/>
      <c r="F108" s="12"/>
      <c r="G108" s="40" t="str">
        <f>IF(OR(E108="",F108=""),"",NETWORKDAYS(E108,F108,Lister!$D$7:$D$13))</f>
        <v/>
      </c>
      <c r="H108" s="14"/>
      <c r="I108" s="25" t="str">
        <f t="shared" si="5"/>
        <v/>
      </c>
      <c r="J108" s="45"/>
      <c r="K108" s="46"/>
      <c r="L108" s="15"/>
      <c r="M108" s="49" t="str">
        <f t="shared" si="6"/>
        <v/>
      </c>
      <c r="N108" s="47" t="str">
        <f t="shared" si="7"/>
        <v/>
      </c>
      <c r="O108" s="15"/>
      <c r="P108" s="15"/>
      <c r="Q108" s="15"/>
      <c r="R108" s="48" t="str">
        <f>IFERROR(MAX(IF(OR(O108="",P108="",Q108=""),"",IF(AND(MONTH(E108)=4,MONTH(F108)=4),(NETWORKDAYS(E108,F108,Lister!$D$7:$D$13)-O108)*N108/NETWORKDAYS(Lister!$D$19,Lister!$E$19,Lister!$D$7:$D$13),IF(AND(MONTH(E108)=4,MONTH(F108)&gt;4),(NETWORKDAYS(E108,Lister!$E$19,Lister!$D$7:$D$13)-O108)*N108/NETWORKDAYS(Lister!$D$19,Lister!$E$19,Lister!$D$7:$D$13),IF(MONTH(E108)&gt;4,0)))),0),"")</f>
        <v/>
      </c>
      <c r="S108" s="48" t="str">
        <f>IFERROR(MAX(IF(OR(O108="",P108="",Q108=""),"",IF(AND(MONTH(E108)=5,MONTH(F108)=5),(NETWORKDAYS(E108,F108,Lister!$D$7:$D$13)-P108)*N108/NETWORKDAYS(Lister!$D$20,Lister!$E$20,Lister!$D$7:$D$13),IF(AND(MONTH(E108)=4,MONTH(F108)=5),(NETWORKDAYS(Lister!$D$20,F108,Lister!$D$7:$D$13)-P108)*N108/NETWORKDAYS(Lister!$D$20,Lister!$E$20,Lister!$D$7:$D$13),IF(AND(MONTH(E108)=5,MONTH(F108)=6),(NETWORKDAYS(E108,Lister!$E$20,Lister!$D$7:$D$13)-P108)*N108/NETWORKDAYS(Lister!$D$20,Lister!$E$20,Lister!$D$7:$D$13),IF(AND(MONTH(E108)=4,MONTH(F108)=6),(NETWORKDAYS(Lister!$D$20,Lister!$E$20,Lister!$D$7:$D$13)-P108)*N108/NETWORKDAYS(Lister!$D$20,Lister!$E$20,Lister!$D$7:$D$13),IF(OR(MONTH(F108)=4,MONTH(E108)=6),0)))))),0),"")</f>
        <v/>
      </c>
      <c r="T108" s="48" t="str">
        <f>IFERROR(MAX(IF(OR(O108="",P108="",Q108=""),"",IF(AND(MONTH(E108)=6,MONTH(F108)=6),(NETWORKDAYS(E108,F108,Lister!$D$7:$D$13)-Q108)*N108/NETWORKDAYS(Lister!$D$21,Lister!$E$21,Lister!$D$7:$D$13),IF(AND(MONTH(E108)&lt;6,MONTH(F108)=6),(NETWORKDAYS(Lister!$D$21,F108,Lister!$D$7:$D$13)-Q108)*N108/NETWORKDAYS(Lister!$D$21,Lister!$E$21,Lister!$D$7:$D$13),IF(MONTH(F108)&lt;6,0)))),0),"")</f>
        <v/>
      </c>
      <c r="U108" s="50" t="str">
        <f t="shared" si="8"/>
        <v/>
      </c>
    </row>
    <row r="109" spans="1:21" x14ac:dyDescent="0.35">
      <c r="A109" s="11" t="str">
        <f t="shared" si="9"/>
        <v/>
      </c>
      <c r="B109" s="32"/>
      <c r="C109" s="17"/>
      <c r="D109" s="18"/>
      <c r="E109" s="12"/>
      <c r="F109" s="12"/>
      <c r="G109" s="40" t="str">
        <f>IF(OR(E109="",F109=""),"",NETWORKDAYS(E109,F109,Lister!$D$7:$D$13))</f>
        <v/>
      </c>
      <c r="H109" s="14"/>
      <c r="I109" s="25" t="str">
        <f t="shared" si="5"/>
        <v/>
      </c>
      <c r="J109" s="45"/>
      <c r="K109" s="46"/>
      <c r="L109" s="15"/>
      <c r="M109" s="49" t="str">
        <f t="shared" si="6"/>
        <v/>
      </c>
      <c r="N109" s="47" t="str">
        <f t="shared" si="7"/>
        <v/>
      </c>
      <c r="O109" s="15"/>
      <c r="P109" s="15"/>
      <c r="Q109" s="15"/>
      <c r="R109" s="48" t="str">
        <f>IFERROR(MAX(IF(OR(O109="",P109="",Q109=""),"",IF(AND(MONTH(E109)=4,MONTH(F109)=4),(NETWORKDAYS(E109,F109,Lister!$D$7:$D$13)-O109)*N109/NETWORKDAYS(Lister!$D$19,Lister!$E$19,Lister!$D$7:$D$13),IF(AND(MONTH(E109)=4,MONTH(F109)&gt;4),(NETWORKDAYS(E109,Lister!$E$19,Lister!$D$7:$D$13)-O109)*N109/NETWORKDAYS(Lister!$D$19,Lister!$E$19,Lister!$D$7:$D$13),IF(MONTH(E109)&gt;4,0)))),0),"")</f>
        <v/>
      </c>
      <c r="S109" s="48" t="str">
        <f>IFERROR(MAX(IF(OR(O109="",P109="",Q109=""),"",IF(AND(MONTH(E109)=5,MONTH(F109)=5),(NETWORKDAYS(E109,F109,Lister!$D$7:$D$13)-P109)*N109/NETWORKDAYS(Lister!$D$20,Lister!$E$20,Lister!$D$7:$D$13),IF(AND(MONTH(E109)=4,MONTH(F109)=5),(NETWORKDAYS(Lister!$D$20,F109,Lister!$D$7:$D$13)-P109)*N109/NETWORKDAYS(Lister!$D$20,Lister!$E$20,Lister!$D$7:$D$13),IF(AND(MONTH(E109)=5,MONTH(F109)=6),(NETWORKDAYS(E109,Lister!$E$20,Lister!$D$7:$D$13)-P109)*N109/NETWORKDAYS(Lister!$D$20,Lister!$E$20,Lister!$D$7:$D$13),IF(AND(MONTH(E109)=4,MONTH(F109)=6),(NETWORKDAYS(Lister!$D$20,Lister!$E$20,Lister!$D$7:$D$13)-P109)*N109/NETWORKDAYS(Lister!$D$20,Lister!$E$20,Lister!$D$7:$D$13),IF(OR(MONTH(F109)=4,MONTH(E109)=6),0)))))),0),"")</f>
        <v/>
      </c>
      <c r="T109" s="48" t="str">
        <f>IFERROR(MAX(IF(OR(O109="",P109="",Q109=""),"",IF(AND(MONTH(E109)=6,MONTH(F109)=6),(NETWORKDAYS(E109,F109,Lister!$D$7:$D$13)-Q109)*N109/NETWORKDAYS(Lister!$D$21,Lister!$E$21,Lister!$D$7:$D$13),IF(AND(MONTH(E109)&lt;6,MONTH(F109)=6),(NETWORKDAYS(Lister!$D$21,F109,Lister!$D$7:$D$13)-Q109)*N109/NETWORKDAYS(Lister!$D$21,Lister!$E$21,Lister!$D$7:$D$13),IF(MONTH(F109)&lt;6,0)))),0),"")</f>
        <v/>
      </c>
      <c r="U109" s="50" t="str">
        <f t="shared" si="8"/>
        <v/>
      </c>
    </row>
    <row r="110" spans="1:21" x14ac:dyDescent="0.35">
      <c r="A110" s="11" t="str">
        <f t="shared" si="9"/>
        <v/>
      </c>
      <c r="B110" s="32"/>
      <c r="C110" s="17"/>
      <c r="D110" s="18"/>
      <c r="E110" s="12"/>
      <c r="F110" s="12"/>
      <c r="G110" s="40" t="str">
        <f>IF(OR(E110="",F110=""),"",NETWORKDAYS(E110,F110,Lister!$D$7:$D$13))</f>
        <v/>
      </c>
      <c r="H110" s="14"/>
      <c r="I110" s="25" t="str">
        <f t="shared" si="5"/>
        <v/>
      </c>
      <c r="J110" s="45"/>
      <c r="K110" s="46"/>
      <c r="L110" s="15"/>
      <c r="M110" s="49" t="str">
        <f t="shared" si="6"/>
        <v/>
      </c>
      <c r="N110" s="47" t="str">
        <f t="shared" si="7"/>
        <v/>
      </c>
      <c r="O110" s="15"/>
      <c r="P110" s="15"/>
      <c r="Q110" s="15"/>
      <c r="R110" s="48" t="str">
        <f>IFERROR(MAX(IF(OR(O110="",P110="",Q110=""),"",IF(AND(MONTH(E110)=4,MONTH(F110)=4),(NETWORKDAYS(E110,F110,Lister!$D$7:$D$13)-O110)*N110/NETWORKDAYS(Lister!$D$19,Lister!$E$19,Lister!$D$7:$D$13),IF(AND(MONTH(E110)=4,MONTH(F110)&gt;4),(NETWORKDAYS(E110,Lister!$E$19,Lister!$D$7:$D$13)-O110)*N110/NETWORKDAYS(Lister!$D$19,Lister!$E$19,Lister!$D$7:$D$13),IF(MONTH(E110)&gt;4,0)))),0),"")</f>
        <v/>
      </c>
      <c r="S110" s="48" t="str">
        <f>IFERROR(MAX(IF(OR(O110="",P110="",Q110=""),"",IF(AND(MONTH(E110)=5,MONTH(F110)=5),(NETWORKDAYS(E110,F110,Lister!$D$7:$D$13)-P110)*N110/NETWORKDAYS(Lister!$D$20,Lister!$E$20,Lister!$D$7:$D$13),IF(AND(MONTH(E110)=4,MONTH(F110)=5),(NETWORKDAYS(Lister!$D$20,F110,Lister!$D$7:$D$13)-P110)*N110/NETWORKDAYS(Lister!$D$20,Lister!$E$20,Lister!$D$7:$D$13),IF(AND(MONTH(E110)=5,MONTH(F110)=6),(NETWORKDAYS(E110,Lister!$E$20,Lister!$D$7:$D$13)-P110)*N110/NETWORKDAYS(Lister!$D$20,Lister!$E$20,Lister!$D$7:$D$13),IF(AND(MONTH(E110)=4,MONTH(F110)=6),(NETWORKDAYS(Lister!$D$20,Lister!$E$20,Lister!$D$7:$D$13)-P110)*N110/NETWORKDAYS(Lister!$D$20,Lister!$E$20,Lister!$D$7:$D$13),IF(OR(MONTH(F110)=4,MONTH(E110)=6),0)))))),0),"")</f>
        <v/>
      </c>
      <c r="T110" s="48" t="str">
        <f>IFERROR(MAX(IF(OR(O110="",P110="",Q110=""),"",IF(AND(MONTH(E110)=6,MONTH(F110)=6),(NETWORKDAYS(E110,F110,Lister!$D$7:$D$13)-Q110)*N110/NETWORKDAYS(Lister!$D$21,Lister!$E$21,Lister!$D$7:$D$13),IF(AND(MONTH(E110)&lt;6,MONTH(F110)=6),(NETWORKDAYS(Lister!$D$21,F110,Lister!$D$7:$D$13)-Q110)*N110/NETWORKDAYS(Lister!$D$21,Lister!$E$21,Lister!$D$7:$D$13),IF(MONTH(F110)&lt;6,0)))),0),"")</f>
        <v/>
      </c>
      <c r="U110" s="50" t="str">
        <f t="shared" si="8"/>
        <v/>
      </c>
    </row>
    <row r="111" spans="1:21" x14ac:dyDescent="0.35">
      <c r="A111" s="11" t="str">
        <f t="shared" si="9"/>
        <v/>
      </c>
      <c r="B111" s="32"/>
      <c r="C111" s="17"/>
      <c r="D111" s="18"/>
      <c r="E111" s="12"/>
      <c r="F111" s="12"/>
      <c r="G111" s="40" t="str">
        <f>IF(OR(E111="",F111=""),"",NETWORKDAYS(E111,F111,Lister!$D$7:$D$13))</f>
        <v/>
      </c>
      <c r="H111" s="14"/>
      <c r="I111" s="25" t="str">
        <f t="shared" si="5"/>
        <v/>
      </c>
      <c r="J111" s="45"/>
      <c r="K111" s="46"/>
      <c r="L111" s="15"/>
      <c r="M111" s="49" t="str">
        <f t="shared" si="6"/>
        <v/>
      </c>
      <c r="N111" s="47" t="str">
        <f t="shared" si="7"/>
        <v/>
      </c>
      <c r="O111" s="15"/>
      <c r="P111" s="15"/>
      <c r="Q111" s="15"/>
      <c r="R111" s="48" t="str">
        <f>IFERROR(MAX(IF(OR(O111="",P111="",Q111=""),"",IF(AND(MONTH(E111)=4,MONTH(F111)=4),(NETWORKDAYS(E111,F111,Lister!$D$7:$D$13)-O111)*N111/NETWORKDAYS(Lister!$D$19,Lister!$E$19,Lister!$D$7:$D$13),IF(AND(MONTH(E111)=4,MONTH(F111)&gt;4),(NETWORKDAYS(E111,Lister!$E$19,Lister!$D$7:$D$13)-O111)*N111/NETWORKDAYS(Lister!$D$19,Lister!$E$19,Lister!$D$7:$D$13),IF(MONTH(E111)&gt;4,0)))),0),"")</f>
        <v/>
      </c>
      <c r="S111" s="48" t="str">
        <f>IFERROR(MAX(IF(OR(O111="",P111="",Q111=""),"",IF(AND(MONTH(E111)=5,MONTH(F111)=5),(NETWORKDAYS(E111,F111,Lister!$D$7:$D$13)-P111)*N111/NETWORKDAYS(Lister!$D$20,Lister!$E$20,Lister!$D$7:$D$13),IF(AND(MONTH(E111)=4,MONTH(F111)=5),(NETWORKDAYS(Lister!$D$20,F111,Lister!$D$7:$D$13)-P111)*N111/NETWORKDAYS(Lister!$D$20,Lister!$E$20,Lister!$D$7:$D$13),IF(AND(MONTH(E111)=5,MONTH(F111)=6),(NETWORKDAYS(E111,Lister!$E$20,Lister!$D$7:$D$13)-P111)*N111/NETWORKDAYS(Lister!$D$20,Lister!$E$20,Lister!$D$7:$D$13),IF(AND(MONTH(E111)=4,MONTH(F111)=6),(NETWORKDAYS(Lister!$D$20,Lister!$E$20,Lister!$D$7:$D$13)-P111)*N111/NETWORKDAYS(Lister!$D$20,Lister!$E$20,Lister!$D$7:$D$13),IF(OR(MONTH(F111)=4,MONTH(E111)=6),0)))))),0),"")</f>
        <v/>
      </c>
      <c r="T111" s="48" t="str">
        <f>IFERROR(MAX(IF(OR(O111="",P111="",Q111=""),"",IF(AND(MONTH(E111)=6,MONTH(F111)=6),(NETWORKDAYS(E111,F111,Lister!$D$7:$D$13)-Q111)*N111/NETWORKDAYS(Lister!$D$21,Lister!$E$21,Lister!$D$7:$D$13),IF(AND(MONTH(E111)&lt;6,MONTH(F111)=6),(NETWORKDAYS(Lister!$D$21,F111,Lister!$D$7:$D$13)-Q111)*N111/NETWORKDAYS(Lister!$D$21,Lister!$E$21,Lister!$D$7:$D$13),IF(MONTH(F111)&lt;6,0)))),0),"")</f>
        <v/>
      </c>
      <c r="U111" s="50" t="str">
        <f t="shared" si="8"/>
        <v/>
      </c>
    </row>
    <row r="112" spans="1:21" x14ac:dyDescent="0.35">
      <c r="A112" s="11" t="str">
        <f t="shared" si="9"/>
        <v/>
      </c>
      <c r="B112" s="32"/>
      <c r="C112" s="17"/>
      <c r="D112" s="18"/>
      <c r="E112" s="12"/>
      <c r="F112" s="12"/>
      <c r="G112" s="40" t="str">
        <f>IF(OR(E112="",F112=""),"",NETWORKDAYS(E112,F112,Lister!$D$7:$D$13))</f>
        <v/>
      </c>
      <c r="H112" s="14"/>
      <c r="I112" s="25" t="str">
        <f t="shared" si="5"/>
        <v/>
      </c>
      <c r="J112" s="45"/>
      <c r="K112" s="46"/>
      <c r="L112" s="15"/>
      <c r="M112" s="49" t="str">
        <f t="shared" si="6"/>
        <v/>
      </c>
      <c r="N112" s="47" t="str">
        <f t="shared" si="7"/>
        <v/>
      </c>
      <c r="O112" s="15"/>
      <c r="P112" s="15"/>
      <c r="Q112" s="15"/>
      <c r="R112" s="48" t="str">
        <f>IFERROR(MAX(IF(OR(O112="",P112="",Q112=""),"",IF(AND(MONTH(E112)=4,MONTH(F112)=4),(NETWORKDAYS(E112,F112,Lister!$D$7:$D$13)-O112)*N112/NETWORKDAYS(Lister!$D$19,Lister!$E$19,Lister!$D$7:$D$13),IF(AND(MONTH(E112)=4,MONTH(F112)&gt;4),(NETWORKDAYS(E112,Lister!$E$19,Lister!$D$7:$D$13)-O112)*N112/NETWORKDAYS(Lister!$D$19,Lister!$E$19,Lister!$D$7:$D$13),IF(MONTH(E112)&gt;4,0)))),0),"")</f>
        <v/>
      </c>
      <c r="S112" s="48" t="str">
        <f>IFERROR(MAX(IF(OR(O112="",P112="",Q112=""),"",IF(AND(MONTH(E112)=5,MONTH(F112)=5),(NETWORKDAYS(E112,F112,Lister!$D$7:$D$13)-P112)*N112/NETWORKDAYS(Lister!$D$20,Lister!$E$20,Lister!$D$7:$D$13),IF(AND(MONTH(E112)=4,MONTH(F112)=5),(NETWORKDAYS(Lister!$D$20,F112,Lister!$D$7:$D$13)-P112)*N112/NETWORKDAYS(Lister!$D$20,Lister!$E$20,Lister!$D$7:$D$13),IF(AND(MONTH(E112)=5,MONTH(F112)=6),(NETWORKDAYS(E112,Lister!$E$20,Lister!$D$7:$D$13)-P112)*N112/NETWORKDAYS(Lister!$D$20,Lister!$E$20,Lister!$D$7:$D$13),IF(AND(MONTH(E112)=4,MONTH(F112)=6),(NETWORKDAYS(Lister!$D$20,Lister!$E$20,Lister!$D$7:$D$13)-P112)*N112/NETWORKDAYS(Lister!$D$20,Lister!$E$20,Lister!$D$7:$D$13),IF(OR(MONTH(F112)=4,MONTH(E112)=6),0)))))),0),"")</f>
        <v/>
      </c>
      <c r="T112" s="48" t="str">
        <f>IFERROR(MAX(IF(OR(O112="",P112="",Q112=""),"",IF(AND(MONTH(E112)=6,MONTH(F112)=6),(NETWORKDAYS(E112,F112,Lister!$D$7:$D$13)-Q112)*N112/NETWORKDAYS(Lister!$D$21,Lister!$E$21,Lister!$D$7:$D$13),IF(AND(MONTH(E112)&lt;6,MONTH(F112)=6),(NETWORKDAYS(Lister!$D$21,F112,Lister!$D$7:$D$13)-Q112)*N112/NETWORKDAYS(Lister!$D$21,Lister!$E$21,Lister!$D$7:$D$13),IF(MONTH(F112)&lt;6,0)))),0),"")</f>
        <v/>
      </c>
      <c r="U112" s="50" t="str">
        <f t="shared" si="8"/>
        <v/>
      </c>
    </row>
    <row r="113" spans="1:21" x14ac:dyDescent="0.35">
      <c r="A113" s="11" t="str">
        <f t="shared" si="9"/>
        <v/>
      </c>
      <c r="B113" s="32"/>
      <c r="C113" s="17"/>
      <c r="D113" s="18"/>
      <c r="E113" s="12"/>
      <c r="F113" s="12"/>
      <c r="G113" s="40" t="str">
        <f>IF(OR(E113="",F113=""),"",NETWORKDAYS(E113,F113,Lister!$D$7:$D$13))</f>
        <v/>
      </c>
      <c r="H113" s="14"/>
      <c r="I113" s="25" t="str">
        <f t="shared" si="5"/>
        <v/>
      </c>
      <c r="J113" s="45"/>
      <c r="K113" s="46"/>
      <c r="L113" s="15"/>
      <c r="M113" s="49" t="str">
        <f t="shared" si="6"/>
        <v/>
      </c>
      <c r="N113" s="47" t="str">
        <f t="shared" si="7"/>
        <v/>
      </c>
      <c r="O113" s="15"/>
      <c r="P113" s="15"/>
      <c r="Q113" s="15"/>
      <c r="R113" s="48" t="str">
        <f>IFERROR(MAX(IF(OR(O113="",P113="",Q113=""),"",IF(AND(MONTH(E113)=4,MONTH(F113)=4),(NETWORKDAYS(E113,F113,Lister!$D$7:$D$13)-O113)*N113/NETWORKDAYS(Lister!$D$19,Lister!$E$19,Lister!$D$7:$D$13),IF(AND(MONTH(E113)=4,MONTH(F113)&gt;4),(NETWORKDAYS(E113,Lister!$E$19,Lister!$D$7:$D$13)-O113)*N113/NETWORKDAYS(Lister!$D$19,Lister!$E$19,Lister!$D$7:$D$13),IF(MONTH(E113)&gt;4,0)))),0),"")</f>
        <v/>
      </c>
      <c r="S113" s="48" t="str">
        <f>IFERROR(MAX(IF(OR(O113="",P113="",Q113=""),"",IF(AND(MONTH(E113)=5,MONTH(F113)=5),(NETWORKDAYS(E113,F113,Lister!$D$7:$D$13)-P113)*N113/NETWORKDAYS(Lister!$D$20,Lister!$E$20,Lister!$D$7:$D$13),IF(AND(MONTH(E113)=4,MONTH(F113)=5),(NETWORKDAYS(Lister!$D$20,F113,Lister!$D$7:$D$13)-P113)*N113/NETWORKDAYS(Lister!$D$20,Lister!$E$20,Lister!$D$7:$D$13),IF(AND(MONTH(E113)=5,MONTH(F113)=6),(NETWORKDAYS(E113,Lister!$E$20,Lister!$D$7:$D$13)-P113)*N113/NETWORKDAYS(Lister!$D$20,Lister!$E$20,Lister!$D$7:$D$13),IF(AND(MONTH(E113)=4,MONTH(F113)=6),(NETWORKDAYS(Lister!$D$20,Lister!$E$20,Lister!$D$7:$D$13)-P113)*N113/NETWORKDAYS(Lister!$D$20,Lister!$E$20,Lister!$D$7:$D$13),IF(OR(MONTH(F113)=4,MONTH(E113)=6),0)))))),0),"")</f>
        <v/>
      </c>
      <c r="T113" s="48" t="str">
        <f>IFERROR(MAX(IF(OR(O113="",P113="",Q113=""),"",IF(AND(MONTH(E113)=6,MONTH(F113)=6),(NETWORKDAYS(E113,F113,Lister!$D$7:$D$13)-Q113)*N113/NETWORKDAYS(Lister!$D$21,Lister!$E$21,Lister!$D$7:$D$13),IF(AND(MONTH(E113)&lt;6,MONTH(F113)=6),(NETWORKDAYS(Lister!$D$21,F113,Lister!$D$7:$D$13)-Q113)*N113/NETWORKDAYS(Lister!$D$21,Lister!$E$21,Lister!$D$7:$D$13),IF(MONTH(F113)&lt;6,0)))),0),"")</f>
        <v/>
      </c>
      <c r="U113" s="50" t="str">
        <f t="shared" si="8"/>
        <v/>
      </c>
    </row>
    <row r="114" spans="1:21" x14ac:dyDescent="0.35">
      <c r="A114" s="11" t="str">
        <f t="shared" si="9"/>
        <v/>
      </c>
      <c r="B114" s="32"/>
      <c r="C114" s="17"/>
      <c r="D114" s="18"/>
      <c r="E114" s="12"/>
      <c r="F114" s="12"/>
      <c r="G114" s="40" t="str">
        <f>IF(OR(E114="",F114=""),"",NETWORKDAYS(E114,F114,Lister!$D$7:$D$13))</f>
        <v/>
      </c>
      <c r="H114" s="14"/>
      <c r="I114" s="25" t="str">
        <f t="shared" si="5"/>
        <v/>
      </c>
      <c r="J114" s="45"/>
      <c r="K114" s="46"/>
      <c r="L114" s="15"/>
      <c r="M114" s="49" t="str">
        <f t="shared" si="6"/>
        <v/>
      </c>
      <c r="N114" s="47" t="str">
        <f t="shared" si="7"/>
        <v/>
      </c>
      <c r="O114" s="15"/>
      <c r="P114" s="15"/>
      <c r="Q114" s="15"/>
      <c r="R114" s="48" t="str">
        <f>IFERROR(MAX(IF(OR(O114="",P114="",Q114=""),"",IF(AND(MONTH(E114)=4,MONTH(F114)=4),(NETWORKDAYS(E114,F114,Lister!$D$7:$D$13)-O114)*N114/NETWORKDAYS(Lister!$D$19,Lister!$E$19,Lister!$D$7:$D$13),IF(AND(MONTH(E114)=4,MONTH(F114)&gt;4),(NETWORKDAYS(E114,Lister!$E$19,Lister!$D$7:$D$13)-O114)*N114/NETWORKDAYS(Lister!$D$19,Lister!$E$19,Lister!$D$7:$D$13),IF(MONTH(E114)&gt;4,0)))),0),"")</f>
        <v/>
      </c>
      <c r="S114" s="48" t="str">
        <f>IFERROR(MAX(IF(OR(O114="",P114="",Q114=""),"",IF(AND(MONTH(E114)=5,MONTH(F114)=5),(NETWORKDAYS(E114,F114,Lister!$D$7:$D$13)-P114)*N114/NETWORKDAYS(Lister!$D$20,Lister!$E$20,Lister!$D$7:$D$13),IF(AND(MONTH(E114)=4,MONTH(F114)=5),(NETWORKDAYS(Lister!$D$20,F114,Lister!$D$7:$D$13)-P114)*N114/NETWORKDAYS(Lister!$D$20,Lister!$E$20,Lister!$D$7:$D$13),IF(AND(MONTH(E114)=5,MONTH(F114)=6),(NETWORKDAYS(E114,Lister!$E$20,Lister!$D$7:$D$13)-P114)*N114/NETWORKDAYS(Lister!$D$20,Lister!$E$20,Lister!$D$7:$D$13),IF(AND(MONTH(E114)=4,MONTH(F114)=6),(NETWORKDAYS(Lister!$D$20,Lister!$E$20,Lister!$D$7:$D$13)-P114)*N114/NETWORKDAYS(Lister!$D$20,Lister!$E$20,Lister!$D$7:$D$13),IF(OR(MONTH(F114)=4,MONTH(E114)=6),0)))))),0),"")</f>
        <v/>
      </c>
      <c r="T114" s="48" t="str">
        <f>IFERROR(MAX(IF(OR(O114="",P114="",Q114=""),"",IF(AND(MONTH(E114)=6,MONTH(F114)=6),(NETWORKDAYS(E114,F114,Lister!$D$7:$D$13)-Q114)*N114/NETWORKDAYS(Lister!$D$21,Lister!$E$21,Lister!$D$7:$D$13),IF(AND(MONTH(E114)&lt;6,MONTH(F114)=6),(NETWORKDAYS(Lister!$D$21,F114,Lister!$D$7:$D$13)-Q114)*N114/NETWORKDAYS(Lister!$D$21,Lister!$E$21,Lister!$D$7:$D$13),IF(MONTH(F114)&lt;6,0)))),0),"")</f>
        <v/>
      </c>
      <c r="U114" s="50" t="str">
        <f t="shared" si="8"/>
        <v/>
      </c>
    </row>
    <row r="115" spans="1:21" x14ac:dyDescent="0.35">
      <c r="A115" s="11" t="str">
        <f t="shared" si="9"/>
        <v/>
      </c>
      <c r="B115" s="32"/>
      <c r="C115" s="17"/>
      <c r="D115" s="18"/>
      <c r="E115" s="12"/>
      <c r="F115" s="12"/>
      <c r="G115" s="40" t="str">
        <f>IF(OR(E115="",F115=""),"",NETWORKDAYS(E115,F115,Lister!$D$7:$D$13))</f>
        <v/>
      </c>
      <c r="H115" s="14"/>
      <c r="I115" s="25" t="str">
        <f t="shared" si="5"/>
        <v/>
      </c>
      <c r="J115" s="45"/>
      <c r="K115" s="46"/>
      <c r="L115" s="15"/>
      <c r="M115" s="49" t="str">
        <f t="shared" si="6"/>
        <v/>
      </c>
      <c r="N115" s="47" t="str">
        <f t="shared" si="7"/>
        <v/>
      </c>
      <c r="O115" s="15"/>
      <c r="P115" s="15"/>
      <c r="Q115" s="15"/>
      <c r="R115" s="48" t="str">
        <f>IFERROR(MAX(IF(OR(O115="",P115="",Q115=""),"",IF(AND(MONTH(E115)=4,MONTH(F115)=4),(NETWORKDAYS(E115,F115,Lister!$D$7:$D$13)-O115)*N115/NETWORKDAYS(Lister!$D$19,Lister!$E$19,Lister!$D$7:$D$13),IF(AND(MONTH(E115)=4,MONTH(F115)&gt;4),(NETWORKDAYS(E115,Lister!$E$19,Lister!$D$7:$D$13)-O115)*N115/NETWORKDAYS(Lister!$D$19,Lister!$E$19,Lister!$D$7:$D$13),IF(MONTH(E115)&gt;4,0)))),0),"")</f>
        <v/>
      </c>
      <c r="S115" s="48" t="str">
        <f>IFERROR(MAX(IF(OR(O115="",P115="",Q115=""),"",IF(AND(MONTH(E115)=5,MONTH(F115)=5),(NETWORKDAYS(E115,F115,Lister!$D$7:$D$13)-P115)*N115/NETWORKDAYS(Lister!$D$20,Lister!$E$20,Lister!$D$7:$D$13),IF(AND(MONTH(E115)=4,MONTH(F115)=5),(NETWORKDAYS(Lister!$D$20,F115,Lister!$D$7:$D$13)-P115)*N115/NETWORKDAYS(Lister!$D$20,Lister!$E$20,Lister!$D$7:$D$13),IF(AND(MONTH(E115)=5,MONTH(F115)=6),(NETWORKDAYS(E115,Lister!$E$20,Lister!$D$7:$D$13)-P115)*N115/NETWORKDAYS(Lister!$D$20,Lister!$E$20,Lister!$D$7:$D$13),IF(AND(MONTH(E115)=4,MONTH(F115)=6),(NETWORKDAYS(Lister!$D$20,Lister!$E$20,Lister!$D$7:$D$13)-P115)*N115/NETWORKDAYS(Lister!$D$20,Lister!$E$20,Lister!$D$7:$D$13),IF(OR(MONTH(F115)=4,MONTH(E115)=6),0)))))),0),"")</f>
        <v/>
      </c>
      <c r="T115" s="48" t="str">
        <f>IFERROR(MAX(IF(OR(O115="",P115="",Q115=""),"",IF(AND(MONTH(E115)=6,MONTH(F115)=6),(NETWORKDAYS(E115,F115,Lister!$D$7:$D$13)-Q115)*N115/NETWORKDAYS(Lister!$D$21,Lister!$E$21,Lister!$D$7:$D$13),IF(AND(MONTH(E115)&lt;6,MONTH(F115)=6),(NETWORKDAYS(Lister!$D$21,F115,Lister!$D$7:$D$13)-Q115)*N115/NETWORKDAYS(Lister!$D$21,Lister!$E$21,Lister!$D$7:$D$13),IF(MONTH(F115)&lt;6,0)))),0),"")</f>
        <v/>
      </c>
      <c r="U115" s="50" t="str">
        <f t="shared" si="8"/>
        <v/>
      </c>
    </row>
    <row r="116" spans="1:21" x14ac:dyDescent="0.35">
      <c r="A116" s="11" t="str">
        <f t="shared" si="9"/>
        <v/>
      </c>
      <c r="B116" s="32"/>
      <c r="C116" s="17"/>
      <c r="D116" s="18"/>
      <c r="E116" s="12"/>
      <c r="F116" s="12"/>
      <c r="G116" s="40" t="str">
        <f>IF(OR(E116="",F116=""),"",NETWORKDAYS(E116,F116,Lister!$D$7:$D$13))</f>
        <v/>
      </c>
      <c r="H116" s="14"/>
      <c r="I116" s="25" t="str">
        <f t="shared" si="5"/>
        <v/>
      </c>
      <c r="J116" s="45"/>
      <c r="K116" s="46"/>
      <c r="L116" s="15"/>
      <c r="M116" s="49" t="str">
        <f t="shared" si="6"/>
        <v/>
      </c>
      <c r="N116" s="47" t="str">
        <f t="shared" si="7"/>
        <v/>
      </c>
      <c r="O116" s="15"/>
      <c r="P116" s="15"/>
      <c r="Q116" s="15"/>
      <c r="R116" s="48" t="str">
        <f>IFERROR(MAX(IF(OR(O116="",P116="",Q116=""),"",IF(AND(MONTH(E116)=4,MONTH(F116)=4),(NETWORKDAYS(E116,F116,Lister!$D$7:$D$13)-O116)*N116/NETWORKDAYS(Lister!$D$19,Lister!$E$19,Lister!$D$7:$D$13),IF(AND(MONTH(E116)=4,MONTH(F116)&gt;4),(NETWORKDAYS(E116,Lister!$E$19,Lister!$D$7:$D$13)-O116)*N116/NETWORKDAYS(Lister!$D$19,Lister!$E$19,Lister!$D$7:$D$13),IF(MONTH(E116)&gt;4,0)))),0),"")</f>
        <v/>
      </c>
      <c r="S116" s="48" t="str">
        <f>IFERROR(MAX(IF(OR(O116="",P116="",Q116=""),"",IF(AND(MONTH(E116)=5,MONTH(F116)=5),(NETWORKDAYS(E116,F116,Lister!$D$7:$D$13)-P116)*N116/NETWORKDAYS(Lister!$D$20,Lister!$E$20,Lister!$D$7:$D$13),IF(AND(MONTH(E116)=4,MONTH(F116)=5),(NETWORKDAYS(Lister!$D$20,F116,Lister!$D$7:$D$13)-P116)*N116/NETWORKDAYS(Lister!$D$20,Lister!$E$20,Lister!$D$7:$D$13),IF(AND(MONTH(E116)=5,MONTH(F116)=6),(NETWORKDAYS(E116,Lister!$E$20,Lister!$D$7:$D$13)-P116)*N116/NETWORKDAYS(Lister!$D$20,Lister!$E$20,Lister!$D$7:$D$13),IF(AND(MONTH(E116)=4,MONTH(F116)=6),(NETWORKDAYS(Lister!$D$20,Lister!$E$20,Lister!$D$7:$D$13)-P116)*N116/NETWORKDAYS(Lister!$D$20,Lister!$E$20,Lister!$D$7:$D$13),IF(OR(MONTH(F116)=4,MONTH(E116)=6),0)))))),0),"")</f>
        <v/>
      </c>
      <c r="T116" s="48" t="str">
        <f>IFERROR(MAX(IF(OR(O116="",P116="",Q116=""),"",IF(AND(MONTH(E116)=6,MONTH(F116)=6),(NETWORKDAYS(E116,F116,Lister!$D$7:$D$13)-Q116)*N116/NETWORKDAYS(Lister!$D$21,Lister!$E$21,Lister!$D$7:$D$13),IF(AND(MONTH(E116)&lt;6,MONTH(F116)=6),(NETWORKDAYS(Lister!$D$21,F116,Lister!$D$7:$D$13)-Q116)*N116/NETWORKDAYS(Lister!$D$21,Lister!$E$21,Lister!$D$7:$D$13),IF(MONTH(F116)&lt;6,0)))),0),"")</f>
        <v/>
      </c>
      <c r="U116" s="50" t="str">
        <f t="shared" si="8"/>
        <v/>
      </c>
    </row>
    <row r="117" spans="1:21" x14ac:dyDescent="0.35">
      <c r="A117" s="11" t="str">
        <f t="shared" si="9"/>
        <v/>
      </c>
      <c r="B117" s="32"/>
      <c r="C117" s="17"/>
      <c r="D117" s="18"/>
      <c r="E117" s="12"/>
      <c r="F117" s="12"/>
      <c r="G117" s="40" t="str">
        <f>IF(OR(E117="",F117=""),"",NETWORKDAYS(E117,F117,Lister!$D$7:$D$13))</f>
        <v/>
      </c>
      <c r="H117" s="14"/>
      <c r="I117" s="25" t="str">
        <f t="shared" si="5"/>
        <v/>
      </c>
      <c r="J117" s="45"/>
      <c r="K117" s="46"/>
      <c r="L117" s="15"/>
      <c r="M117" s="49" t="str">
        <f t="shared" si="6"/>
        <v/>
      </c>
      <c r="N117" s="47" t="str">
        <f t="shared" si="7"/>
        <v/>
      </c>
      <c r="O117" s="15"/>
      <c r="P117" s="15"/>
      <c r="Q117" s="15"/>
      <c r="R117" s="48" t="str">
        <f>IFERROR(MAX(IF(OR(O117="",P117="",Q117=""),"",IF(AND(MONTH(E117)=4,MONTH(F117)=4),(NETWORKDAYS(E117,F117,Lister!$D$7:$D$13)-O117)*N117/NETWORKDAYS(Lister!$D$19,Lister!$E$19,Lister!$D$7:$D$13),IF(AND(MONTH(E117)=4,MONTH(F117)&gt;4),(NETWORKDAYS(E117,Lister!$E$19,Lister!$D$7:$D$13)-O117)*N117/NETWORKDAYS(Lister!$D$19,Lister!$E$19,Lister!$D$7:$D$13),IF(MONTH(E117)&gt;4,0)))),0),"")</f>
        <v/>
      </c>
      <c r="S117" s="48" t="str">
        <f>IFERROR(MAX(IF(OR(O117="",P117="",Q117=""),"",IF(AND(MONTH(E117)=5,MONTH(F117)=5),(NETWORKDAYS(E117,F117,Lister!$D$7:$D$13)-P117)*N117/NETWORKDAYS(Lister!$D$20,Lister!$E$20,Lister!$D$7:$D$13),IF(AND(MONTH(E117)=4,MONTH(F117)=5),(NETWORKDAYS(Lister!$D$20,F117,Lister!$D$7:$D$13)-P117)*N117/NETWORKDAYS(Lister!$D$20,Lister!$E$20,Lister!$D$7:$D$13),IF(AND(MONTH(E117)=5,MONTH(F117)=6),(NETWORKDAYS(E117,Lister!$E$20,Lister!$D$7:$D$13)-P117)*N117/NETWORKDAYS(Lister!$D$20,Lister!$E$20,Lister!$D$7:$D$13),IF(AND(MONTH(E117)=4,MONTH(F117)=6),(NETWORKDAYS(Lister!$D$20,Lister!$E$20,Lister!$D$7:$D$13)-P117)*N117/NETWORKDAYS(Lister!$D$20,Lister!$E$20,Lister!$D$7:$D$13),IF(OR(MONTH(F117)=4,MONTH(E117)=6),0)))))),0),"")</f>
        <v/>
      </c>
      <c r="T117" s="48" t="str">
        <f>IFERROR(MAX(IF(OR(O117="",P117="",Q117=""),"",IF(AND(MONTH(E117)=6,MONTH(F117)=6),(NETWORKDAYS(E117,F117,Lister!$D$7:$D$13)-Q117)*N117/NETWORKDAYS(Lister!$D$21,Lister!$E$21,Lister!$D$7:$D$13),IF(AND(MONTH(E117)&lt;6,MONTH(F117)=6),(NETWORKDAYS(Lister!$D$21,F117,Lister!$D$7:$D$13)-Q117)*N117/NETWORKDAYS(Lister!$D$21,Lister!$E$21,Lister!$D$7:$D$13),IF(MONTH(F117)&lt;6,0)))),0),"")</f>
        <v/>
      </c>
      <c r="U117" s="50" t="str">
        <f t="shared" si="8"/>
        <v/>
      </c>
    </row>
    <row r="118" spans="1:21" x14ac:dyDescent="0.35">
      <c r="A118" s="11" t="str">
        <f t="shared" si="9"/>
        <v/>
      </c>
      <c r="B118" s="32"/>
      <c r="C118" s="17"/>
      <c r="D118" s="18"/>
      <c r="E118" s="12"/>
      <c r="F118" s="12"/>
      <c r="G118" s="40" t="str">
        <f>IF(OR(E118="",F118=""),"",NETWORKDAYS(E118,F118,Lister!$D$7:$D$13))</f>
        <v/>
      </c>
      <c r="H118" s="14"/>
      <c r="I118" s="25" t="str">
        <f t="shared" si="5"/>
        <v/>
      </c>
      <c r="J118" s="45"/>
      <c r="K118" s="46"/>
      <c r="L118" s="15"/>
      <c r="M118" s="49" t="str">
        <f t="shared" si="6"/>
        <v/>
      </c>
      <c r="N118" s="47" t="str">
        <f t="shared" si="7"/>
        <v/>
      </c>
      <c r="O118" s="15"/>
      <c r="P118" s="15"/>
      <c r="Q118" s="15"/>
      <c r="R118" s="48" t="str">
        <f>IFERROR(MAX(IF(OR(O118="",P118="",Q118=""),"",IF(AND(MONTH(E118)=4,MONTH(F118)=4),(NETWORKDAYS(E118,F118,Lister!$D$7:$D$13)-O118)*N118/NETWORKDAYS(Lister!$D$19,Lister!$E$19,Lister!$D$7:$D$13),IF(AND(MONTH(E118)=4,MONTH(F118)&gt;4),(NETWORKDAYS(E118,Lister!$E$19,Lister!$D$7:$D$13)-O118)*N118/NETWORKDAYS(Lister!$D$19,Lister!$E$19,Lister!$D$7:$D$13),IF(MONTH(E118)&gt;4,0)))),0),"")</f>
        <v/>
      </c>
      <c r="S118" s="48" t="str">
        <f>IFERROR(MAX(IF(OR(O118="",P118="",Q118=""),"",IF(AND(MONTH(E118)=5,MONTH(F118)=5),(NETWORKDAYS(E118,F118,Lister!$D$7:$D$13)-P118)*N118/NETWORKDAYS(Lister!$D$20,Lister!$E$20,Lister!$D$7:$D$13),IF(AND(MONTH(E118)=4,MONTH(F118)=5),(NETWORKDAYS(Lister!$D$20,F118,Lister!$D$7:$D$13)-P118)*N118/NETWORKDAYS(Lister!$D$20,Lister!$E$20,Lister!$D$7:$D$13),IF(AND(MONTH(E118)=5,MONTH(F118)=6),(NETWORKDAYS(E118,Lister!$E$20,Lister!$D$7:$D$13)-P118)*N118/NETWORKDAYS(Lister!$D$20,Lister!$E$20,Lister!$D$7:$D$13),IF(AND(MONTH(E118)=4,MONTH(F118)=6),(NETWORKDAYS(Lister!$D$20,Lister!$E$20,Lister!$D$7:$D$13)-P118)*N118/NETWORKDAYS(Lister!$D$20,Lister!$E$20,Lister!$D$7:$D$13),IF(OR(MONTH(F118)=4,MONTH(E118)=6),0)))))),0),"")</f>
        <v/>
      </c>
      <c r="T118" s="48" t="str">
        <f>IFERROR(MAX(IF(OR(O118="",P118="",Q118=""),"",IF(AND(MONTH(E118)=6,MONTH(F118)=6),(NETWORKDAYS(E118,F118,Lister!$D$7:$D$13)-Q118)*N118/NETWORKDAYS(Lister!$D$21,Lister!$E$21,Lister!$D$7:$D$13),IF(AND(MONTH(E118)&lt;6,MONTH(F118)=6),(NETWORKDAYS(Lister!$D$21,F118,Lister!$D$7:$D$13)-Q118)*N118/NETWORKDAYS(Lister!$D$21,Lister!$E$21,Lister!$D$7:$D$13),IF(MONTH(F118)&lt;6,0)))),0),"")</f>
        <v/>
      </c>
      <c r="U118" s="50" t="str">
        <f t="shared" si="8"/>
        <v/>
      </c>
    </row>
    <row r="119" spans="1:21" x14ac:dyDescent="0.35">
      <c r="A119" s="11" t="str">
        <f t="shared" si="9"/>
        <v/>
      </c>
      <c r="B119" s="32"/>
      <c r="C119" s="17"/>
      <c r="D119" s="18"/>
      <c r="E119" s="12"/>
      <c r="F119" s="12"/>
      <c r="G119" s="40" t="str">
        <f>IF(OR(E119="",F119=""),"",NETWORKDAYS(E119,F119,Lister!$D$7:$D$13))</f>
        <v/>
      </c>
      <c r="H119" s="14"/>
      <c r="I119" s="25" t="str">
        <f t="shared" si="5"/>
        <v/>
      </c>
      <c r="J119" s="45"/>
      <c r="K119" s="46"/>
      <c r="L119" s="15"/>
      <c r="M119" s="49" t="str">
        <f t="shared" si="6"/>
        <v/>
      </c>
      <c r="N119" s="47" t="str">
        <f t="shared" si="7"/>
        <v/>
      </c>
      <c r="O119" s="15"/>
      <c r="P119" s="15"/>
      <c r="Q119" s="15"/>
      <c r="R119" s="48" t="str">
        <f>IFERROR(MAX(IF(OR(O119="",P119="",Q119=""),"",IF(AND(MONTH(E119)=4,MONTH(F119)=4),(NETWORKDAYS(E119,F119,Lister!$D$7:$D$13)-O119)*N119/NETWORKDAYS(Lister!$D$19,Lister!$E$19,Lister!$D$7:$D$13),IF(AND(MONTH(E119)=4,MONTH(F119)&gt;4),(NETWORKDAYS(E119,Lister!$E$19,Lister!$D$7:$D$13)-O119)*N119/NETWORKDAYS(Lister!$D$19,Lister!$E$19,Lister!$D$7:$D$13),IF(MONTH(E119)&gt;4,0)))),0),"")</f>
        <v/>
      </c>
      <c r="S119" s="48" t="str">
        <f>IFERROR(MAX(IF(OR(O119="",P119="",Q119=""),"",IF(AND(MONTH(E119)=5,MONTH(F119)=5),(NETWORKDAYS(E119,F119,Lister!$D$7:$D$13)-P119)*N119/NETWORKDAYS(Lister!$D$20,Lister!$E$20,Lister!$D$7:$D$13),IF(AND(MONTH(E119)=4,MONTH(F119)=5),(NETWORKDAYS(Lister!$D$20,F119,Lister!$D$7:$D$13)-P119)*N119/NETWORKDAYS(Lister!$D$20,Lister!$E$20,Lister!$D$7:$D$13),IF(AND(MONTH(E119)=5,MONTH(F119)=6),(NETWORKDAYS(E119,Lister!$E$20,Lister!$D$7:$D$13)-P119)*N119/NETWORKDAYS(Lister!$D$20,Lister!$E$20,Lister!$D$7:$D$13),IF(AND(MONTH(E119)=4,MONTH(F119)=6),(NETWORKDAYS(Lister!$D$20,Lister!$E$20,Lister!$D$7:$D$13)-P119)*N119/NETWORKDAYS(Lister!$D$20,Lister!$E$20,Lister!$D$7:$D$13),IF(OR(MONTH(F119)=4,MONTH(E119)=6),0)))))),0),"")</f>
        <v/>
      </c>
      <c r="T119" s="48" t="str">
        <f>IFERROR(MAX(IF(OR(O119="",P119="",Q119=""),"",IF(AND(MONTH(E119)=6,MONTH(F119)=6),(NETWORKDAYS(E119,F119,Lister!$D$7:$D$13)-Q119)*N119/NETWORKDAYS(Lister!$D$21,Lister!$E$21,Lister!$D$7:$D$13),IF(AND(MONTH(E119)&lt;6,MONTH(F119)=6),(NETWORKDAYS(Lister!$D$21,F119,Lister!$D$7:$D$13)-Q119)*N119/NETWORKDAYS(Lister!$D$21,Lister!$E$21,Lister!$D$7:$D$13),IF(MONTH(F119)&lt;6,0)))),0),"")</f>
        <v/>
      </c>
      <c r="U119" s="50" t="str">
        <f t="shared" si="8"/>
        <v/>
      </c>
    </row>
    <row r="120" spans="1:21" x14ac:dyDescent="0.35">
      <c r="A120" s="11" t="str">
        <f t="shared" si="9"/>
        <v/>
      </c>
      <c r="B120" s="32"/>
      <c r="C120" s="17"/>
      <c r="D120" s="18"/>
      <c r="E120" s="12"/>
      <c r="F120" s="12"/>
      <c r="G120" s="40" t="str">
        <f>IF(OR(E120="",F120=""),"",NETWORKDAYS(E120,F120,Lister!$D$7:$D$13))</f>
        <v/>
      </c>
      <c r="H120" s="14"/>
      <c r="I120" s="25" t="str">
        <f t="shared" si="5"/>
        <v/>
      </c>
      <c r="J120" s="45"/>
      <c r="K120" s="46"/>
      <c r="L120" s="15"/>
      <c r="M120" s="49" t="str">
        <f t="shared" si="6"/>
        <v/>
      </c>
      <c r="N120" s="47" t="str">
        <f t="shared" si="7"/>
        <v/>
      </c>
      <c r="O120" s="15"/>
      <c r="P120" s="15"/>
      <c r="Q120" s="15"/>
      <c r="R120" s="48" t="str">
        <f>IFERROR(MAX(IF(OR(O120="",P120="",Q120=""),"",IF(AND(MONTH(E120)=4,MONTH(F120)=4),(NETWORKDAYS(E120,F120,Lister!$D$7:$D$13)-O120)*N120/NETWORKDAYS(Lister!$D$19,Lister!$E$19,Lister!$D$7:$D$13),IF(AND(MONTH(E120)=4,MONTH(F120)&gt;4),(NETWORKDAYS(E120,Lister!$E$19,Lister!$D$7:$D$13)-O120)*N120/NETWORKDAYS(Lister!$D$19,Lister!$E$19,Lister!$D$7:$D$13),IF(MONTH(E120)&gt;4,0)))),0),"")</f>
        <v/>
      </c>
      <c r="S120" s="48" t="str">
        <f>IFERROR(MAX(IF(OR(O120="",P120="",Q120=""),"",IF(AND(MONTH(E120)=5,MONTH(F120)=5),(NETWORKDAYS(E120,F120,Lister!$D$7:$D$13)-P120)*N120/NETWORKDAYS(Lister!$D$20,Lister!$E$20,Lister!$D$7:$D$13),IF(AND(MONTH(E120)=4,MONTH(F120)=5),(NETWORKDAYS(Lister!$D$20,F120,Lister!$D$7:$D$13)-P120)*N120/NETWORKDAYS(Lister!$D$20,Lister!$E$20,Lister!$D$7:$D$13),IF(AND(MONTH(E120)=5,MONTH(F120)=6),(NETWORKDAYS(E120,Lister!$E$20,Lister!$D$7:$D$13)-P120)*N120/NETWORKDAYS(Lister!$D$20,Lister!$E$20,Lister!$D$7:$D$13),IF(AND(MONTH(E120)=4,MONTH(F120)=6),(NETWORKDAYS(Lister!$D$20,Lister!$E$20,Lister!$D$7:$D$13)-P120)*N120/NETWORKDAYS(Lister!$D$20,Lister!$E$20,Lister!$D$7:$D$13),IF(OR(MONTH(F120)=4,MONTH(E120)=6),0)))))),0),"")</f>
        <v/>
      </c>
      <c r="T120" s="48" t="str">
        <f>IFERROR(MAX(IF(OR(O120="",P120="",Q120=""),"",IF(AND(MONTH(E120)=6,MONTH(F120)=6),(NETWORKDAYS(E120,F120,Lister!$D$7:$D$13)-Q120)*N120/NETWORKDAYS(Lister!$D$21,Lister!$E$21,Lister!$D$7:$D$13),IF(AND(MONTH(E120)&lt;6,MONTH(F120)=6),(NETWORKDAYS(Lister!$D$21,F120,Lister!$D$7:$D$13)-Q120)*N120/NETWORKDAYS(Lister!$D$21,Lister!$E$21,Lister!$D$7:$D$13),IF(MONTH(F120)&lt;6,0)))),0),"")</f>
        <v/>
      </c>
      <c r="U120" s="50" t="str">
        <f t="shared" si="8"/>
        <v/>
      </c>
    </row>
    <row r="121" spans="1:21" x14ac:dyDescent="0.35">
      <c r="A121" s="11" t="str">
        <f t="shared" si="9"/>
        <v/>
      </c>
      <c r="B121" s="32"/>
      <c r="C121" s="17"/>
      <c r="D121" s="18"/>
      <c r="E121" s="12"/>
      <c r="F121" s="12"/>
      <c r="G121" s="40" t="str">
        <f>IF(OR(E121="",F121=""),"",NETWORKDAYS(E121,F121,Lister!$D$7:$D$13))</f>
        <v/>
      </c>
      <c r="H121" s="14"/>
      <c r="I121" s="25" t="str">
        <f t="shared" si="5"/>
        <v/>
      </c>
      <c r="J121" s="45"/>
      <c r="K121" s="46"/>
      <c r="L121" s="15"/>
      <c r="M121" s="49" t="str">
        <f t="shared" si="6"/>
        <v/>
      </c>
      <c r="N121" s="47" t="str">
        <f t="shared" si="7"/>
        <v/>
      </c>
      <c r="O121" s="15"/>
      <c r="P121" s="15"/>
      <c r="Q121" s="15"/>
      <c r="R121" s="48" t="str">
        <f>IFERROR(MAX(IF(OR(O121="",P121="",Q121=""),"",IF(AND(MONTH(E121)=4,MONTH(F121)=4),(NETWORKDAYS(E121,F121,Lister!$D$7:$D$13)-O121)*N121/NETWORKDAYS(Lister!$D$19,Lister!$E$19,Lister!$D$7:$D$13),IF(AND(MONTH(E121)=4,MONTH(F121)&gt;4),(NETWORKDAYS(E121,Lister!$E$19,Lister!$D$7:$D$13)-O121)*N121/NETWORKDAYS(Lister!$D$19,Lister!$E$19,Lister!$D$7:$D$13),IF(MONTH(E121)&gt;4,0)))),0),"")</f>
        <v/>
      </c>
      <c r="S121" s="48" t="str">
        <f>IFERROR(MAX(IF(OR(O121="",P121="",Q121=""),"",IF(AND(MONTH(E121)=5,MONTH(F121)=5),(NETWORKDAYS(E121,F121,Lister!$D$7:$D$13)-P121)*N121/NETWORKDAYS(Lister!$D$20,Lister!$E$20,Lister!$D$7:$D$13),IF(AND(MONTH(E121)=4,MONTH(F121)=5),(NETWORKDAYS(Lister!$D$20,F121,Lister!$D$7:$D$13)-P121)*N121/NETWORKDAYS(Lister!$D$20,Lister!$E$20,Lister!$D$7:$D$13),IF(AND(MONTH(E121)=5,MONTH(F121)=6),(NETWORKDAYS(E121,Lister!$E$20,Lister!$D$7:$D$13)-P121)*N121/NETWORKDAYS(Lister!$D$20,Lister!$E$20,Lister!$D$7:$D$13),IF(AND(MONTH(E121)=4,MONTH(F121)=6),(NETWORKDAYS(Lister!$D$20,Lister!$E$20,Lister!$D$7:$D$13)-P121)*N121/NETWORKDAYS(Lister!$D$20,Lister!$E$20,Lister!$D$7:$D$13),IF(OR(MONTH(F121)=4,MONTH(E121)=6),0)))))),0),"")</f>
        <v/>
      </c>
      <c r="T121" s="48" t="str">
        <f>IFERROR(MAX(IF(OR(O121="",P121="",Q121=""),"",IF(AND(MONTH(E121)=6,MONTH(F121)=6),(NETWORKDAYS(E121,F121,Lister!$D$7:$D$13)-Q121)*N121/NETWORKDAYS(Lister!$D$21,Lister!$E$21,Lister!$D$7:$D$13),IF(AND(MONTH(E121)&lt;6,MONTH(F121)=6),(NETWORKDAYS(Lister!$D$21,F121,Lister!$D$7:$D$13)-Q121)*N121/NETWORKDAYS(Lister!$D$21,Lister!$E$21,Lister!$D$7:$D$13),IF(MONTH(F121)&lt;6,0)))),0),"")</f>
        <v/>
      </c>
      <c r="U121" s="50" t="str">
        <f t="shared" si="8"/>
        <v/>
      </c>
    </row>
    <row r="122" spans="1:21" x14ac:dyDescent="0.35">
      <c r="A122" s="11" t="str">
        <f t="shared" si="9"/>
        <v/>
      </c>
      <c r="B122" s="32"/>
      <c r="C122" s="17"/>
      <c r="D122" s="18"/>
      <c r="E122" s="12"/>
      <c r="F122" s="12"/>
      <c r="G122" s="40" t="str">
        <f>IF(OR(E122="",F122=""),"",NETWORKDAYS(E122,F122,Lister!$D$7:$D$13))</f>
        <v/>
      </c>
      <c r="H122" s="14"/>
      <c r="I122" s="25" t="str">
        <f t="shared" si="5"/>
        <v/>
      </c>
      <c r="J122" s="45"/>
      <c r="K122" s="46"/>
      <c r="L122" s="15"/>
      <c r="M122" s="49" t="str">
        <f t="shared" si="6"/>
        <v/>
      </c>
      <c r="N122" s="47" t="str">
        <f t="shared" si="7"/>
        <v/>
      </c>
      <c r="O122" s="15"/>
      <c r="P122" s="15"/>
      <c r="Q122" s="15"/>
      <c r="R122" s="48" t="str">
        <f>IFERROR(MAX(IF(OR(O122="",P122="",Q122=""),"",IF(AND(MONTH(E122)=4,MONTH(F122)=4),(NETWORKDAYS(E122,F122,Lister!$D$7:$D$13)-O122)*N122/NETWORKDAYS(Lister!$D$19,Lister!$E$19,Lister!$D$7:$D$13),IF(AND(MONTH(E122)=4,MONTH(F122)&gt;4),(NETWORKDAYS(E122,Lister!$E$19,Lister!$D$7:$D$13)-O122)*N122/NETWORKDAYS(Lister!$D$19,Lister!$E$19,Lister!$D$7:$D$13),IF(MONTH(E122)&gt;4,0)))),0),"")</f>
        <v/>
      </c>
      <c r="S122" s="48" t="str">
        <f>IFERROR(MAX(IF(OR(O122="",P122="",Q122=""),"",IF(AND(MONTH(E122)=5,MONTH(F122)=5),(NETWORKDAYS(E122,F122,Lister!$D$7:$D$13)-P122)*N122/NETWORKDAYS(Lister!$D$20,Lister!$E$20,Lister!$D$7:$D$13),IF(AND(MONTH(E122)=4,MONTH(F122)=5),(NETWORKDAYS(Lister!$D$20,F122,Lister!$D$7:$D$13)-P122)*N122/NETWORKDAYS(Lister!$D$20,Lister!$E$20,Lister!$D$7:$D$13),IF(AND(MONTH(E122)=5,MONTH(F122)=6),(NETWORKDAYS(E122,Lister!$E$20,Lister!$D$7:$D$13)-P122)*N122/NETWORKDAYS(Lister!$D$20,Lister!$E$20,Lister!$D$7:$D$13),IF(AND(MONTH(E122)=4,MONTH(F122)=6),(NETWORKDAYS(Lister!$D$20,Lister!$E$20,Lister!$D$7:$D$13)-P122)*N122/NETWORKDAYS(Lister!$D$20,Lister!$E$20,Lister!$D$7:$D$13),IF(OR(MONTH(F122)=4,MONTH(E122)=6),0)))))),0),"")</f>
        <v/>
      </c>
      <c r="T122" s="48" t="str">
        <f>IFERROR(MAX(IF(OR(O122="",P122="",Q122=""),"",IF(AND(MONTH(E122)=6,MONTH(F122)=6),(NETWORKDAYS(E122,F122,Lister!$D$7:$D$13)-Q122)*N122/NETWORKDAYS(Lister!$D$21,Lister!$E$21,Lister!$D$7:$D$13),IF(AND(MONTH(E122)&lt;6,MONTH(F122)=6),(NETWORKDAYS(Lister!$D$21,F122,Lister!$D$7:$D$13)-Q122)*N122/NETWORKDAYS(Lister!$D$21,Lister!$E$21,Lister!$D$7:$D$13),IF(MONTH(F122)&lt;6,0)))),0),"")</f>
        <v/>
      </c>
      <c r="U122" s="50" t="str">
        <f t="shared" si="8"/>
        <v/>
      </c>
    </row>
    <row r="123" spans="1:21" x14ac:dyDescent="0.35">
      <c r="A123" s="11" t="str">
        <f t="shared" si="9"/>
        <v/>
      </c>
      <c r="B123" s="32"/>
      <c r="C123" s="17"/>
      <c r="D123" s="18"/>
      <c r="E123" s="12"/>
      <c r="F123" s="12"/>
      <c r="G123" s="40" t="str">
        <f>IF(OR(E123="",F123=""),"",NETWORKDAYS(E123,F123,Lister!$D$7:$D$13))</f>
        <v/>
      </c>
      <c r="H123" s="14"/>
      <c r="I123" s="25" t="str">
        <f t="shared" si="5"/>
        <v/>
      </c>
      <c r="J123" s="45"/>
      <c r="K123" s="46"/>
      <c r="L123" s="15"/>
      <c r="M123" s="49" t="str">
        <f t="shared" si="6"/>
        <v/>
      </c>
      <c r="N123" s="47" t="str">
        <f t="shared" si="7"/>
        <v/>
      </c>
      <c r="O123" s="15"/>
      <c r="P123" s="15"/>
      <c r="Q123" s="15"/>
      <c r="R123" s="48" t="str">
        <f>IFERROR(MAX(IF(OR(O123="",P123="",Q123=""),"",IF(AND(MONTH(E123)=4,MONTH(F123)=4),(NETWORKDAYS(E123,F123,Lister!$D$7:$D$13)-O123)*N123/NETWORKDAYS(Lister!$D$19,Lister!$E$19,Lister!$D$7:$D$13),IF(AND(MONTH(E123)=4,MONTH(F123)&gt;4),(NETWORKDAYS(E123,Lister!$E$19,Lister!$D$7:$D$13)-O123)*N123/NETWORKDAYS(Lister!$D$19,Lister!$E$19,Lister!$D$7:$D$13),IF(MONTH(E123)&gt;4,0)))),0),"")</f>
        <v/>
      </c>
      <c r="S123" s="48" t="str">
        <f>IFERROR(MAX(IF(OR(O123="",P123="",Q123=""),"",IF(AND(MONTH(E123)=5,MONTH(F123)=5),(NETWORKDAYS(E123,F123,Lister!$D$7:$D$13)-P123)*N123/NETWORKDAYS(Lister!$D$20,Lister!$E$20,Lister!$D$7:$D$13),IF(AND(MONTH(E123)=4,MONTH(F123)=5),(NETWORKDAYS(Lister!$D$20,F123,Lister!$D$7:$D$13)-P123)*N123/NETWORKDAYS(Lister!$D$20,Lister!$E$20,Lister!$D$7:$D$13),IF(AND(MONTH(E123)=5,MONTH(F123)=6),(NETWORKDAYS(E123,Lister!$E$20,Lister!$D$7:$D$13)-P123)*N123/NETWORKDAYS(Lister!$D$20,Lister!$E$20,Lister!$D$7:$D$13),IF(AND(MONTH(E123)=4,MONTH(F123)=6),(NETWORKDAYS(Lister!$D$20,Lister!$E$20,Lister!$D$7:$D$13)-P123)*N123/NETWORKDAYS(Lister!$D$20,Lister!$E$20,Lister!$D$7:$D$13),IF(OR(MONTH(F123)=4,MONTH(E123)=6),0)))))),0),"")</f>
        <v/>
      </c>
      <c r="T123" s="48" t="str">
        <f>IFERROR(MAX(IF(OR(O123="",P123="",Q123=""),"",IF(AND(MONTH(E123)=6,MONTH(F123)=6),(NETWORKDAYS(E123,F123,Lister!$D$7:$D$13)-Q123)*N123/NETWORKDAYS(Lister!$D$21,Lister!$E$21,Lister!$D$7:$D$13),IF(AND(MONTH(E123)&lt;6,MONTH(F123)=6),(NETWORKDAYS(Lister!$D$21,F123,Lister!$D$7:$D$13)-Q123)*N123/NETWORKDAYS(Lister!$D$21,Lister!$E$21,Lister!$D$7:$D$13),IF(MONTH(F123)&lt;6,0)))),0),"")</f>
        <v/>
      </c>
      <c r="U123" s="50" t="str">
        <f t="shared" si="8"/>
        <v/>
      </c>
    </row>
    <row r="124" spans="1:21" x14ac:dyDescent="0.35">
      <c r="A124" s="11" t="str">
        <f t="shared" si="9"/>
        <v/>
      </c>
      <c r="B124" s="32"/>
      <c r="C124" s="17"/>
      <c r="D124" s="18"/>
      <c r="E124" s="12"/>
      <c r="F124" s="12"/>
      <c r="G124" s="40" t="str">
        <f>IF(OR(E124="",F124=""),"",NETWORKDAYS(E124,F124,Lister!$D$7:$D$13))</f>
        <v/>
      </c>
      <c r="H124" s="14"/>
      <c r="I124" s="25" t="str">
        <f t="shared" si="5"/>
        <v/>
      </c>
      <c r="J124" s="45"/>
      <c r="K124" s="46"/>
      <c r="L124" s="15"/>
      <c r="M124" s="49" t="str">
        <f t="shared" si="6"/>
        <v/>
      </c>
      <c r="N124" s="47" t="str">
        <f t="shared" si="7"/>
        <v/>
      </c>
      <c r="O124" s="15"/>
      <c r="P124" s="15"/>
      <c r="Q124" s="15"/>
      <c r="R124" s="48" t="str">
        <f>IFERROR(MAX(IF(OR(O124="",P124="",Q124=""),"",IF(AND(MONTH(E124)=4,MONTH(F124)=4),(NETWORKDAYS(E124,F124,Lister!$D$7:$D$13)-O124)*N124/NETWORKDAYS(Lister!$D$19,Lister!$E$19,Lister!$D$7:$D$13),IF(AND(MONTH(E124)=4,MONTH(F124)&gt;4),(NETWORKDAYS(E124,Lister!$E$19,Lister!$D$7:$D$13)-O124)*N124/NETWORKDAYS(Lister!$D$19,Lister!$E$19,Lister!$D$7:$D$13),IF(MONTH(E124)&gt;4,0)))),0),"")</f>
        <v/>
      </c>
      <c r="S124" s="48" t="str">
        <f>IFERROR(MAX(IF(OR(O124="",P124="",Q124=""),"",IF(AND(MONTH(E124)=5,MONTH(F124)=5),(NETWORKDAYS(E124,F124,Lister!$D$7:$D$13)-P124)*N124/NETWORKDAYS(Lister!$D$20,Lister!$E$20,Lister!$D$7:$D$13),IF(AND(MONTH(E124)=4,MONTH(F124)=5),(NETWORKDAYS(Lister!$D$20,F124,Lister!$D$7:$D$13)-P124)*N124/NETWORKDAYS(Lister!$D$20,Lister!$E$20,Lister!$D$7:$D$13),IF(AND(MONTH(E124)=5,MONTH(F124)=6),(NETWORKDAYS(E124,Lister!$E$20,Lister!$D$7:$D$13)-P124)*N124/NETWORKDAYS(Lister!$D$20,Lister!$E$20,Lister!$D$7:$D$13),IF(AND(MONTH(E124)=4,MONTH(F124)=6),(NETWORKDAYS(Lister!$D$20,Lister!$E$20,Lister!$D$7:$D$13)-P124)*N124/NETWORKDAYS(Lister!$D$20,Lister!$E$20,Lister!$D$7:$D$13),IF(OR(MONTH(F124)=4,MONTH(E124)=6),0)))))),0),"")</f>
        <v/>
      </c>
      <c r="T124" s="48" t="str">
        <f>IFERROR(MAX(IF(OR(O124="",P124="",Q124=""),"",IF(AND(MONTH(E124)=6,MONTH(F124)=6),(NETWORKDAYS(E124,F124,Lister!$D$7:$D$13)-Q124)*N124/NETWORKDAYS(Lister!$D$21,Lister!$E$21,Lister!$D$7:$D$13),IF(AND(MONTH(E124)&lt;6,MONTH(F124)=6),(NETWORKDAYS(Lister!$D$21,F124,Lister!$D$7:$D$13)-Q124)*N124/NETWORKDAYS(Lister!$D$21,Lister!$E$21,Lister!$D$7:$D$13),IF(MONTH(F124)&lt;6,0)))),0),"")</f>
        <v/>
      </c>
      <c r="U124" s="50" t="str">
        <f t="shared" si="8"/>
        <v/>
      </c>
    </row>
    <row r="125" spans="1:21" x14ac:dyDescent="0.35">
      <c r="A125" s="11" t="str">
        <f t="shared" si="9"/>
        <v/>
      </c>
      <c r="B125" s="32"/>
      <c r="C125" s="17"/>
      <c r="D125" s="18"/>
      <c r="E125" s="12"/>
      <c r="F125" s="12"/>
      <c r="G125" s="40" t="str">
        <f>IF(OR(E125="",F125=""),"",NETWORKDAYS(E125,F125,Lister!$D$7:$D$13))</f>
        <v/>
      </c>
      <c r="H125" s="14"/>
      <c r="I125" s="25" t="str">
        <f t="shared" si="5"/>
        <v/>
      </c>
      <c r="J125" s="45"/>
      <c r="K125" s="46"/>
      <c r="L125" s="15"/>
      <c r="M125" s="49" t="str">
        <f t="shared" si="6"/>
        <v/>
      </c>
      <c r="N125" s="47" t="str">
        <f t="shared" si="7"/>
        <v/>
      </c>
      <c r="O125" s="15"/>
      <c r="P125" s="15"/>
      <c r="Q125" s="15"/>
      <c r="R125" s="48" t="str">
        <f>IFERROR(MAX(IF(OR(O125="",P125="",Q125=""),"",IF(AND(MONTH(E125)=4,MONTH(F125)=4),(NETWORKDAYS(E125,F125,Lister!$D$7:$D$13)-O125)*N125/NETWORKDAYS(Lister!$D$19,Lister!$E$19,Lister!$D$7:$D$13),IF(AND(MONTH(E125)=4,MONTH(F125)&gt;4),(NETWORKDAYS(E125,Lister!$E$19,Lister!$D$7:$D$13)-O125)*N125/NETWORKDAYS(Lister!$D$19,Lister!$E$19,Lister!$D$7:$D$13),IF(MONTH(E125)&gt;4,0)))),0),"")</f>
        <v/>
      </c>
      <c r="S125" s="48" t="str">
        <f>IFERROR(MAX(IF(OR(O125="",P125="",Q125=""),"",IF(AND(MONTH(E125)=5,MONTH(F125)=5),(NETWORKDAYS(E125,F125,Lister!$D$7:$D$13)-P125)*N125/NETWORKDAYS(Lister!$D$20,Lister!$E$20,Lister!$D$7:$D$13),IF(AND(MONTH(E125)=4,MONTH(F125)=5),(NETWORKDAYS(Lister!$D$20,F125,Lister!$D$7:$D$13)-P125)*N125/NETWORKDAYS(Lister!$D$20,Lister!$E$20,Lister!$D$7:$D$13),IF(AND(MONTH(E125)=5,MONTH(F125)=6),(NETWORKDAYS(E125,Lister!$E$20,Lister!$D$7:$D$13)-P125)*N125/NETWORKDAYS(Lister!$D$20,Lister!$E$20,Lister!$D$7:$D$13),IF(AND(MONTH(E125)=4,MONTH(F125)=6),(NETWORKDAYS(Lister!$D$20,Lister!$E$20,Lister!$D$7:$D$13)-P125)*N125/NETWORKDAYS(Lister!$D$20,Lister!$E$20,Lister!$D$7:$D$13),IF(OR(MONTH(F125)=4,MONTH(E125)=6),0)))))),0),"")</f>
        <v/>
      </c>
      <c r="T125" s="48" t="str">
        <f>IFERROR(MAX(IF(OR(O125="",P125="",Q125=""),"",IF(AND(MONTH(E125)=6,MONTH(F125)=6),(NETWORKDAYS(E125,F125,Lister!$D$7:$D$13)-Q125)*N125/NETWORKDAYS(Lister!$D$21,Lister!$E$21,Lister!$D$7:$D$13),IF(AND(MONTH(E125)&lt;6,MONTH(F125)=6),(NETWORKDAYS(Lister!$D$21,F125,Lister!$D$7:$D$13)-Q125)*N125/NETWORKDAYS(Lister!$D$21,Lister!$E$21,Lister!$D$7:$D$13),IF(MONTH(F125)&lt;6,0)))),0),"")</f>
        <v/>
      </c>
      <c r="U125" s="50" t="str">
        <f t="shared" si="8"/>
        <v/>
      </c>
    </row>
    <row r="126" spans="1:21" x14ac:dyDescent="0.35">
      <c r="A126" s="11" t="str">
        <f t="shared" si="9"/>
        <v/>
      </c>
      <c r="B126" s="32"/>
      <c r="C126" s="17"/>
      <c r="D126" s="18"/>
      <c r="E126" s="12"/>
      <c r="F126" s="12"/>
      <c r="G126" s="40" t="str">
        <f>IF(OR(E126="",F126=""),"",NETWORKDAYS(E126,F126,Lister!$D$7:$D$13))</f>
        <v/>
      </c>
      <c r="H126" s="14"/>
      <c r="I126" s="25" t="str">
        <f t="shared" si="5"/>
        <v/>
      </c>
      <c r="J126" s="45"/>
      <c r="K126" s="46"/>
      <c r="L126" s="15"/>
      <c r="M126" s="49" t="str">
        <f t="shared" si="6"/>
        <v/>
      </c>
      <c r="N126" s="47" t="str">
        <f t="shared" si="7"/>
        <v/>
      </c>
      <c r="O126" s="15"/>
      <c r="P126" s="15"/>
      <c r="Q126" s="15"/>
      <c r="R126" s="48" t="str">
        <f>IFERROR(MAX(IF(OR(O126="",P126="",Q126=""),"",IF(AND(MONTH(E126)=4,MONTH(F126)=4),(NETWORKDAYS(E126,F126,Lister!$D$7:$D$13)-O126)*N126/NETWORKDAYS(Lister!$D$19,Lister!$E$19,Lister!$D$7:$D$13),IF(AND(MONTH(E126)=4,MONTH(F126)&gt;4),(NETWORKDAYS(E126,Lister!$E$19,Lister!$D$7:$D$13)-O126)*N126/NETWORKDAYS(Lister!$D$19,Lister!$E$19,Lister!$D$7:$D$13),IF(MONTH(E126)&gt;4,0)))),0),"")</f>
        <v/>
      </c>
      <c r="S126" s="48" t="str">
        <f>IFERROR(MAX(IF(OR(O126="",P126="",Q126=""),"",IF(AND(MONTH(E126)=5,MONTH(F126)=5),(NETWORKDAYS(E126,F126,Lister!$D$7:$D$13)-P126)*N126/NETWORKDAYS(Lister!$D$20,Lister!$E$20,Lister!$D$7:$D$13),IF(AND(MONTH(E126)=4,MONTH(F126)=5),(NETWORKDAYS(Lister!$D$20,F126,Lister!$D$7:$D$13)-P126)*N126/NETWORKDAYS(Lister!$D$20,Lister!$E$20,Lister!$D$7:$D$13),IF(AND(MONTH(E126)=5,MONTH(F126)=6),(NETWORKDAYS(E126,Lister!$E$20,Lister!$D$7:$D$13)-P126)*N126/NETWORKDAYS(Lister!$D$20,Lister!$E$20,Lister!$D$7:$D$13),IF(AND(MONTH(E126)=4,MONTH(F126)=6),(NETWORKDAYS(Lister!$D$20,Lister!$E$20,Lister!$D$7:$D$13)-P126)*N126/NETWORKDAYS(Lister!$D$20,Lister!$E$20,Lister!$D$7:$D$13),IF(OR(MONTH(F126)=4,MONTH(E126)=6),0)))))),0),"")</f>
        <v/>
      </c>
      <c r="T126" s="48" t="str">
        <f>IFERROR(MAX(IF(OR(O126="",P126="",Q126=""),"",IF(AND(MONTH(E126)=6,MONTH(F126)=6),(NETWORKDAYS(E126,F126,Lister!$D$7:$D$13)-Q126)*N126/NETWORKDAYS(Lister!$D$21,Lister!$E$21,Lister!$D$7:$D$13),IF(AND(MONTH(E126)&lt;6,MONTH(F126)=6),(NETWORKDAYS(Lister!$D$21,F126,Lister!$D$7:$D$13)-Q126)*N126/NETWORKDAYS(Lister!$D$21,Lister!$E$21,Lister!$D$7:$D$13),IF(MONTH(F126)&lt;6,0)))),0),"")</f>
        <v/>
      </c>
      <c r="U126" s="50" t="str">
        <f t="shared" si="8"/>
        <v/>
      </c>
    </row>
    <row r="127" spans="1:21" x14ac:dyDescent="0.35">
      <c r="A127" s="11" t="str">
        <f t="shared" si="9"/>
        <v/>
      </c>
      <c r="B127" s="32"/>
      <c r="C127" s="17"/>
      <c r="D127" s="18"/>
      <c r="E127" s="12"/>
      <c r="F127" s="12"/>
      <c r="G127" s="40" t="str">
        <f>IF(OR(E127="",F127=""),"",NETWORKDAYS(E127,F127,Lister!$D$7:$D$13))</f>
        <v/>
      </c>
      <c r="H127" s="14"/>
      <c r="I127" s="25" t="str">
        <f t="shared" si="5"/>
        <v/>
      </c>
      <c r="J127" s="45"/>
      <c r="K127" s="46"/>
      <c r="L127" s="15"/>
      <c r="M127" s="49" t="str">
        <f t="shared" si="6"/>
        <v/>
      </c>
      <c r="N127" s="47" t="str">
        <f t="shared" si="7"/>
        <v/>
      </c>
      <c r="O127" s="15"/>
      <c r="P127" s="15"/>
      <c r="Q127" s="15"/>
      <c r="R127" s="48" t="str">
        <f>IFERROR(MAX(IF(OR(O127="",P127="",Q127=""),"",IF(AND(MONTH(E127)=4,MONTH(F127)=4),(NETWORKDAYS(E127,F127,Lister!$D$7:$D$13)-O127)*N127/NETWORKDAYS(Lister!$D$19,Lister!$E$19,Lister!$D$7:$D$13),IF(AND(MONTH(E127)=4,MONTH(F127)&gt;4),(NETWORKDAYS(E127,Lister!$E$19,Lister!$D$7:$D$13)-O127)*N127/NETWORKDAYS(Lister!$D$19,Lister!$E$19,Lister!$D$7:$D$13),IF(MONTH(E127)&gt;4,0)))),0),"")</f>
        <v/>
      </c>
      <c r="S127" s="48" t="str">
        <f>IFERROR(MAX(IF(OR(O127="",P127="",Q127=""),"",IF(AND(MONTH(E127)=5,MONTH(F127)=5),(NETWORKDAYS(E127,F127,Lister!$D$7:$D$13)-P127)*N127/NETWORKDAYS(Lister!$D$20,Lister!$E$20,Lister!$D$7:$D$13),IF(AND(MONTH(E127)=4,MONTH(F127)=5),(NETWORKDAYS(Lister!$D$20,F127,Lister!$D$7:$D$13)-P127)*N127/NETWORKDAYS(Lister!$D$20,Lister!$E$20,Lister!$D$7:$D$13),IF(AND(MONTH(E127)=5,MONTH(F127)=6),(NETWORKDAYS(E127,Lister!$E$20,Lister!$D$7:$D$13)-P127)*N127/NETWORKDAYS(Lister!$D$20,Lister!$E$20,Lister!$D$7:$D$13),IF(AND(MONTH(E127)=4,MONTH(F127)=6),(NETWORKDAYS(Lister!$D$20,Lister!$E$20,Lister!$D$7:$D$13)-P127)*N127/NETWORKDAYS(Lister!$D$20,Lister!$E$20,Lister!$D$7:$D$13),IF(OR(MONTH(F127)=4,MONTH(E127)=6),0)))))),0),"")</f>
        <v/>
      </c>
      <c r="T127" s="48" t="str">
        <f>IFERROR(MAX(IF(OR(O127="",P127="",Q127=""),"",IF(AND(MONTH(E127)=6,MONTH(F127)=6),(NETWORKDAYS(E127,F127,Lister!$D$7:$D$13)-Q127)*N127/NETWORKDAYS(Lister!$D$21,Lister!$E$21,Lister!$D$7:$D$13),IF(AND(MONTH(E127)&lt;6,MONTH(F127)=6),(NETWORKDAYS(Lister!$D$21,F127,Lister!$D$7:$D$13)-Q127)*N127/NETWORKDAYS(Lister!$D$21,Lister!$E$21,Lister!$D$7:$D$13),IF(MONTH(F127)&lt;6,0)))),0),"")</f>
        <v/>
      </c>
      <c r="U127" s="50" t="str">
        <f t="shared" si="8"/>
        <v/>
      </c>
    </row>
    <row r="128" spans="1:21" x14ac:dyDescent="0.35">
      <c r="A128" s="11" t="str">
        <f t="shared" si="9"/>
        <v/>
      </c>
      <c r="B128" s="32"/>
      <c r="C128" s="17"/>
      <c r="D128" s="18"/>
      <c r="E128" s="12"/>
      <c r="F128" s="12"/>
      <c r="G128" s="40" t="str">
        <f>IF(OR(E128="",F128=""),"",NETWORKDAYS(E128,F128,Lister!$D$7:$D$13))</f>
        <v/>
      </c>
      <c r="H128" s="14"/>
      <c r="I128" s="25" t="str">
        <f t="shared" si="5"/>
        <v/>
      </c>
      <c r="J128" s="45"/>
      <c r="K128" s="46"/>
      <c r="L128" s="15"/>
      <c r="M128" s="49" t="str">
        <f t="shared" si="6"/>
        <v/>
      </c>
      <c r="N128" s="47" t="str">
        <f t="shared" si="7"/>
        <v/>
      </c>
      <c r="O128" s="15"/>
      <c r="P128" s="15"/>
      <c r="Q128" s="15"/>
      <c r="R128" s="48" t="str">
        <f>IFERROR(MAX(IF(OR(O128="",P128="",Q128=""),"",IF(AND(MONTH(E128)=4,MONTH(F128)=4),(NETWORKDAYS(E128,F128,Lister!$D$7:$D$13)-O128)*N128/NETWORKDAYS(Lister!$D$19,Lister!$E$19,Lister!$D$7:$D$13),IF(AND(MONTH(E128)=4,MONTH(F128)&gt;4),(NETWORKDAYS(E128,Lister!$E$19,Lister!$D$7:$D$13)-O128)*N128/NETWORKDAYS(Lister!$D$19,Lister!$E$19,Lister!$D$7:$D$13),IF(MONTH(E128)&gt;4,0)))),0),"")</f>
        <v/>
      </c>
      <c r="S128" s="48" t="str">
        <f>IFERROR(MAX(IF(OR(O128="",P128="",Q128=""),"",IF(AND(MONTH(E128)=5,MONTH(F128)=5),(NETWORKDAYS(E128,F128,Lister!$D$7:$D$13)-P128)*N128/NETWORKDAYS(Lister!$D$20,Lister!$E$20,Lister!$D$7:$D$13),IF(AND(MONTH(E128)=4,MONTH(F128)=5),(NETWORKDAYS(Lister!$D$20,F128,Lister!$D$7:$D$13)-P128)*N128/NETWORKDAYS(Lister!$D$20,Lister!$E$20,Lister!$D$7:$D$13),IF(AND(MONTH(E128)=5,MONTH(F128)=6),(NETWORKDAYS(E128,Lister!$E$20,Lister!$D$7:$D$13)-P128)*N128/NETWORKDAYS(Lister!$D$20,Lister!$E$20,Lister!$D$7:$D$13),IF(AND(MONTH(E128)=4,MONTH(F128)=6),(NETWORKDAYS(Lister!$D$20,Lister!$E$20,Lister!$D$7:$D$13)-P128)*N128/NETWORKDAYS(Lister!$D$20,Lister!$E$20,Lister!$D$7:$D$13),IF(OR(MONTH(F128)=4,MONTH(E128)=6),0)))))),0),"")</f>
        <v/>
      </c>
      <c r="T128" s="48" t="str">
        <f>IFERROR(MAX(IF(OR(O128="",P128="",Q128=""),"",IF(AND(MONTH(E128)=6,MONTH(F128)=6),(NETWORKDAYS(E128,F128,Lister!$D$7:$D$13)-Q128)*N128/NETWORKDAYS(Lister!$D$21,Lister!$E$21,Lister!$D$7:$D$13),IF(AND(MONTH(E128)&lt;6,MONTH(F128)=6),(NETWORKDAYS(Lister!$D$21,F128,Lister!$D$7:$D$13)-Q128)*N128/NETWORKDAYS(Lister!$D$21,Lister!$E$21,Lister!$D$7:$D$13),IF(MONTH(F128)&lt;6,0)))),0),"")</f>
        <v/>
      </c>
      <c r="U128" s="50" t="str">
        <f t="shared" si="8"/>
        <v/>
      </c>
    </row>
    <row r="129" spans="1:21" x14ac:dyDescent="0.35">
      <c r="A129" s="11" t="str">
        <f t="shared" si="9"/>
        <v/>
      </c>
      <c r="B129" s="32"/>
      <c r="C129" s="17"/>
      <c r="D129" s="18"/>
      <c r="E129" s="12"/>
      <c r="F129" s="12"/>
      <c r="G129" s="40" t="str">
        <f>IF(OR(E129="",F129=""),"",NETWORKDAYS(E129,F129,Lister!$D$7:$D$13))</f>
        <v/>
      </c>
      <c r="H129" s="14"/>
      <c r="I129" s="25" t="str">
        <f t="shared" si="5"/>
        <v/>
      </c>
      <c r="J129" s="45"/>
      <c r="K129" s="46"/>
      <c r="L129" s="15"/>
      <c r="M129" s="49" t="str">
        <f t="shared" si="6"/>
        <v/>
      </c>
      <c r="N129" s="47" t="str">
        <f t="shared" si="7"/>
        <v/>
      </c>
      <c r="O129" s="15"/>
      <c r="P129" s="15"/>
      <c r="Q129" s="15"/>
      <c r="R129" s="48" t="str">
        <f>IFERROR(MAX(IF(OR(O129="",P129="",Q129=""),"",IF(AND(MONTH(E129)=4,MONTH(F129)=4),(NETWORKDAYS(E129,F129,Lister!$D$7:$D$13)-O129)*N129/NETWORKDAYS(Lister!$D$19,Lister!$E$19,Lister!$D$7:$D$13),IF(AND(MONTH(E129)=4,MONTH(F129)&gt;4),(NETWORKDAYS(E129,Lister!$E$19,Lister!$D$7:$D$13)-O129)*N129/NETWORKDAYS(Lister!$D$19,Lister!$E$19,Lister!$D$7:$D$13),IF(MONTH(E129)&gt;4,0)))),0),"")</f>
        <v/>
      </c>
      <c r="S129" s="48" t="str">
        <f>IFERROR(MAX(IF(OR(O129="",P129="",Q129=""),"",IF(AND(MONTH(E129)=5,MONTH(F129)=5),(NETWORKDAYS(E129,F129,Lister!$D$7:$D$13)-P129)*N129/NETWORKDAYS(Lister!$D$20,Lister!$E$20,Lister!$D$7:$D$13),IF(AND(MONTH(E129)=4,MONTH(F129)=5),(NETWORKDAYS(Lister!$D$20,F129,Lister!$D$7:$D$13)-P129)*N129/NETWORKDAYS(Lister!$D$20,Lister!$E$20,Lister!$D$7:$D$13),IF(AND(MONTH(E129)=5,MONTH(F129)=6),(NETWORKDAYS(E129,Lister!$E$20,Lister!$D$7:$D$13)-P129)*N129/NETWORKDAYS(Lister!$D$20,Lister!$E$20,Lister!$D$7:$D$13),IF(AND(MONTH(E129)=4,MONTH(F129)=6),(NETWORKDAYS(Lister!$D$20,Lister!$E$20,Lister!$D$7:$D$13)-P129)*N129/NETWORKDAYS(Lister!$D$20,Lister!$E$20,Lister!$D$7:$D$13),IF(OR(MONTH(F129)=4,MONTH(E129)=6),0)))))),0),"")</f>
        <v/>
      </c>
      <c r="T129" s="48" t="str">
        <f>IFERROR(MAX(IF(OR(O129="",P129="",Q129=""),"",IF(AND(MONTH(E129)=6,MONTH(F129)=6),(NETWORKDAYS(E129,F129,Lister!$D$7:$D$13)-Q129)*N129/NETWORKDAYS(Lister!$D$21,Lister!$E$21,Lister!$D$7:$D$13),IF(AND(MONTH(E129)&lt;6,MONTH(F129)=6),(NETWORKDAYS(Lister!$D$21,F129,Lister!$D$7:$D$13)-Q129)*N129/NETWORKDAYS(Lister!$D$21,Lister!$E$21,Lister!$D$7:$D$13),IF(MONTH(F129)&lt;6,0)))),0),"")</f>
        <v/>
      </c>
      <c r="U129" s="50" t="str">
        <f t="shared" si="8"/>
        <v/>
      </c>
    </row>
    <row r="130" spans="1:21" x14ac:dyDescent="0.35">
      <c r="A130" s="11" t="str">
        <f t="shared" si="9"/>
        <v/>
      </c>
      <c r="B130" s="32"/>
      <c r="C130" s="17"/>
      <c r="D130" s="18"/>
      <c r="E130" s="12"/>
      <c r="F130" s="12"/>
      <c r="G130" s="40" t="str">
        <f>IF(OR(E130="",F130=""),"",NETWORKDAYS(E130,F130,Lister!$D$7:$D$13))</f>
        <v/>
      </c>
      <c r="H130" s="14"/>
      <c r="I130" s="25" t="str">
        <f t="shared" si="5"/>
        <v/>
      </c>
      <c r="J130" s="45"/>
      <c r="K130" s="46"/>
      <c r="L130" s="15"/>
      <c r="M130" s="49" t="str">
        <f t="shared" si="6"/>
        <v/>
      </c>
      <c r="N130" s="47" t="str">
        <f t="shared" si="7"/>
        <v/>
      </c>
      <c r="O130" s="15"/>
      <c r="P130" s="15"/>
      <c r="Q130" s="15"/>
      <c r="R130" s="48" t="str">
        <f>IFERROR(MAX(IF(OR(O130="",P130="",Q130=""),"",IF(AND(MONTH(E130)=4,MONTH(F130)=4),(NETWORKDAYS(E130,F130,Lister!$D$7:$D$13)-O130)*N130/NETWORKDAYS(Lister!$D$19,Lister!$E$19,Lister!$D$7:$D$13),IF(AND(MONTH(E130)=4,MONTH(F130)&gt;4),(NETWORKDAYS(E130,Lister!$E$19,Lister!$D$7:$D$13)-O130)*N130/NETWORKDAYS(Lister!$D$19,Lister!$E$19,Lister!$D$7:$D$13),IF(MONTH(E130)&gt;4,0)))),0),"")</f>
        <v/>
      </c>
      <c r="S130" s="48" t="str">
        <f>IFERROR(MAX(IF(OR(O130="",P130="",Q130=""),"",IF(AND(MONTH(E130)=5,MONTH(F130)=5),(NETWORKDAYS(E130,F130,Lister!$D$7:$D$13)-P130)*N130/NETWORKDAYS(Lister!$D$20,Lister!$E$20,Lister!$D$7:$D$13),IF(AND(MONTH(E130)=4,MONTH(F130)=5),(NETWORKDAYS(Lister!$D$20,F130,Lister!$D$7:$D$13)-P130)*N130/NETWORKDAYS(Lister!$D$20,Lister!$E$20,Lister!$D$7:$D$13),IF(AND(MONTH(E130)=5,MONTH(F130)=6),(NETWORKDAYS(E130,Lister!$E$20,Lister!$D$7:$D$13)-P130)*N130/NETWORKDAYS(Lister!$D$20,Lister!$E$20,Lister!$D$7:$D$13),IF(AND(MONTH(E130)=4,MONTH(F130)=6),(NETWORKDAYS(Lister!$D$20,Lister!$E$20,Lister!$D$7:$D$13)-P130)*N130/NETWORKDAYS(Lister!$D$20,Lister!$E$20,Lister!$D$7:$D$13),IF(OR(MONTH(F130)=4,MONTH(E130)=6),0)))))),0),"")</f>
        <v/>
      </c>
      <c r="T130" s="48" t="str">
        <f>IFERROR(MAX(IF(OR(O130="",P130="",Q130=""),"",IF(AND(MONTH(E130)=6,MONTH(F130)=6),(NETWORKDAYS(E130,F130,Lister!$D$7:$D$13)-Q130)*N130/NETWORKDAYS(Lister!$D$21,Lister!$E$21,Lister!$D$7:$D$13),IF(AND(MONTH(E130)&lt;6,MONTH(F130)=6),(NETWORKDAYS(Lister!$D$21,F130,Lister!$D$7:$D$13)-Q130)*N130/NETWORKDAYS(Lister!$D$21,Lister!$E$21,Lister!$D$7:$D$13),IF(MONTH(F130)&lt;6,0)))),0),"")</f>
        <v/>
      </c>
      <c r="U130" s="50" t="str">
        <f t="shared" si="8"/>
        <v/>
      </c>
    </row>
    <row r="131" spans="1:21" x14ac:dyDescent="0.35">
      <c r="A131" s="11" t="str">
        <f t="shared" si="9"/>
        <v/>
      </c>
      <c r="B131" s="32"/>
      <c r="C131" s="17"/>
      <c r="D131" s="18"/>
      <c r="E131" s="12"/>
      <c r="F131" s="12"/>
      <c r="G131" s="40" t="str">
        <f>IF(OR(E131="",F131=""),"",NETWORKDAYS(E131,F131,Lister!$D$7:$D$13))</f>
        <v/>
      </c>
      <c r="H131" s="14"/>
      <c r="I131" s="25" t="str">
        <f t="shared" si="5"/>
        <v/>
      </c>
      <c r="J131" s="45"/>
      <c r="K131" s="46"/>
      <c r="L131" s="15"/>
      <c r="M131" s="49" t="str">
        <f t="shared" si="6"/>
        <v/>
      </c>
      <c r="N131" s="47" t="str">
        <f t="shared" si="7"/>
        <v/>
      </c>
      <c r="O131" s="15"/>
      <c r="P131" s="15"/>
      <c r="Q131" s="15"/>
      <c r="R131" s="48" t="str">
        <f>IFERROR(MAX(IF(OR(O131="",P131="",Q131=""),"",IF(AND(MONTH(E131)=4,MONTH(F131)=4),(NETWORKDAYS(E131,F131,Lister!$D$7:$D$13)-O131)*N131/NETWORKDAYS(Lister!$D$19,Lister!$E$19,Lister!$D$7:$D$13),IF(AND(MONTH(E131)=4,MONTH(F131)&gt;4),(NETWORKDAYS(E131,Lister!$E$19,Lister!$D$7:$D$13)-O131)*N131/NETWORKDAYS(Lister!$D$19,Lister!$E$19,Lister!$D$7:$D$13),IF(MONTH(E131)&gt;4,0)))),0),"")</f>
        <v/>
      </c>
      <c r="S131" s="48" t="str">
        <f>IFERROR(MAX(IF(OR(O131="",P131="",Q131=""),"",IF(AND(MONTH(E131)=5,MONTH(F131)=5),(NETWORKDAYS(E131,F131,Lister!$D$7:$D$13)-P131)*N131/NETWORKDAYS(Lister!$D$20,Lister!$E$20,Lister!$D$7:$D$13),IF(AND(MONTH(E131)=4,MONTH(F131)=5),(NETWORKDAYS(Lister!$D$20,F131,Lister!$D$7:$D$13)-P131)*N131/NETWORKDAYS(Lister!$D$20,Lister!$E$20,Lister!$D$7:$D$13),IF(AND(MONTH(E131)=5,MONTH(F131)=6),(NETWORKDAYS(E131,Lister!$E$20,Lister!$D$7:$D$13)-P131)*N131/NETWORKDAYS(Lister!$D$20,Lister!$E$20,Lister!$D$7:$D$13),IF(AND(MONTH(E131)=4,MONTH(F131)=6),(NETWORKDAYS(Lister!$D$20,Lister!$E$20,Lister!$D$7:$D$13)-P131)*N131/NETWORKDAYS(Lister!$D$20,Lister!$E$20,Lister!$D$7:$D$13),IF(OR(MONTH(F131)=4,MONTH(E131)=6),0)))))),0),"")</f>
        <v/>
      </c>
      <c r="T131" s="48" t="str">
        <f>IFERROR(MAX(IF(OR(O131="",P131="",Q131=""),"",IF(AND(MONTH(E131)=6,MONTH(F131)=6),(NETWORKDAYS(E131,F131,Lister!$D$7:$D$13)-Q131)*N131/NETWORKDAYS(Lister!$D$21,Lister!$E$21,Lister!$D$7:$D$13),IF(AND(MONTH(E131)&lt;6,MONTH(F131)=6),(NETWORKDAYS(Lister!$D$21,F131,Lister!$D$7:$D$13)-Q131)*N131/NETWORKDAYS(Lister!$D$21,Lister!$E$21,Lister!$D$7:$D$13),IF(MONTH(F131)&lt;6,0)))),0),"")</f>
        <v/>
      </c>
      <c r="U131" s="50" t="str">
        <f t="shared" si="8"/>
        <v/>
      </c>
    </row>
    <row r="132" spans="1:21" x14ac:dyDescent="0.35">
      <c r="A132" s="11" t="str">
        <f t="shared" si="9"/>
        <v/>
      </c>
      <c r="B132" s="32"/>
      <c r="C132" s="17"/>
      <c r="D132" s="18"/>
      <c r="E132" s="12"/>
      <c r="F132" s="12"/>
      <c r="G132" s="40" t="str">
        <f>IF(OR(E132="",F132=""),"",NETWORKDAYS(E132,F132,Lister!$D$7:$D$13))</f>
        <v/>
      </c>
      <c r="H132" s="14"/>
      <c r="I132" s="25" t="str">
        <f t="shared" si="5"/>
        <v/>
      </c>
      <c r="J132" s="45"/>
      <c r="K132" s="46"/>
      <c r="L132" s="15"/>
      <c r="M132" s="49" t="str">
        <f t="shared" si="6"/>
        <v/>
      </c>
      <c r="N132" s="47" t="str">
        <f t="shared" si="7"/>
        <v/>
      </c>
      <c r="O132" s="15"/>
      <c r="P132" s="15"/>
      <c r="Q132" s="15"/>
      <c r="R132" s="48" t="str">
        <f>IFERROR(MAX(IF(OR(O132="",P132="",Q132=""),"",IF(AND(MONTH(E132)=4,MONTH(F132)=4),(NETWORKDAYS(E132,F132,Lister!$D$7:$D$13)-O132)*N132/NETWORKDAYS(Lister!$D$19,Lister!$E$19,Lister!$D$7:$D$13),IF(AND(MONTH(E132)=4,MONTH(F132)&gt;4),(NETWORKDAYS(E132,Lister!$E$19,Lister!$D$7:$D$13)-O132)*N132/NETWORKDAYS(Lister!$D$19,Lister!$E$19,Lister!$D$7:$D$13),IF(MONTH(E132)&gt;4,0)))),0),"")</f>
        <v/>
      </c>
      <c r="S132" s="48" t="str">
        <f>IFERROR(MAX(IF(OR(O132="",P132="",Q132=""),"",IF(AND(MONTH(E132)=5,MONTH(F132)=5),(NETWORKDAYS(E132,F132,Lister!$D$7:$D$13)-P132)*N132/NETWORKDAYS(Lister!$D$20,Lister!$E$20,Lister!$D$7:$D$13),IF(AND(MONTH(E132)=4,MONTH(F132)=5),(NETWORKDAYS(Lister!$D$20,F132,Lister!$D$7:$D$13)-P132)*N132/NETWORKDAYS(Lister!$D$20,Lister!$E$20,Lister!$D$7:$D$13),IF(AND(MONTH(E132)=5,MONTH(F132)=6),(NETWORKDAYS(E132,Lister!$E$20,Lister!$D$7:$D$13)-P132)*N132/NETWORKDAYS(Lister!$D$20,Lister!$E$20,Lister!$D$7:$D$13),IF(AND(MONTH(E132)=4,MONTH(F132)=6),(NETWORKDAYS(Lister!$D$20,Lister!$E$20,Lister!$D$7:$D$13)-P132)*N132/NETWORKDAYS(Lister!$D$20,Lister!$E$20,Lister!$D$7:$D$13),IF(OR(MONTH(F132)=4,MONTH(E132)=6),0)))))),0),"")</f>
        <v/>
      </c>
      <c r="T132" s="48" t="str">
        <f>IFERROR(MAX(IF(OR(O132="",P132="",Q132=""),"",IF(AND(MONTH(E132)=6,MONTH(F132)=6),(NETWORKDAYS(E132,F132,Lister!$D$7:$D$13)-Q132)*N132/NETWORKDAYS(Lister!$D$21,Lister!$E$21,Lister!$D$7:$D$13),IF(AND(MONTH(E132)&lt;6,MONTH(F132)=6),(NETWORKDAYS(Lister!$D$21,F132,Lister!$D$7:$D$13)-Q132)*N132/NETWORKDAYS(Lister!$D$21,Lister!$E$21,Lister!$D$7:$D$13),IF(MONTH(F132)&lt;6,0)))),0),"")</f>
        <v/>
      </c>
      <c r="U132" s="50" t="str">
        <f t="shared" si="8"/>
        <v/>
      </c>
    </row>
    <row r="133" spans="1:21" x14ac:dyDescent="0.35">
      <c r="A133" s="11" t="str">
        <f t="shared" si="9"/>
        <v/>
      </c>
      <c r="B133" s="32"/>
      <c r="C133" s="17"/>
      <c r="D133" s="18"/>
      <c r="E133" s="12"/>
      <c r="F133" s="12"/>
      <c r="G133" s="40" t="str">
        <f>IF(OR(E133="",F133=""),"",NETWORKDAYS(E133,F133,Lister!$D$7:$D$13))</f>
        <v/>
      </c>
      <c r="H133" s="14"/>
      <c r="I133" s="25" t="str">
        <f t="shared" si="5"/>
        <v/>
      </c>
      <c r="J133" s="45"/>
      <c r="K133" s="46"/>
      <c r="L133" s="15"/>
      <c r="M133" s="49" t="str">
        <f t="shared" si="6"/>
        <v/>
      </c>
      <c r="N133" s="47" t="str">
        <f t="shared" si="7"/>
        <v/>
      </c>
      <c r="O133" s="15"/>
      <c r="P133" s="15"/>
      <c r="Q133" s="15"/>
      <c r="R133" s="48" t="str">
        <f>IFERROR(MAX(IF(OR(O133="",P133="",Q133=""),"",IF(AND(MONTH(E133)=4,MONTH(F133)=4),(NETWORKDAYS(E133,F133,Lister!$D$7:$D$13)-O133)*N133/NETWORKDAYS(Lister!$D$19,Lister!$E$19,Lister!$D$7:$D$13),IF(AND(MONTH(E133)=4,MONTH(F133)&gt;4),(NETWORKDAYS(E133,Lister!$E$19,Lister!$D$7:$D$13)-O133)*N133/NETWORKDAYS(Lister!$D$19,Lister!$E$19,Lister!$D$7:$D$13),IF(MONTH(E133)&gt;4,0)))),0),"")</f>
        <v/>
      </c>
      <c r="S133" s="48" t="str">
        <f>IFERROR(MAX(IF(OR(O133="",P133="",Q133=""),"",IF(AND(MONTH(E133)=5,MONTH(F133)=5),(NETWORKDAYS(E133,F133,Lister!$D$7:$D$13)-P133)*N133/NETWORKDAYS(Lister!$D$20,Lister!$E$20,Lister!$D$7:$D$13),IF(AND(MONTH(E133)=4,MONTH(F133)=5),(NETWORKDAYS(Lister!$D$20,F133,Lister!$D$7:$D$13)-P133)*N133/NETWORKDAYS(Lister!$D$20,Lister!$E$20,Lister!$D$7:$D$13),IF(AND(MONTH(E133)=5,MONTH(F133)=6),(NETWORKDAYS(E133,Lister!$E$20,Lister!$D$7:$D$13)-P133)*N133/NETWORKDAYS(Lister!$D$20,Lister!$E$20,Lister!$D$7:$D$13),IF(AND(MONTH(E133)=4,MONTH(F133)=6),(NETWORKDAYS(Lister!$D$20,Lister!$E$20,Lister!$D$7:$D$13)-P133)*N133/NETWORKDAYS(Lister!$D$20,Lister!$E$20,Lister!$D$7:$D$13),IF(OR(MONTH(F133)=4,MONTH(E133)=6),0)))))),0),"")</f>
        <v/>
      </c>
      <c r="T133" s="48" t="str">
        <f>IFERROR(MAX(IF(OR(O133="",P133="",Q133=""),"",IF(AND(MONTH(E133)=6,MONTH(F133)=6),(NETWORKDAYS(E133,F133,Lister!$D$7:$D$13)-Q133)*N133/NETWORKDAYS(Lister!$D$21,Lister!$E$21,Lister!$D$7:$D$13),IF(AND(MONTH(E133)&lt;6,MONTH(F133)=6),(NETWORKDAYS(Lister!$D$21,F133,Lister!$D$7:$D$13)-Q133)*N133/NETWORKDAYS(Lister!$D$21,Lister!$E$21,Lister!$D$7:$D$13),IF(MONTH(F133)&lt;6,0)))),0),"")</f>
        <v/>
      </c>
      <c r="U133" s="50" t="str">
        <f t="shared" si="8"/>
        <v/>
      </c>
    </row>
    <row r="134" spans="1:21" x14ac:dyDescent="0.35">
      <c r="A134" s="11" t="str">
        <f t="shared" si="9"/>
        <v/>
      </c>
      <c r="B134" s="32"/>
      <c r="C134" s="17"/>
      <c r="D134" s="18"/>
      <c r="E134" s="12"/>
      <c r="F134" s="12"/>
      <c r="G134" s="40" t="str">
        <f>IF(OR(E134="",F134=""),"",NETWORKDAYS(E134,F134,Lister!$D$7:$D$13))</f>
        <v/>
      </c>
      <c r="H134" s="14"/>
      <c r="I134" s="25" t="str">
        <f t="shared" si="5"/>
        <v/>
      </c>
      <c r="J134" s="45"/>
      <c r="K134" s="46"/>
      <c r="L134" s="15"/>
      <c r="M134" s="49" t="str">
        <f t="shared" si="6"/>
        <v/>
      </c>
      <c r="N134" s="47" t="str">
        <f t="shared" si="7"/>
        <v/>
      </c>
      <c r="O134" s="15"/>
      <c r="P134" s="15"/>
      <c r="Q134" s="15"/>
      <c r="R134" s="48" t="str">
        <f>IFERROR(MAX(IF(OR(O134="",P134="",Q134=""),"",IF(AND(MONTH(E134)=4,MONTH(F134)=4),(NETWORKDAYS(E134,F134,Lister!$D$7:$D$13)-O134)*N134/NETWORKDAYS(Lister!$D$19,Lister!$E$19,Lister!$D$7:$D$13),IF(AND(MONTH(E134)=4,MONTH(F134)&gt;4),(NETWORKDAYS(E134,Lister!$E$19,Lister!$D$7:$D$13)-O134)*N134/NETWORKDAYS(Lister!$D$19,Lister!$E$19,Lister!$D$7:$D$13),IF(MONTH(E134)&gt;4,0)))),0),"")</f>
        <v/>
      </c>
      <c r="S134" s="48" t="str">
        <f>IFERROR(MAX(IF(OR(O134="",P134="",Q134=""),"",IF(AND(MONTH(E134)=5,MONTH(F134)=5),(NETWORKDAYS(E134,F134,Lister!$D$7:$D$13)-P134)*N134/NETWORKDAYS(Lister!$D$20,Lister!$E$20,Lister!$D$7:$D$13),IF(AND(MONTH(E134)=4,MONTH(F134)=5),(NETWORKDAYS(Lister!$D$20,F134,Lister!$D$7:$D$13)-P134)*N134/NETWORKDAYS(Lister!$D$20,Lister!$E$20,Lister!$D$7:$D$13),IF(AND(MONTH(E134)=5,MONTH(F134)=6),(NETWORKDAYS(E134,Lister!$E$20,Lister!$D$7:$D$13)-P134)*N134/NETWORKDAYS(Lister!$D$20,Lister!$E$20,Lister!$D$7:$D$13),IF(AND(MONTH(E134)=4,MONTH(F134)=6),(NETWORKDAYS(Lister!$D$20,Lister!$E$20,Lister!$D$7:$D$13)-P134)*N134/NETWORKDAYS(Lister!$D$20,Lister!$E$20,Lister!$D$7:$D$13),IF(OR(MONTH(F134)=4,MONTH(E134)=6),0)))))),0),"")</f>
        <v/>
      </c>
      <c r="T134" s="48" t="str">
        <f>IFERROR(MAX(IF(OR(O134="",P134="",Q134=""),"",IF(AND(MONTH(E134)=6,MONTH(F134)=6),(NETWORKDAYS(E134,F134,Lister!$D$7:$D$13)-Q134)*N134/NETWORKDAYS(Lister!$D$21,Lister!$E$21,Lister!$D$7:$D$13),IF(AND(MONTH(E134)&lt;6,MONTH(F134)=6),(NETWORKDAYS(Lister!$D$21,F134,Lister!$D$7:$D$13)-Q134)*N134/NETWORKDAYS(Lister!$D$21,Lister!$E$21,Lister!$D$7:$D$13),IF(MONTH(F134)&lt;6,0)))),0),"")</f>
        <v/>
      </c>
      <c r="U134" s="50" t="str">
        <f t="shared" si="8"/>
        <v/>
      </c>
    </row>
    <row r="135" spans="1:21" x14ac:dyDescent="0.35">
      <c r="A135" s="11" t="str">
        <f t="shared" si="9"/>
        <v/>
      </c>
      <c r="B135" s="32"/>
      <c r="C135" s="17"/>
      <c r="D135" s="18"/>
      <c r="E135" s="12"/>
      <c r="F135" s="12"/>
      <c r="G135" s="40" t="str">
        <f>IF(OR(E135="",F135=""),"",NETWORKDAYS(E135,F135,Lister!$D$7:$D$13))</f>
        <v/>
      </c>
      <c r="H135" s="14"/>
      <c r="I135" s="25" t="str">
        <f t="shared" si="5"/>
        <v/>
      </c>
      <c r="J135" s="45"/>
      <c r="K135" s="46"/>
      <c r="L135" s="15"/>
      <c r="M135" s="49" t="str">
        <f t="shared" si="6"/>
        <v/>
      </c>
      <c r="N135" s="47" t="str">
        <f t="shared" si="7"/>
        <v/>
      </c>
      <c r="O135" s="15"/>
      <c r="P135" s="15"/>
      <c r="Q135" s="15"/>
      <c r="R135" s="48" t="str">
        <f>IFERROR(MAX(IF(OR(O135="",P135="",Q135=""),"",IF(AND(MONTH(E135)=4,MONTH(F135)=4),(NETWORKDAYS(E135,F135,Lister!$D$7:$D$13)-O135)*N135/NETWORKDAYS(Lister!$D$19,Lister!$E$19,Lister!$D$7:$D$13),IF(AND(MONTH(E135)=4,MONTH(F135)&gt;4),(NETWORKDAYS(E135,Lister!$E$19,Lister!$D$7:$D$13)-O135)*N135/NETWORKDAYS(Lister!$D$19,Lister!$E$19,Lister!$D$7:$D$13),IF(MONTH(E135)&gt;4,0)))),0),"")</f>
        <v/>
      </c>
      <c r="S135" s="48" t="str">
        <f>IFERROR(MAX(IF(OR(O135="",P135="",Q135=""),"",IF(AND(MONTH(E135)=5,MONTH(F135)=5),(NETWORKDAYS(E135,F135,Lister!$D$7:$D$13)-P135)*N135/NETWORKDAYS(Lister!$D$20,Lister!$E$20,Lister!$D$7:$D$13),IF(AND(MONTH(E135)=4,MONTH(F135)=5),(NETWORKDAYS(Lister!$D$20,F135,Lister!$D$7:$D$13)-P135)*N135/NETWORKDAYS(Lister!$D$20,Lister!$E$20,Lister!$D$7:$D$13),IF(AND(MONTH(E135)=5,MONTH(F135)=6),(NETWORKDAYS(E135,Lister!$E$20,Lister!$D$7:$D$13)-P135)*N135/NETWORKDAYS(Lister!$D$20,Lister!$E$20,Lister!$D$7:$D$13),IF(AND(MONTH(E135)=4,MONTH(F135)=6),(NETWORKDAYS(Lister!$D$20,Lister!$E$20,Lister!$D$7:$D$13)-P135)*N135/NETWORKDAYS(Lister!$D$20,Lister!$E$20,Lister!$D$7:$D$13),IF(OR(MONTH(F135)=4,MONTH(E135)=6),0)))))),0),"")</f>
        <v/>
      </c>
      <c r="T135" s="48" t="str">
        <f>IFERROR(MAX(IF(OR(O135="",P135="",Q135=""),"",IF(AND(MONTH(E135)=6,MONTH(F135)=6),(NETWORKDAYS(E135,F135,Lister!$D$7:$D$13)-Q135)*N135/NETWORKDAYS(Lister!$D$21,Lister!$E$21,Lister!$D$7:$D$13),IF(AND(MONTH(E135)&lt;6,MONTH(F135)=6),(NETWORKDAYS(Lister!$D$21,F135,Lister!$D$7:$D$13)-Q135)*N135/NETWORKDAYS(Lister!$D$21,Lister!$E$21,Lister!$D$7:$D$13),IF(MONTH(F135)&lt;6,0)))),0),"")</f>
        <v/>
      </c>
      <c r="U135" s="50" t="str">
        <f t="shared" si="8"/>
        <v/>
      </c>
    </row>
    <row r="136" spans="1:21" x14ac:dyDescent="0.35">
      <c r="A136" s="11" t="str">
        <f t="shared" si="9"/>
        <v/>
      </c>
      <c r="B136" s="32"/>
      <c r="C136" s="17"/>
      <c r="D136" s="18"/>
      <c r="E136" s="12"/>
      <c r="F136" s="12"/>
      <c r="G136" s="40" t="str">
        <f>IF(OR(E136="",F136=""),"",NETWORKDAYS(E136,F136,Lister!$D$7:$D$13))</f>
        <v/>
      </c>
      <c r="H136" s="14"/>
      <c r="I136" s="25" t="str">
        <f t="shared" si="5"/>
        <v/>
      </c>
      <c r="J136" s="45"/>
      <c r="K136" s="46"/>
      <c r="L136" s="15"/>
      <c r="M136" s="49" t="str">
        <f t="shared" si="6"/>
        <v/>
      </c>
      <c r="N136" s="47" t="str">
        <f t="shared" si="7"/>
        <v/>
      </c>
      <c r="O136" s="15"/>
      <c r="P136" s="15"/>
      <c r="Q136" s="15"/>
      <c r="R136" s="48" t="str">
        <f>IFERROR(MAX(IF(OR(O136="",P136="",Q136=""),"",IF(AND(MONTH(E136)=4,MONTH(F136)=4),(NETWORKDAYS(E136,F136,Lister!$D$7:$D$13)-O136)*N136/NETWORKDAYS(Lister!$D$19,Lister!$E$19,Lister!$D$7:$D$13),IF(AND(MONTH(E136)=4,MONTH(F136)&gt;4),(NETWORKDAYS(E136,Lister!$E$19,Lister!$D$7:$D$13)-O136)*N136/NETWORKDAYS(Lister!$D$19,Lister!$E$19,Lister!$D$7:$D$13),IF(MONTH(E136)&gt;4,0)))),0),"")</f>
        <v/>
      </c>
      <c r="S136" s="48" t="str">
        <f>IFERROR(MAX(IF(OR(O136="",P136="",Q136=""),"",IF(AND(MONTH(E136)=5,MONTH(F136)=5),(NETWORKDAYS(E136,F136,Lister!$D$7:$D$13)-P136)*N136/NETWORKDAYS(Lister!$D$20,Lister!$E$20,Lister!$D$7:$D$13),IF(AND(MONTH(E136)=4,MONTH(F136)=5),(NETWORKDAYS(Lister!$D$20,F136,Lister!$D$7:$D$13)-P136)*N136/NETWORKDAYS(Lister!$D$20,Lister!$E$20,Lister!$D$7:$D$13),IF(AND(MONTH(E136)=5,MONTH(F136)=6),(NETWORKDAYS(E136,Lister!$E$20,Lister!$D$7:$D$13)-P136)*N136/NETWORKDAYS(Lister!$D$20,Lister!$E$20,Lister!$D$7:$D$13),IF(AND(MONTH(E136)=4,MONTH(F136)=6),(NETWORKDAYS(Lister!$D$20,Lister!$E$20,Lister!$D$7:$D$13)-P136)*N136/NETWORKDAYS(Lister!$D$20,Lister!$E$20,Lister!$D$7:$D$13),IF(OR(MONTH(F136)=4,MONTH(E136)=6),0)))))),0),"")</f>
        <v/>
      </c>
      <c r="T136" s="48" t="str">
        <f>IFERROR(MAX(IF(OR(O136="",P136="",Q136=""),"",IF(AND(MONTH(E136)=6,MONTH(F136)=6),(NETWORKDAYS(E136,F136,Lister!$D$7:$D$13)-Q136)*N136/NETWORKDAYS(Lister!$D$21,Lister!$E$21,Lister!$D$7:$D$13),IF(AND(MONTH(E136)&lt;6,MONTH(F136)=6),(NETWORKDAYS(Lister!$D$21,F136,Lister!$D$7:$D$13)-Q136)*N136/NETWORKDAYS(Lister!$D$21,Lister!$E$21,Lister!$D$7:$D$13),IF(MONTH(F136)&lt;6,0)))),0),"")</f>
        <v/>
      </c>
      <c r="U136" s="50" t="str">
        <f t="shared" si="8"/>
        <v/>
      </c>
    </row>
    <row r="137" spans="1:21" x14ac:dyDescent="0.35">
      <c r="A137" s="11" t="str">
        <f t="shared" si="9"/>
        <v/>
      </c>
      <c r="B137" s="32"/>
      <c r="C137" s="17"/>
      <c r="D137" s="18"/>
      <c r="E137" s="12"/>
      <c r="F137" s="12"/>
      <c r="G137" s="40" t="str">
        <f>IF(OR(E137="",F137=""),"",NETWORKDAYS(E137,F137,Lister!$D$7:$D$13))</f>
        <v/>
      </c>
      <c r="H137" s="14"/>
      <c r="I137" s="25" t="str">
        <f t="shared" si="5"/>
        <v/>
      </c>
      <c r="J137" s="45"/>
      <c r="K137" s="46"/>
      <c r="L137" s="15"/>
      <c r="M137" s="49" t="str">
        <f t="shared" si="6"/>
        <v/>
      </c>
      <c r="N137" s="47" t="str">
        <f t="shared" si="7"/>
        <v/>
      </c>
      <c r="O137" s="15"/>
      <c r="P137" s="15"/>
      <c r="Q137" s="15"/>
      <c r="R137" s="48" t="str">
        <f>IFERROR(MAX(IF(OR(O137="",P137="",Q137=""),"",IF(AND(MONTH(E137)=4,MONTH(F137)=4),(NETWORKDAYS(E137,F137,Lister!$D$7:$D$13)-O137)*N137/NETWORKDAYS(Lister!$D$19,Lister!$E$19,Lister!$D$7:$D$13),IF(AND(MONTH(E137)=4,MONTH(F137)&gt;4),(NETWORKDAYS(E137,Lister!$E$19,Lister!$D$7:$D$13)-O137)*N137/NETWORKDAYS(Lister!$D$19,Lister!$E$19,Lister!$D$7:$D$13),IF(MONTH(E137)&gt;4,0)))),0),"")</f>
        <v/>
      </c>
      <c r="S137" s="48" t="str">
        <f>IFERROR(MAX(IF(OR(O137="",P137="",Q137=""),"",IF(AND(MONTH(E137)=5,MONTH(F137)=5),(NETWORKDAYS(E137,F137,Lister!$D$7:$D$13)-P137)*N137/NETWORKDAYS(Lister!$D$20,Lister!$E$20,Lister!$D$7:$D$13),IF(AND(MONTH(E137)=4,MONTH(F137)=5),(NETWORKDAYS(Lister!$D$20,F137,Lister!$D$7:$D$13)-P137)*N137/NETWORKDAYS(Lister!$D$20,Lister!$E$20,Lister!$D$7:$D$13),IF(AND(MONTH(E137)=5,MONTH(F137)=6),(NETWORKDAYS(E137,Lister!$E$20,Lister!$D$7:$D$13)-P137)*N137/NETWORKDAYS(Lister!$D$20,Lister!$E$20,Lister!$D$7:$D$13),IF(AND(MONTH(E137)=4,MONTH(F137)=6),(NETWORKDAYS(Lister!$D$20,Lister!$E$20,Lister!$D$7:$D$13)-P137)*N137/NETWORKDAYS(Lister!$D$20,Lister!$E$20,Lister!$D$7:$D$13),IF(OR(MONTH(F137)=4,MONTH(E137)=6),0)))))),0),"")</f>
        <v/>
      </c>
      <c r="T137" s="48" t="str">
        <f>IFERROR(MAX(IF(OR(O137="",P137="",Q137=""),"",IF(AND(MONTH(E137)=6,MONTH(F137)=6),(NETWORKDAYS(E137,F137,Lister!$D$7:$D$13)-Q137)*N137/NETWORKDAYS(Lister!$D$21,Lister!$E$21,Lister!$D$7:$D$13),IF(AND(MONTH(E137)&lt;6,MONTH(F137)=6),(NETWORKDAYS(Lister!$D$21,F137,Lister!$D$7:$D$13)-Q137)*N137/NETWORKDAYS(Lister!$D$21,Lister!$E$21,Lister!$D$7:$D$13),IF(MONTH(F137)&lt;6,0)))),0),"")</f>
        <v/>
      </c>
      <c r="U137" s="50" t="str">
        <f t="shared" si="8"/>
        <v/>
      </c>
    </row>
    <row r="138" spans="1:21" x14ac:dyDescent="0.35">
      <c r="A138" s="11" t="str">
        <f t="shared" si="9"/>
        <v/>
      </c>
      <c r="B138" s="32"/>
      <c r="C138" s="17"/>
      <c r="D138" s="18"/>
      <c r="E138" s="12"/>
      <c r="F138" s="12"/>
      <c r="G138" s="40" t="str">
        <f>IF(OR(E138="",F138=""),"",NETWORKDAYS(E138,F138,Lister!$D$7:$D$13))</f>
        <v/>
      </c>
      <c r="H138" s="14"/>
      <c r="I138" s="25" t="str">
        <f t="shared" si="5"/>
        <v/>
      </c>
      <c r="J138" s="45"/>
      <c r="K138" s="46"/>
      <c r="L138" s="15"/>
      <c r="M138" s="49" t="str">
        <f t="shared" si="6"/>
        <v/>
      </c>
      <c r="N138" s="47" t="str">
        <f t="shared" si="7"/>
        <v/>
      </c>
      <c r="O138" s="15"/>
      <c r="P138" s="15"/>
      <c r="Q138" s="15"/>
      <c r="R138" s="48" t="str">
        <f>IFERROR(MAX(IF(OR(O138="",P138="",Q138=""),"",IF(AND(MONTH(E138)=4,MONTH(F138)=4),(NETWORKDAYS(E138,F138,Lister!$D$7:$D$13)-O138)*N138/NETWORKDAYS(Lister!$D$19,Lister!$E$19,Lister!$D$7:$D$13),IF(AND(MONTH(E138)=4,MONTH(F138)&gt;4),(NETWORKDAYS(E138,Lister!$E$19,Lister!$D$7:$D$13)-O138)*N138/NETWORKDAYS(Lister!$D$19,Lister!$E$19,Lister!$D$7:$D$13),IF(MONTH(E138)&gt;4,0)))),0),"")</f>
        <v/>
      </c>
      <c r="S138" s="48" t="str">
        <f>IFERROR(MAX(IF(OR(O138="",P138="",Q138=""),"",IF(AND(MONTH(E138)=5,MONTH(F138)=5),(NETWORKDAYS(E138,F138,Lister!$D$7:$D$13)-P138)*N138/NETWORKDAYS(Lister!$D$20,Lister!$E$20,Lister!$D$7:$D$13),IF(AND(MONTH(E138)=4,MONTH(F138)=5),(NETWORKDAYS(Lister!$D$20,F138,Lister!$D$7:$D$13)-P138)*N138/NETWORKDAYS(Lister!$D$20,Lister!$E$20,Lister!$D$7:$D$13),IF(AND(MONTH(E138)=5,MONTH(F138)=6),(NETWORKDAYS(E138,Lister!$E$20,Lister!$D$7:$D$13)-P138)*N138/NETWORKDAYS(Lister!$D$20,Lister!$E$20,Lister!$D$7:$D$13),IF(AND(MONTH(E138)=4,MONTH(F138)=6),(NETWORKDAYS(Lister!$D$20,Lister!$E$20,Lister!$D$7:$D$13)-P138)*N138/NETWORKDAYS(Lister!$D$20,Lister!$E$20,Lister!$D$7:$D$13),IF(OR(MONTH(F138)=4,MONTH(E138)=6),0)))))),0),"")</f>
        <v/>
      </c>
      <c r="T138" s="48" t="str">
        <f>IFERROR(MAX(IF(OR(O138="",P138="",Q138=""),"",IF(AND(MONTH(E138)=6,MONTH(F138)=6),(NETWORKDAYS(E138,F138,Lister!$D$7:$D$13)-Q138)*N138/NETWORKDAYS(Lister!$D$21,Lister!$E$21,Lister!$D$7:$D$13),IF(AND(MONTH(E138)&lt;6,MONTH(F138)=6),(NETWORKDAYS(Lister!$D$21,F138,Lister!$D$7:$D$13)-Q138)*N138/NETWORKDAYS(Lister!$D$21,Lister!$E$21,Lister!$D$7:$D$13),IF(MONTH(F138)&lt;6,0)))),0),"")</f>
        <v/>
      </c>
      <c r="U138" s="50" t="str">
        <f t="shared" si="8"/>
        <v/>
      </c>
    </row>
    <row r="139" spans="1:21" x14ac:dyDescent="0.35">
      <c r="A139" s="11" t="str">
        <f t="shared" si="9"/>
        <v/>
      </c>
      <c r="B139" s="32"/>
      <c r="C139" s="17"/>
      <c r="D139" s="18"/>
      <c r="E139" s="12"/>
      <c r="F139" s="12"/>
      <c r="G139" s="40" t="str">
        <f>IF(OR(E139="",F139=""),"",NETWORKDAYS(E139,F139,Lister!$D$7:$D$13))</f>
        <v/>
      </c>
      <c r="H139" s="14"/>
      <c r="I139" s="25" t="str">
        <f t="shared" si="5"/>
        <v/>
      </c>
      <c r="J139" s="45"/>
      <c r="K139" s="46"/>
      <c r="L139" s="15"/>
      <c r="M139" s="49" t="str">
        <f t="shared" si="6"/>
        <v/>
      </c>
      <c r="N139" s="47" t="str">
        <f t="shared" si="7"/>
        <v/>
      </c>
      <c r="O139" s="15"/>
      <c r="P139" s="15"/>
      <c r="Q139" s="15"/>
      <c r="R139" s="48" t="str">
        <f>IFERROR(MAX(IF(OR(O139="",P139="",Q139=""),"",IF(AND(MONTH(E139)=4,MONTH(F139)=4),(NETWORKDAYS(E139,F139,Lister!$D$7:$D$13)-O139)*N139/NETWORKDAYS(Lister!$D$19,Lister!$E$19,Lister!$D$7:$D$13),IF(AND(MONTH(E139)=4,MONTH(F139)&gt;4),(NETWORKDAYS(E139,Lister!$E$19,Lister!$D$7:$D$13)-O139)*N139/NETWORKDAYS(Lister!$D$19,Lister!$E$19,Lister!$D$7:$D$13),IF(MONTH(E139)&gt;4,0)))),0),"")</f>
        <v/>
      </c>
      <c r="S139" s="48" t="str">
        <f>IFERROR(MAX(IF(OR(O139="",P139="",Q139=""),"",IF(AND(MONTH(E139)=5,MONTH(F139)=5),(NETWORKDAYS(E139,F139,Lister!$D$7:$D$13)-P139)*N139/NETWORKDAYS(Lister!$D$20,Lister!$E$20,Lister!$D$7:$D$13),IF(AND(MONTH(E139)=4,MONTH(F139)=5),(NETWORKDAYS(Lister!$D$20,F139,Lister!$D$7:$D$13)-P139)*N139/NETWORKDAYS(Lister!$D$20,Lister!$E$20,Lister!$D$7:$D$13),IF(AND(MONTH(E139)=5,MONTH(F139)=6),(NETWORKDAYS(E139,Lister!$E$20,Lister!$D$7:$D$13)-P139)*N139/NETWORKDAYS(Lister!$D$20,Lister!$E$20,Lister!$D$7:$D$13),IF(AND(MONTH(E139)=4,MONTH(F139)=6),(NETWORKDAYS(Lister!$D$20,Lister!$E$20,Lister!$D$7:$D$13)-P139)*N139/NETWORKDAYS(Lister!$D$20,Lister!$E$20,Lister!$D$7:$D$13),IF(OR(MONTH(F139)=4,MONTH(E139)=6),0)))))),0),"")</f>
        <v/>
      </c>
      <c r="T139" s="48" t="str">
        <f>IFERROR(MAX(IF(OR(O139="",P139="",Q139=""),"",IF(AND(MONTH(E139)=6,MONTH(F139)=6),(NETWORKDAYS(E139,F139,Lister!$D$7:$D$13)-Q139)*N139/NETWORKDAYS(Lister!$D$21,Lister!$E$21,Lister!$D$7:$D$13),IF(AND(MONTH(E139)&lt;6,MONTH(F139)=6),(NETWORKDAYS(Lister!$D$21,F139,Lister!$D$7:$D$13)-Q139)*N139/NETWORKDAYS(Lister!$D$21,Lister!$E$21,Lister!$D$7:$D$13),IF(MONTH(F139)&lt;6,0)))),0),"")</f>
        <v/>
      </c>
      <c r="U139" s="50" t="str">
        <f t="shared" si="8"/>
        <v/>
      </c>
    </row>
    <row r="140" spans="1:21" x14ac:dyDescent="0.35">
      <c r="A140" s="11" t="str">
        <f t="shared" si="9"/>
        <v/>
      </c>
      <c r="B140" s="32"/>
      <c r="C140" s="17"/>
      <c r="D140" s="18"/>
      <c r="E140" s="12"/>
      <c r="F140" s="12"/>
      <c r="G140" s="40" t="str">
        <f>IF(OR(E140="",F140=""),"",NETWORKDAYS(E140,F140,Lister!$D$7:$D$13))</f>
        <v/>
      </c>
      <c r="H140" s="14"/>
      <c r="I140" s="25" t="str">
        <f t="shared" si="5"/>
        <v/>
      </c>
      <c r="J140" s="45"/>
      <c r="K140" s="46"/>
      <c r="L140" s="15"/>
      <c r="M140" s="49" t="str">
        <f t="shared" si="6"/>
        <v/>
      </c>
      <c r="N140" s="47" t="str">
        <f t="shared" si="7"/>
        <v/>
      </c>
      <c r="O140" s="15"/>
      <c r="P140" s="15"/>
      <c r="Q140" s="15"/>
      <c r="R140" s="48" t="str">
        <f>IFERROR(MAX(IF(OR(O140="",P140="",Q140=""),"",IF(AND(MONTH(E140)=4,MONTH(F140)=4),(NETWORKDAYS(E140,F140,Lister!$D$7:$D$13)-O140)*N140/NETWORKDAYS(Lister!$D$19,Lister!$E$19,Lister!$D$7:$D$13),IF(AND(MONTH(E140)=4,MONTH(F140)&gt;4),(NETWORKDAYS(E140,Lister!$E$19,Lister!$D$7:$D$13)-O140)*N140/NETWORKDAYS(Lister!$D$19,Lister!$E$19,Lister!$D$7:$D$13),IF(MONTH(E140)&gt;4,0)))),0),"")</f>
        <v/>
      </c>
      <c r="S140" s="48" t="str">
        <f>IFERROR(MAX(IF(OR(O140="",P140="",Q140=""),"",IF(AND(MONTH(E140)=5,MONTH(F140)=5),(NETWORKDAYS(E140,F140,Lister!$D$7:$D$13)-P140)*N140/NETWORKDAYS(Lister!$D$20,Lister!$E$20,Lister!$D$7:$D$13),IF(AND(MONTH(E140)=4,MONTH(F140)=5),(NETWORKDAYS(Lister!$D$20,F140,Lister!$D$7:$D$13)-P140)*N140/NETWORKDAYS(Lister!$D$20,Lister!$E$20,Lister!$D$7:$D$13),IF(AND(MONTH(E140)=5,MONTH(F140)=6),(NETWORKDAYS(E140,Lister!$E$20,Lister!$D$7:$D$13)-P140)*N140/NETWORKDAYS(Lister!$D$20,Lister!$E$20,Lister!$D$7:$D$13),IF(AND(MONTH(E140)=4,MONTH(F140)=6),(NETWORKDAYS(Lister!$D$20,Lister!$E$20,Lister!$D$7:$D$13)-P140)*N140/NETWORKDAYS(Lister!$D$20,Lister!$E$20,Lister!$D$7:$D$13),IF(OR(MONTH(F140)=4,MONTH(E140)=6),0)))))),0),"")</f>
        <v/>
      </c>
      <c r="T140" s="48" t="str">
        <f>IFERROR(MAX(IF(OR(O140="",P140="",Q140=""),"",IF(AND(MONTH(E140)=6,MONTH(F140)=6),(NETWORKDAYS(E140,F140,Lister!$D$7:$D$13)-Q140)*N140/NETWORKDAYS(Lister!$D$21,Lister!$E$21,Lister!$D$7:$D$13),IF(AND(MONTH(E140)&lt;6,MONTH(F140)=6),(NETWORKDAYS(Lister!$D$21,F140,Lister!$D$7:$D$13)-Q140)*N140/NETWORKDAYS(Lister!$D$21,Lister!$E$21,Lister!$D$7:$D$13),IF(MONTH(F140)&lt;6,0)))),0),"")</f>
        <v/>
      </c>
      <c r="U140" s="50" t="str">
        <f t="shared" si="8"/>
        <v/>
      </c>
    </row>
    <row r="141" spans="1:21" x14ac:dyDescent="0.35">
      <c r="A141" s="11" t="str">
        <f t="shared" si="9"/>
        <v/>
      </c>
      <c r="B141" s="32"/>
      <c r="C141" s="17"/>
      <c r="D141" s="18"/>
      <c r="E141" s="12"/>
      <c r="F141" s="12"/>
      <c r="G141" s="40" t="str">
        <f>IF(OR(E141="",F141=""),"",NETWORKDAYS(E141,F141,Lister!$D$7:$D$13))</f>
        <v/>
      </c>
      <c r="H141" s="14"/>
      <c r="I141" s="25" t="str">
        <f t="shared" si="5"/>
        <v/>
      </c>
      <c r="J141" s="45"/>
      <c r="K141" s="46"/>
      <c r="L141" s="15"/>
      <c r="M141" s="49" t="str">
        <f t="shared" si="6"/>
        <v/>
      </c>
      <c r="N141" s="47" t="str">
        <f t="shared" si="7"/>
        <v/>
      </c>
      <c r="O141" s="15"/>
      <c r="P141" s="15"/>
      <c r="Q141" s="15"/>
      <c r="R141" s="48" t="str">
        <f>IFERROR(MAX(IF(OR(O141="",P141="",Q141=""),"",IF(AND(MONTH(E141)=4,MONTH(F141)=4),(NETWORKDAYS(E141,F141,Lister!$D$7:$D$13)-O141)*N141/NETWORKDAYS(Lister!$D$19,Lister!$E$19,Lister!$D$7:$D$13),IF(AND(MONTH(E141)=4,MONTH(F141)&gt;4),(NETWORKDAYS(E141,Lister!$E$19,Lister!$D$7:$D$13)-O141)*N141/NETWORKDAYS(Lister!$D$19,Lister!$E$19,Lister!$D$7:$D$13),IF(MONTH(E141)&gt;4,0)))),0),"")</f>
        <v/>
      </c>
      <c r="S141" s="48" t="str">
        <f>IFERROR(MAX(IF(OR(O141="",P141="",Q141=""),"",IF(AND(MONTH(E141)=5,MONTH(F141)=5),(NETWORKDAYS(E141,F141,Lister!$D$7:$D$13)-P141)*N141/NETWORKDAYS(Lister!$D$20,Lister!$E$20,Lister!$D$7:$D$13),IF(AND(MONTH(E141)=4,MONTH(F141)=5),(NETWORKDAYS(Lister!$D$20,F141,Lister!$D$7:$D$13)-P141)*N141/NETWORKDAYS(Lister!$D$20,Lister!$E$20,Lister!$D$7:$D$13),IF(AND(MONTH(E141)=5,MONTH(F141)=6),(NETWORKDAYS(E141,Lister!$E$20,Lister!$D$7:$D$13)-P141)*N141/NETWORKDAYS(Lister!$D$20,Lister!$E$20,Lister!$D$7:$D$13),IF(AND(MONTH(E141)=4,MONTH(F141)=6),(NETWORKDAYS(Lister!$D$20,Lister!$E$20,Lister!$D$7:$D$13)-P141)*N141/NETWORKDAYS(Lister!$D$20,Lister!$E$20,Lister!$D$7:$D$13),IF(OR(MONTH(F141)=4,MONTH(E141)=6),0)))))),0),"")</f>
        <v/>
      </c>
      <c r="T141" s="48" t="str">
        <f>IFERROR(MAX(IF(OR(O141="",P141="",Q141=""),"",IF(AND(MONTH(E141)=6,MONTH(F141)=6),(NETWORKDAYS(E141,F141,Lister!$D$7:$D$13)-Q141)*N141/NETWORKDAYS(Lister!$D$21,Lister!$E$21,Lister!$D$7:$D$13),IF(AND(MONTH(E141)&lt;6,MONTH(F141)=6),(NETWORKDAYS(Lister!$D$21,F141,Lister!$D$7:$D$13)-Q141)*N141/NETWORKDAYS(Lister!$D$21,Lister!$E$21,Lister!$D$7:$D$13),IF(MONTH(F141)&lt;6,0)))),0),"")</f>
        <v/>
      </c>
      <c r="U141" s="50" t="str">
        <f t="shared" si="8"/>
        <v/>
      </c>
    </row>
    <row r="142" spans="1:21" x14ac:dyDescent="0.35">
      <c r="A142" s="11" t="str">
        <f t="shared" si="9"/>
        <v/>
      </c>
      <c r="B142" s="32"/>
      <c r="C142" s="17"/>
      <c r="D142" s="18"/>
      <c r="E142" s="12"/>
      <c r="F142" s="12"/>
      <c r="G142" s="40" t="str">
        <f>IF(OR(E142="",F142=""),"",NETWORKDAYS(E142,F142,Lister!$D$7:$D$13))</f>
        <v/>
      </c>
      <c r="H142" s="14"/>
      <c r="I142" s="25" t="str">
        <f t="shared" si="5"/>
        <v/>
      </c>
      <c r="J142" s="45"/>
      <c r="K142" s="46"/>
      <c r="L142" s="15"/>
      <c r="M142" s="49" t="str">
        <f t="shared" si="6"/>
        <v/>
      </c>
      <c r="N142" s="47" t="str">
        <f t="shared" si="7"/>
        <v/>
      </c>
      <c r="O142" s="15"/>
      <c r="P142" s="15"/>
      <c r="Q142" s="15"/>
      <c r="R142" s="48" t="str">
        <f>IFERROR(MAX(IF(OR(O142="",P142="",Q142=""),"",IF(AND(MONTH(E142)=4,MONTH(F142)=4),(NETWORKDAYS(E142,F142,Lister!$D$7:$D$13)-O142)*N142/NETWORKDAYS(Lister!$D$19,Lister!$E$19,Lister!$D$7:$D$13),IF(AND(MONTH(E142)=4,MONTH(F142)&gt;4),(NETWORKDAYS(E142,Lister!$E$19,Lister!$D$7:$D$13)-O142)*N142/NETWORKDAYS(Lister!$D$19,Lister!$E$19,Lister!$D$7:$D$13),IF(MONTH(E142)&gt;4,0)))),0),"")</f>
        <v/>
      </c>
      <c r="S142" s="48" t="str">
        <f>IFERROR(MAX(IF(OR(O142="",P142="",Q142=""),"",IF(AND(MONTH(E142)=5,MONTH(F142)=5),(NETWORKDAYS(E142,F142,Lister!$D$7:$D$13)-P142)*N142/NETWORKDAYS(Lister!$D$20,Lister!$E$20,Lister!$D$7:$D$13),IF(AND(MONTH(E142)=4,MONTH(F142)=5),(NETWORKDAYS(Lister!$D$20,F142,Lister!$D$7:$D$13)-P142)*N142/NETWORKDAYS(Lister!$D$20,Lister!$E$20,Lister!$D$7:$D$13),IF(AND(MONTH(E142)=5,MONTH(F142)=6),(NETWORKDAYS(E142,Lister!$E$20,Lister!$D$7:$D$13)-P142)*N142/NETWORKDAYS(Lister!$D$20,Lister!$E$20,Lister!$D$7:$D$13),IF(AND(MONTH(E142)=4,MONTH(F142)=6),(NETWORKDAYS(Lister!$D$20,Lister!$E$20,Lister!$D$7:$D$13)-P142)*N142/NETWORKDAYS(Lister!$D$20,Lister!$E$20,Lister!$D$7:$D$13),IF(OR(MONTH(F142)=4,MONTH(E142)=6),0)))))),0),"")</f>
        <v/>
      </c>
      <c r="T142" s="48" t="str">
        <f>IFERROR(MAX(IF(OR(O142="",P142="",Q142=""),"",IF(AND(MONTH(E142)=6,MONTH(F142)=6),(NETWORKDAYS(E142,F142,Lister!$D$7:$D$13)-Q142)*N142/NETWORKDAYS(Lister!$D$21,Lister!$E$21,Lister!$D$7:$D$13),IF(AND(MONTH(E142)&lt;6,MONTH(F142)=6),(NETWORKDAYS(Lister!$D$21,F142,Lister!$D$7:$D$13)-Q142)*N142/NETWORKDAYS(Lister!$D$21,Lister!$E$21,Lister!$D$7:$D$13),IF(MONTH(F142)&lt;6,0)))),0),"")</f>
        <v/>
      </c>
      <c r="U142" s="50" t="str">
        <f t="shared" si="8"/>
        <v/>
      </c>
    </row>
    <row r="143" spans="1:21" x14ac:dyDescent="0.35">
      <c r="A143" s="11" t="str">
        <f t="shared" si="9"/>
        <v/>
      </c>
      <c r="B143" s="32"/>
      <c r="C143" s="17"/>
      <c r="D143" s="18"/>
      <c r="E143" s="12"/>
      <c r="F143" s="12"/>
      <c r="G143" s="40" t="str">
        <f>IF(OR(E143="",F143=""),"",NETWORKDAYS(E143,F143,Lister!$D$7:$D$13))</f>
        <v/>
      </c>
      <c r="H143" s="14"/>
      <c r="I143" s="25" t="str">
        <f t="shared" si="5"/>
        <v/>
      </c>
      <c r="J143" s="45"/>
      <c r="K143" s="46"/>
      <c r="L143" s="15"/>
      <c r="M143" s="49" t="str">
        <f t="shared" si="6"/>
        <v/>
      </c>
      <c r="N143" s="47" t="str">
        <f t="shared" si="7"/>
        <v/>
      </c>
      <c r="O143" s="15"/>
      <c r="P143" s="15"/>
      <c r="Q143" s="15"/>
      <c r="R143" s="48" t="str">
        <f>IFERROR(MAX(IF(OR(O143="",P143="",Q143=""),"",IF(AND(MONTH(E143)=4,MONTH(F143)=4),(NETWORKDAYS(E143,F143,Lister!$D$7:$D$13)-O143)*N143/NETWORKDAYS(Lister!$D$19,Lister!$E$19,Lister!$D$7:$D$13),IF(AND(MONTH(E143)=4,MONTH(F143)&gt;4),(NETWORKDAYS(E143,Lister!$E$19,Lister!$D$7:$D$13)-O143)*N143/NETWORKDAYS(Lister!$D$19,Lister!$E$19,Lister!$D$7:$D$13),IF(MONTH(E143)&gt;4,0)))),0),"")</f>
        <v/>
      </c>
      <c r="S143" s="48" t="str">
        <f>IFERROR(MAX(IF(OR(O143="",P143="",Q143=""),"",IF(AND(MONTH(E143)=5,MONTH(F143)=5),(NETWORKDAYS(E143,F143,Lister!$D$7:$D$13)-P143)*N143/NETWORKDAYS(Lister!$D$20,Lister!$E$20,Lister!$D$7:$D$13),IF(AND(MONTH(E143)=4,MONTH(F143)=5),(NETWORKDAYS(Lister!$D$20,F143,Lister!$D$7:$D$13)-P143)*N143/NETWORKDAYS(Lister!$D$20,Lister!$E$20,Lister!$D$7:$D$13),IF(AND(MONTH(E143)=5,MONTH(F143)=6),(NETWORKDAYS(E143,Lister!$E$20,Lister!$D$7:$D$13)-P143)*N143/NETWORKDAYS(Lister!$D$20,Lister!$E$20,Lister!$D$7:$D$13),IF(AND(MONTH(E143)=4,MONTH(F143)=6),(NETWORKDAYS(Lister!$D$20,Lister!$E$20,Lister!$D$7:$D$13)-P143)*N143/NETWORKDAYS(Lister!$D$20,Lister!$E$20,Lister!$D$7:$D$13),IF(OR(MONTH(F143)=4,MONTH(E143)=6),0)))))),0),"")</f>
        <v/>
      </c>
      <c r="T143" s="48" t="str">
        <f>IFERROR(MAX(IF(OR(O143="",P143="",Q143=""),"",IF(AND(MONTH(E143)=6,MONTH(F143)=6),(NETWORKDAYS(E143,F143,Lister!$D$7:$D$13)-Q143)*N143/NETWORKDAYS(Lister!$D$21,Lister!$E$21,Lister!$D$7:$D$13),IF(AND(MONTH(E143)&lt;6,MONTH(F143)=6),(NETWORKDAYS(Lister!$D$21,F143,Lister!$D$7:$D$13)-Q143)*N143/NETWORKDAYS(Lister!$D$21,Lister!$E$21,Lister!$D$7:$D$13),IF(MONTH(F143)&lt;6,0)))),0),"")</f>
        <v/>
      </c>
      <c r="U143" s="50" t="str">
        <f t="shared" si="8"/>
        <v/>
      </c>
    </row>
    <row r="144" spans="1:21" x14ac:dyDescent="0.35">
      <c r="A144" s="11" t="str">
        <f t="shared" si="9"/>
        <v/>
      </c>
      <c r="B144" s="32"/>
      <c r="C144" s="17"/>
      <c r="D144" s="18"/>
      <c r="E144" s="12"/>
      <c r="F144" s="12"/>
      <c r="G144" s="40" t="str">
        <f>IF(OR(E144="",F144=""),"",NETWORKDAYS(E144,F144,Lister!$D$7:$D$13))</f>
        <v/>
      </c>
      <c r="H144" s="14"/>
      <c r="I144" s="25" t="str">
        <f t="shared" si="5"/>
        <v/>
      </c>
      <c r="J144" s="45"/>
      <c r="K144" s="46"/>
      <c r="L144" s="15"/>
      <c r="M144" s="49" t="str">
        <f t="shared" si="6"/>
        <v/>
      </c>
      <c r="N144" s="47" t="str">
        <f t="shared" si="7"/>
        <v/>
      </c>
      <c r="O144" s="15"/>
      <c r="P144" s="15"/>
      <c r="Q144" s="15"/>
      <c r="R144" s="48" t="str">
        <f>IFERROR(MAX(IF(OR(O144="",P144="",Q144=""),"",IF(AND(MONTH(E144)=4,MONTH(F144)=4),(NETWORKDAYS(E144,F144,Lister!$D$7:$D$13)-O144)*N144/NETWORKDAYS(Lister!$D$19,Lister!$E$19,Lister!$D$7:$D$13),IF(AND(MONTH(E144)=4,MONTH(F144)&gt;4),(NETWORKDAYS(E144,Lister!$E$19,Lister!$D$7:$D$13)-O144)*N144/NETWORKDAYS(Lister!$D$19,Lister!$E$19,Lister!$D$7:$D$13),IF(MONTH(E144)&gt;4,0)))),0),"")</f>
        <v/>
      </c>
      <c r="S144" s="48" t="str">
        <f>IFERROR(MAX(IF(OR(O144="",P144="",Q144=""),"",IF(AND(MONTH(E144)=5,MONTH(F144)=5),(NETWORKDAYS(E144,F144,Lister!$D$7:$D$13)-P144)*N144/NETWORKDAYS(Lister!$D$20,Lister!$E$20,Lister!$D$7:$D$13),IF(AND(MONTH(E144)=4,MONTH(F144)=5),(NETWORKDAYS(Lister!$D$20,F144,Lister!$D$7:$D$13)-P144)*N144/NETWORKDAYS(Lister!$D$20,Lister!$E$20,Lister!$D$7:$D$13),IF(AND(MONTH(E144)=5,MONTH(F144)=6),(NETWORKDAYS(E144,Lister!$E$20,Lister!$D$7:$D$13)-P144)*N144/NETWORKDAYS(Lister!$D$20,Lister!$E$20,Lister!$D$7:$D$13),IF(AND(MONTH(E144)=4,MONTH(F144)=6),(NETWORKDAYS(Lister!$D$20,Lister!$E$20,Lister!$D$7:$D$13)-P144)*N144/NETWORKDAYS(Lister!$D$20,Lister!$E$20,Lister!$D$7:$D$13),IF(OR(MONTH(F144)=4,MONTH(E144)=6),0)))))),0),"")</f>
        <v/>
      </c>
      <c r="T144" s="48" t="str">
        <f>IFERROR(MAX(IF(OR(O144="",P144="",Q144=""),"",IF(AND(MONTH(E144)=6,MONTH(F144)=6),(NETWORKDAYS(E144,F144,Lister!$D$7:$D$13)-Q144)*N144/NETWORKDAYS(Lister!$D$21,Lister!$E$21,Lister!$D$7:$D$13),IF(AND(MONTH(E144)&lt;6,MONTH(F144)=6),(NETWORKDAYS(Lister!$D$21,F144,Lister!$D$7:$D$13)-Q144)*N144/NETWORKDAYS(Lister!$D$21,Lister!$E$21,Lister!$D$7:$D$13),IF(MONTH(F144)&lt;6,0)))),0),"")</f>
        <v/>
      </c>
      <c r="U144" s="50" t="str">
        <f t="shared" si="8"/>
        <v/>
      </c>
    </row>
    <row r="145" spans="1:21" x14ac:dyDescent="0.35">
      <c r="A145" s="11" t="str">
        <f t="shared" si="9"/>
        <v/>
      </c>
      <c r="B145" s="32"/>
      <c r="C145" s="17"/>
      <c r="D145" s="18"/>
      <c r="E145" s="12"/>
      <c r="F145" s="12"/>
      <c r="G145" s="40" t="str">
        <f>IF(OR(E145="",F145=""),"",NETWORKDAYS(E145,F145,Lister!$D$7:$D$13))</f>
        <v/>
      </c>
      <c r="H145" s="14"/>
      <c r="I145" s="25" t="str">
        <f t="shared" si="5"/>
        <v/>
      </c>
      <c r="J145" s="45"/>
      <c r="K145" s="46"/>
      <c r="L145" s="15"/>
      <c r="M145" s="49" t="str">
        <f t="shared" si="6"/>
        <v/>
      </c>
      <c r="N145" s="47" t="str">
        <f t="shared" si="7"/>
        <v/>
      </c>
      <c r="O145" s="15"/>
      <c r="P145" s="15"/>
      <c r="Q145" s="15"/>
      <c r="R145" s="48" t="str">
        <f>IFERROR(MAX(IF(OR(O145="",P145="",Q145=""),"",IF(AND(MONTH(E145)=4,MONTH(F145)=4),(NETWORKDAYS(E145,F145,Lister!$D$7:$D$13)-O145)*N145/NETWORKDAYS(Lister!$D$19,Lister!$E$19,Lister!$D$7:$D$13),IF(AND(MONTH(E145)=4,MONTH(F145)&gt;4),(NETWORKDAYS(E145,Lister!$E$19,Lister!$D$7:$D$13)-O145)*N145/NETWORKDAYS(Lister!$D$19,Lister!$E$19,Lister!$D$7:$D$13),IF(MONTH(E145)&gt;4,0)))),0),"")</f>
        <v/>
      </c>
      <c r="S145" s="48" t="str">
        <f>IFERROR(MAX(IF(OR(O145="",P145="",Q145=""),"",IF(AND(MONTH(E145)=5,MONTH(F145)=5),(NETWORKDAYS(E145,F145,Lister!$D$7:$D$13)-P145)*N145/NETWORKDAYS(Lister!$D$20,Lister!$E$20,Lister!$D$7:$D$13),IF(AND(MONTH(E145)=4,MONTH(F145)=5),(NETWORKDAYS(Lister!$D$20,F145,Lister!$D$7:$D$13)-P145)*N145/NETWORKDAYS(Lister!$D$20,Lister!$E$20,Lister!$D$7:$D$13),IF(AND(MONTH(E145)=5,MONTH(F145)=6),(NETWORKDAYS(E145,Lister!$E$20,Lister!$D$7:$D$13)-P145)*N145/NETWORKDAYS(Lister!$D$20,Lister!$E$20,Lister!$D$7:$D$13),IF(AND(MONTH(E145)=4,MONTH(F145)=6),(NETWORKDAYS(Lister!$D$20,Lister!$E$20,Lister!$D$7:$D$13)-P145)*N145/NETWORKDAYS(Lister!$D$20,Lister!$E$20,Lister!$D$7:$D$13),IF(OR(MONTH(F145)=4,MONTH(E145)=6),0)))))),0),"")</f>
        <v/>
      </c>
      <c r="T145" s="48" t="str">
        <f>IFERROR(MAX(IF(OR(O145="",P145="",Q145=""),"",IF(AND(MONTH(E145)=6,MONTH(F145)=6),(NETWORKDAYS(E145,F145,Lister!$D$7:$D$13)-Q145)*N145/NETWORKDAYS(Lister!$D$21,Lister!$E$21,Lister!$D$7:$D$13),IF(AND(MONTH(E145)&lt;6,MONTH(F145)=6),(NETWORKDAYS(Lister!$D$21,F145,Lister!$D$7:$D$13)-Q145)*N145/NETWORKDAYS(Lister!$D$21,Lister!$E$21,Lister!$D$7:$D$13),IF(MONTH(F145)&lt;6,0)))),0),"")</f>
        <v/>
      </c>
      <c r="U145" s="50" t="str">
        <f t="shared" si="8"/>
        <v/>
      </c>
    </row>
    <row r="146" spans="1:21" x14ac:dyDescent="0.35">
      <c r="A146" s="11" t="str">
        <f t="shared" si="9"/>
        <v/>
      </c>
      <c r="B146" s="32"/>
      <c r="C146" s="17"/>
      <c r="D146" s="18"/>
      <c r="E146" s="12"/>
      <c r="F146" s="12"/>
      <c r="G146" s="40" t="str">
        <f>IF(OR(E146="",F146=""),"",NETWORKDAYS(E146,F146,Lister!$D$7:$D$13))</f>
        <v/>
      </c>
      <c r="H146" s="14"/>
      <c r="I146" s="25" t="str">
        <f t="shared" si="5"/>
        <v/>
      </c>
      <c r="J146" s="45"/>
      <c r="K146" s="46"/>
      <c r="L146" s="15"/>
      <c r="M146" s="49" t="str">
        <f t="shared" si="6"/>
        <v/>
      </c>
      <c r="N146" s="47" t="str">
        <f t="shared" si="7"/>
        <v/>
      </c>
      <c r="O146" s="15"/>
      <c r="P146" s="15"/>
      <c r="Q146" s="15"/>
      <c r="R146" s="48" t="str">
        <f>IFERROR(MAX(IF(OR(O146="",P146="",Q146=""),"",IF(AND(MONTH(E146)=4,MONTH(F146)=4),(NETWORKDAYS(E146,F146,Lister!$D$7:$D$13)-O146)*N146/NETWORKDAYS(Lister!$D$19,Lister!$E$19,Lister!$D$7:$D$13),IF(AND(MONTH(E146)=4,MONTH(F146)&gt;4),(NETWORKDAYS(E146,Lister!$E$19,Lister!$D$7:$D$13)-O146)*N146/NETWORKDAYS(Lister!$D$19,Lister!$E$19,Lister!$D$7:$D$13),IF(MONTH(E146)&gt;4,0)))),0),"")</f>
        <v/>
      </c>
      <c r="S146" s="48" t="str">
        <f>IFERROR(MAX(IF(OR(O146="",P146="",Q146=""),"",IF(AND(MONTH(E146)=5,MONTH(F146)=5),(NETWORKDAYS(E146,F146,Lister!$D$7:$D$13)-P146)*N146/NETWORKDAYS(Lister!$D$20,Lister!$E$20,Lister!$D$7:$D$13),IF(AND(MONTH(E146)=4,MONTH(F146)=5),(NETWORKDAYS(Lister!$D$20,F146,Lister!$D$7:$D$13)-P146)*N146/NETWORKDAYS(Lister!$D$20,Lister!$E$20,Lister!$D$7:$D$13),IF(AND(MONTH(E146)=5,MONTH(F146)=6),(NETWORKDAYS(E146,Lister!$E$20,Lister!$D$7:$D$13)-P146)*N146/NETWORKDAYS(Lister!$D$20,Lister!$E$20,Lister!$D$7:$D$13),IF(AND(MONTH(E146)=4,MONTH(F146)=6),(NETWORKDAYS(Lister!$D$20,Lister!$E$20,Lister!$D$7:$D$13)-P146)*N146/NETWORKDAYS(Lister!$D$20,Lister!$E$20,Lister!$D$7:$D$13),IF(OR(MONTH(F146)=4,MONTH(E146)=6),0)))))),0),"")</f>
        <v/>
      </c>
      <c r="T146" s="48" t="str">
        <f>IFERROR(MAX(IF(OR(O146="",P146="",Q146=""),"",IF(AND(MONTH(E146)=6,MONTH(F146)=6),(NETWORKDAYS(E146,F146,Lister!$D$7:$D$13)-Q146)*N146/NETWORKDAYS(Lister!$D$21,Lister!$E$21,Lister!$D$7:$D$13),IF(AND(MONTH(E146)&lt;6,MONTH(F146)=6),(NETWORKDAYS(Lister!$D$21,F146,Lister!$D$7:$D$13)-Q146)*N146/NETWORKDAYS(Lister!$D$21,Lister!$E$21,Lister!$D$7:$D$13),IF(MONTH(F146)&lt;6,0)))),0),"")</f>
        <v/>
      </c>
      <c r="U146" s="50" t="str">
        <f t="shared" si="8"/>
        <v/>
      </c>
    </row>
    <row r="147" spans="1:21" x14ac:dyDescent="0.35">
      <c r="A147" s="11" t="str">
        <f t="shared" si="9"/>
        <v/>
      </c>
      <c r="B147" s="32"/>
      <c r="C147" s="17"/>
      <c r="D147" s="18"/>
      <c r="E147" s="12"/>
      <c r="F147" s="12"/>
      <c r="G147" s="40" t="str">
        <f>IF(OR(E147="",F147=""),"",NETWORKDAYS(E147,F147,Lister!$D$7:$D$13))</f>
        <v/>
      </c>
      <c r="H147" s="14"/>
      <c r="I147" s="25" t="str">
        <f t="shared" si="5"/>
        <v/>
      </c>
      <c r="J147" s="45"/>
      <c r="K147" s="46"/>
      <c r="L147" s="15"/>
      <c r="M147" s="49" t="str">
        <f t="shared" si="6"/>
        <v/>
      </c>
      <c r="N147" s="47" t="str">
        <f t="shared" si="7"/>
        <v/>
      </c>
      <c r="O147" s="15"/>
      <c r="P147" s="15"/>
      <c r="Q147" s="15"/>
      <c r="R147" s="48" t="str">
        <f>IFERROR(MAX(IF(OR(O147="",P147="",Q147=""),"",IF(AND(MONTH(E147)=4,MONTH(F147)=4),(NETWORKDAYS(E147,F147,Lister!$D$7:$D$13)-O147)*N147/NETWORKDAYS(Lister!$D$19,Lister!$E$19,Lister!$D$7:$D$13),IF(AND(MONTH(E147)=4,MONTH(F147)&gt;4),(NETWORKDAYS(E147,Lister!$E$19,Lister!$D$7:$D$13)-O147)*N147/NETWORKDAYS(Lister!$D$19,Lister!$E$19,Lister!$D$7:$D$13),IF(MONTH(E147)&gt;4,0)))),0),"")</f>
        <v/>
      </c>
      <c r="S147" s="48" t="str">
        <f>IFERROR(MAX(IF(OR(O147="",P147="",Q147=""),"",IF(AND(MONTH(E147)=5,MONTH(F147)=5),(NETWORKDAYS(E147,F147,Lister!$D$7:$D$13)-P147)*N147/NETWORKDAYS(Lister!$D$20,Lister!$E$20,Lister!$D$7:$D$13),IF(AND(MONTH(E147)=4,MONTH(F147)=5),(NETWORKDAYS(Lister!$D$20,F147,Lister!$D$7:$D$13)-P147)*N147/NETWORKDAYS(Lister!$D$20,Lister!$E$20,Lister!$D$7:$D$13),IF(AND(MONTH(E147)=5,MONTH(F147)=6),(NETWORKDAYS(E147,Lister!$E$20,Lister!$D$7:$D$13)-P147)*N147/NETWORKDAYS(Lister!$D$20,Lister!$E$20,Lister!$D$7:$D$13),IF(AND(MONTH(E147)=4,MONTH(F147)=6),(NETWORKDAYS(Lister!$D$20,Lister!$E$20,Lister!$D$7:$D$13)-P147)*N147/NETWORKDAYS(Lister!$D$20,Lister!$E$20,Lister!$D$7:$D$13),IF(OR(MONTH(F147)=4,MONTH(E147)=6),0)))))),0),"")</f>
        <v/>
      </c>
      <c r="T147" s="48" t="str">
        <f>IFERROR(MAX(IF(OR(O147="",P147="",Q147=""),"",IF(AND(MONTH(E147)=6,MONTH(F147)=6),(NETWORKDAYS(E147,F147,Lister!$D$7:$D$13)-Q147)*N147/NETWORKDAYS(Lister!$D$21,Lister!$E$21,Lister!$D$7:$D$13),IF(AND(MONTH(E147)&lt;6,MONTH(F147)=6),(NETWORKDAYS(Lister!$D$21,F147,Lister!$D$7:$D$13)-Q147)*N147/NETWORKDAYS(Lister!$D$21,Lister!$E$21,Lister!$D$7:$D$13),IF(MONTH(F147)&lt;6,0)))),0),"")</f>
        <v/>
      </c>
      <c r="U147" s="50" t="str">
        <f t="shared" si="8"/>
        <v/>
      </c>
    </row>
    <row r="148" spans="1:21" x14ac:dyDescent="0.35">
      <c r="A148" s="11" t="str">
        <f t="shared" si="9"/>
        <v/>
      </c>
      <c r="B148" s="32"/>
      <c r="C148" s="17"/>
      <c r="D148" s="18"/>
      <c r="E148" s="12"/>
      <c r="F148" s="12"/>
      <c r="G148" s="40" t="str">
        <f>IF(OR(E148="",F148=""),"",NETWORKDAYS(E148,F148,Lister!$D$7:$D$13))</f>
        <v/>
      </c>
      <c r="H148" s="14"/>
      <c r="I148" s="25" t="str">
        <f t="shared" si="5"/>
        <v/>
      </c>
      <c r="J148" s="45"/>
      <c r="K148" s="46"/>
      <c r="L148" s="15"/>
      <c r="M148" s="49" t="str">
        <f t="shared" si="6"/>
        <v/>
      </c>
      <c r="N148" s="47" t="str">
        <f t="shared" si="7"/>
        <v/>
      </c>
      <c r="O148" s="15"/>
      <c r="P148" s="15"/>
      <c r="Q148" s="15"/>
      <c r="R148" s="48" t="str">
        <f>IFERROR(MAX(IF(OR(O148="",P148="",Q148=""),"",IF(AND(MONTH(E148)=4,MONTH(F148)=4),(NETWORKDAYS(E148,F148,Lister!$D$7:$D$13)-O148)*N148/NETWORKDAYS(Lister!$D$19,Lister!$E$19,Lister!$D$7:$D$13),IF(AND(MONTH(E148)=4,MONTH(F148)&gt;4),(NETWORKDAYS(E148,Lister!$E$19,Lister!$D$7:$D$13)-O148)*N148/NETWORKDAYS(Lister!$D$19,Lister!$E$19,Lister!$D$7:$D$13),IF(MONTH(E148)&gt;4,0)))),0),"")</f>
        <v/>
      </c>
      <c r="S148" s="48" t="str">
        <f>IFERROR(MAX(IF(OR(O148="",P148="",Q148=""),"",IF(AND(MONTH(E148)=5,MONTH(F148)=5),(NETWORKDAYS(E148,F148,Lister!$D$7:$D$13)-P148)*N148/NETWORKDAYS(Lister!$D$20,Lister!$E$20,Lister!$D$7:$D$13),IF(AND(MONTH(E148)=4,MONTH(F148)=5),(NETWORKDAYS(Lister!$D$20,F148,Lister!$D$7:$D$13)-P148)*N148/NETWORKDAYS(Lister!$D$20,Lister!$E$20,Lister!$D$7:$D$13),IF(AND(MONTH(E148)=5,MONTH(F148)=6),(NETWORKDAYS(E148,Lister!$E$20,Lister!$D$7:$D$13)-P148)*N148/NETWORKDAYS(Lister!$D$20,Lister!$E$20,Lister!$D$7:$D$13),IF(AND(MONTH(E148)=4,MONTH(F148)=6),(NETWORKDAYS(Lister!$D$20,Lister!$E$20,Lister!$D$7:$D$13)-P148)*N148/NETWORKDAYS(Lister!$D$20,Lister!$E$20,Lister!$D$7:$D$13),IF(OR(MONTH(F148)=4,MONTH(E148)=6),0)))))),0),"")</f>
        <v/>
      </c>
      <c r="T148" s="48" t="str">
        <f>IFERROR(MAX(IF(OR(O148="",P148="",Q148=""),"",IF(AND(MONTH(E148)=6,MONTH(F148)=6),(NETWORKDAYS(E148,F148,Lister!$D$7:$D$13)-Q148)*N148/NETWORKDAYS(Lister!$D$21,Lister!$E$21,Lister!$D$7:$D$13),IF(AND(MONTH(E148)&lt;6,MONTH(F148)=6),(NETWORKDAYS(Lister!$D$21,F148,Lister!$D$7:$D$13)-Q148)*N148/NETWORKDAYS(Lister!$D$21,Lister!$E$21,Lister!$D$7:$D$13),IF(MONTH(F148)&lt;6,0)))),0),"")</f>
        <v/>
      </c>
      <c r="U148" s="50" t="str">
        <f t="shared" si="8"/>
        <v/>
      </c>
    </row>
    <row r="149" spans="1:21" x14ac:dyDescent="0.35">
      <c r="A149" s="11" t="str">
        <f t="shared" si="9"/>
        <v/>
      </c>
      <c r="B149" s="32"/>
      <c r="C149" s="17"/>
      <c r="D149" s="18"/>
      <c r="E149" s="12"/>
      <c r="F149" s="12"/>
      <c r="G149" s="40" t="str">
        <f>IF(OR(E149="",F149=""),"",NETWORKDAYS(E149,F149,Lister!$D$7:$D$13))</f>
        <v/>
      </c>
      <c r="H149" s="14"/>
      <c r="I149" s="25" t="str">
        <f t="shared" si="5"/>
        <v/>
      </c>
      <c r="J149" s="45"/>
      <c r="K149" s="46"/>
      <c r="L149" s="15"/>
      <c r="M149" s="49" t="str">
        <f t="shared" si="6"/>
        <v/>
      </c>
      <c r="N149" s="47" t="str">
        <f t="shared" si="7"/>
        <v/>
      </c>
      <c r="O149" s="15"/>
      <c r="P149" s="15"/>
      <c r="Q149" s="15"/>
      <c r="R149" s="48" t="str">
        <f>IFERROR(MAX(IF(OR(O149="",P149="",Q149=""),"",IF(AND(MONTH(E149)=4,MONTH(F149)=4),(NETWORKDAYS(E149,F149,Lister!$D$7:$D$13)-O149)*N149/NETWORKDAYS(Lister!$D$19,Lister!$E$19,Lister!$D$7:$D$13),IF(AND(MONTH(E149)=4,MONTH(F149)&gt;4),(NETWORKDAYS(E149,Lister!$E$19,Lister!$D$7:$D$13)-O149)*N149/NETWORKDAYS(Lister!$D$19,Lister!$E$19,Lister!$D$7:$D$13),IF(MONTH(E149)&gt;4,0)))),0),"")</f>
        <v/>
      </c>
      <c r="S149" s="48" t="str">
        <f>IFERROR(MAX(IF(OR(O149="",P149="",Q149=""),"",IF(AND(MONTH(E149)=5,MONTH(F149)=5),(NETWORKDAYS(E149,F149,Lister!$D$7:$D$13)-P149)*N149/NETWORKDAYS(Lister!$D$20,Lister!$E$20,Lister!$D$7:$D$13),IF(AND(MONTH(E149)=4,MONTH(F149)=5),(NETWORKDAYS(Lister!$D$20,F149,Lister!$D$7:$D$13)-P149)*N149/NETWORKDAYS(Lister!$D$20,Lister!$E$20,Lister!$D$7:$D$13),IF(AND(MONTH(E149)=5,MONTH(F149)=6),(NETWORKDAYS(E149,Lister!$E$20,Lister!$D$7:$D$13)-P149)*N149/NETWORKDAYS(Lister!$D$20,Lister!$E$20,Lister!$D$7:$D$13),IF(AND(MONTH(E149)=4,MONTH(F149)=6),(NETWORKDAYS(Lister!$D$20,Lister!$E$20,Lister!$D$7:$D$13)-P149)*N149/NETWORKDAYS(Lister!$D$20,Lister!$E$20,Lister!$D$7:$D$13),IF(OR(MONTH(F149)=4,MONTH(E149)=6),0)))))),0),"")</f>
        <v/>
      </c>
      <c r="T149" s="48" t="str">
        <f>IFERROR(MAX(IF(OR(O149="",P149="",Q149=""),"",IF(AND(MONTH(E149)=6,MONTH(F149)=6),(NETWORKDAYS(E149,F149,Lister!$D$7:$D$13)-Q149)*N149/NETWORKDAYS(Lister!$D$21,Lister!$E$21,Lister!$D$7:$D$13),IF(AND(MONTH(E149)&lt;6,MONTH(F149)=6),(NETWORKDAYS(Lister!$D$21,F149,Lister!$D$7:$D$13)-Q149)*N149/NETWORKDAYS(Lister!$D$21,Lister!$E$21,Lister!$D$7:$D$13),IF(MONTH(F149)&lt;6,0)))),0),"")</f>
        <v/>
      </c>
      <c r="U149" s="50" t="str">
        <f t="shared" si="8"/>
        <v/>
      </c>
    </row>
    <row r="150" spans="1:21" x14ac:dyDescent="0.35">
      <c r="A150" s="11" t="str">
        <f t="shared" si="9"/>
        <v/>
      </c>
      <c r="B150" s="32"/>
      <c r="C150" s="17"/>
      <c r="D150" s="18"/>
      <c r="E150" s="12"/>
      <c r="F150" s="12"/>
      <c r="G150" s="40" t="str">
        <f>IF(OR(E150="",F150=""),"",NETWORKDAYS(E150,F150,Lister!$D$7:$D$13))</f>
        <v/>
      </c>
      <c r="H150" s="14"/>
      <c r="I150" s="25" t="str">
        <f t="shared" ref="I150:I213" si="10">IF(H150="","",IF(H150="Funktionær",0.75,IF(H150="Ikke-funktionær",0.9,IF(H150="Elev/lærling",0.9))))</f>
        <v/>
      </c>
      <c r="J150" s="45"/>
      <c r="K150" s="46"/>
      <c r="L150" s="15"/>
      <c r="M150" s="49" t="str">
        <f t="shared" ref="M150:M213" si="11">IF(B150="","",IF(J150*I150&gt;30000*IF(L150&gt;37,37,L150)/37,30000*IF(L150&gt;37,37,L150)/37,J150*I150))</f>
        <v/>
      </c>
      <c r="N150" s="47" t="str">
        <f t="shared" ref="N150:N213" si="12">IF(M150="","",IF(M150&lt;=J150-K150,M150,J150-K150))</f>
        <v/>
      </c>
      <c r="O150" s="15"/>
      <c r="P150" s="15"/>
      <c r="Q150" s="15"/>
      <c r="R150" s="48" t="str">
        <f>IFERROR(MAX(IF(OR(O150="",P150="",Q150=""),"",IF(AND(MONTH(E150)=4,MONTH(F150)=4),(NETWORKDAYS(E150,F150,Lister!$D$7:$D$13)-O150)*N150/NETWORKDAYS(Lister!$D$19,Lister!$E$19,Lister!$D$7:$D$13),IF(AND(MONTH(E150)=4,MONTH(F150)&gt;4),(NETWORKDAYS(E150,Lister!$E$19,Lister!$D$7:$D$13)-O150)*N150/NETWORKDAYS(Lister!$D$19,Lister!$E$19,Lister!$D$7:$D$13),IF(MONTH(E150)&gt;4,0)))),0),"")</f>
        <v/>
      </c>
      <c r="S150" s="48" t="str">
        <f>IFERROR(MAX(IF(OR(O150="",P150="",Q150=""),"",IF(AND(MONTH(E150)=5,MONTH(F150)=5),(NETWORKDAYS(E150,F150,Lister!$D$7:$D$13)-P150)*N150/NETWORKDAYS(Lister!$D$20,Lister!$E$20,Lister!$D$7:$D$13),IF(AND(MONTH(E150)=4,MONTH(F150)=5),(NETWORKDAYS(Lister!$D$20,F150,Lister!$D$7:$D$13)-P150)*N150/NETWORKDAYS(Lister!$D$20,Lister!$E$20,Lister!$D$7:$D$13),IF(AND(MONTH(E150)=5,MONTH(F150)=6),(NETWORKDAYS(E150,Lister!$E$20,Lister!$D$7:$D$13)-P150)*N150/NETWORKDAYS(Lister!$D$20,Lister!$E$20,Lister!$D$7:$D$13),IF(AND(MONTH(E150)=4,MONTH(F150)=6),(NETWORKDAYS(Lister!$D$20,Lister!$E$20,Lister!$D$7:$D$13)-P150)*N150/NETWORKDAYS(Lister!$D$20,Lister!$E$20,Lister!$D$7:$D$13),IF(OR(MONTH(F150)=4,MONTH(E150)=6),0)))))),0),"")</f>
        <v/>
      </c>
      <c r="T150" s="48" t="str">
        <f>IFERROR(MAX(IF(OR(O150="",P150="",Q150=""),"",IF(AND(MONTH(E150)=6,MONTH(F150)=6),(NETWORKDAYS(E150,F150,Lister!$D$7:$D$13)-Q150)*N150/NETWORKDAYS(Lister!$D$21,Lister!$E$21,Lister!$D$7:$D$13),IF(AND(MONTH(E150)&lt;6,MONTH(F150)=6),(NETWORKDAYS(Lister!$D$21,F150,Lister!$D$7:$D$13)-Q150)*N150/NETWORKDAYS(Lister!$D$21,Lister!$E$21,Lister!$D$7:$D$13),IF(MONTH(F150)&lt;6,0)))),0),"")</f>
        <v/>
      </c>
      <c r="U150" s="50" t="str">
        <f t="shared" ref="U150:U213" si="13">IFERROR(MAX(IF(AND(ISNUMBER(R150),ISNUMBER(S150),ISNUMBER(Q150)),R150+S150+T150,""),0),"")</f>
        <v/>
      </c>
    </row>
    <row r="151" spans="1:21" x14ac:dyDescent="0.35">
      <c r="A151" s="11" t="str">
        <f t="shared" ref="A151:A214" si="14">IF(B151="","",A150+1)</f>
        <v/>
      </c>
      <c r="B151" s="32"/>
      <c r="C151" s="17"/>
      <c r="D151" s="18"/>
      <c r="E151" s="12"/>
      <c r="F151" s="12"/>
      <c r="G151" s="40" t="str">
        <f>IF(OR(E151="",F151=""),"",NETWORKDAYS(E151,F151,Lister!$D$7:$D$13))</f>
        <v/>
      </c>
      <c r="H151" s="14"/>
      <c r="I151" s="25" t="str">
        <f t="shared" si="10"/>
        <v/>
      </c>
      <c r="J151" s="45"/>
      <c r="K151" s="46"/>
      <c r="L151" s="15"/>
      <c r="M151" s="49" t="str">
        <f t="shared" si="11"/>
        <v/>
      </c>
      <c r="N151" s="47" t="str">
        <f t="shared" si="12"/>
        <v/>
      </c>
      <c r="O151" s="15"/>
      <c r="P151" s="15"/>
      <c r="Q151" s="15"/>
      <c r="R151" s="48" t="str">
        <f>IFERROR(MAX(IF(OR(O151="",P151="",Q151=""),"",IF(AND(MONTH(E151)=4,MONTH(F151)=4),(NETWORKDAYS(E151,F151,Lister!$D$7:$D$13)-O151)*N151/NETWORKDAYS(Lister!$D$19,Lister!$E$19,Lister!$D$7:$D$13),IF(AND(MONTH(E151)=4,MONTH(F151)&gt;4),(NETWORKDAYS(E151,Lister!$E$19,Lister!$D$7:$D$13)-O151)*N151/NETWORKDAYS(Lister!$D$19,Lister!$E$19,Lister!$D$7:$D$13),IF(MONTH(E151)&gt;4,0)))),0),"")</f>
        <v/>
      </c>
      <c r="S151" s="48" t="str">
        <f>IFERROR(MAX(IF(OR(O151="",P151="",Q151=""),"",IF(AND(MONTH(E151)=5,MONTH(F151)=5),(NETWORKDAYS(E151,F151,Lister!$D$7:$D$13)-P151)*N151/NETWORKDAYS(Lister!$D$20,Lister!$E$20,Lister!$D$7:$D$13),IF(AND(MONTH(E151)=4,MONTH(F151)=5),(NETWORKDAYS(Lister!$D$20,F151,Lister!$D$7:$D$13)-P151)*N151/NETWORKDAYS(Lister!$D$20,Lister!$E$20,Lister!$D$7:$D$13),IF(AND(MONTH(E151)=5,MONTH(F151)=6),(NETWORKDAYS(E151,Lister!$E$20,Lister!$D$7:$D$13)-P151)*N151/NETWORKDAYS(Lister!$D$20,Lister!$E$20,Lister!$D$7:$D$13),IF(AND(MONTH(E151)=4,MONTH(F151)=6),(NETWORKDAYS(Lister!$D$20,Lister!$E$20,Lister!$D$7:$D$13)-P151)*N151/NETWORKDAYS(Lister!$D$20,Lister!$E$20,Lister!$D$7:$D$13),IF(OR(MONTH(F151)=4,MONTH(E151)=6),0)))))),0),"")</f>
        <v/>
      </c>
      <c r="T151" s="48" t="str">
        <f>IFERROR(MAX(IF(OR(O151="",P151="",Q151=""),"",IF(AND(MONTH(E151)=6,MONTH(F151)=6),(NETWORKDAYS(E151,F151,Lister!$D$7:$D$13)-Q151)*N151/NETWORKDAYS(Lister!$D$21,Lister!$E$21,Lister!$D$7:$D$13),IF(AND(MONTH(E151)&lt;6,MONTH(F151)=6),(NETWORKDAYS(Lister!$D$21,F151,Lister!$D$7:$D$13)-Q151)*N151/NETWORKDAYS(Lister!$D$21,Lister!$E$21,Lister!$D$7:$D$13),IF(MONTH(F151)&lt;6,0)))),0),"")</f>
        <v/>
      </c>
      <c r="U151" s="50" t="str">
        <f t="shared" si="13"/>
        <v/>
      </c>
    </row>
    <row r="152" spans="1:21" x14ac:dyDescent="0.35">
      <c r="A152" s="11" t="str">
        <f t="shared" si="14"/>
        <v/>
      </c>
      <c r="B152" s="32"/>
      <c r="C152" s="17"/>
      <c r="D152" s="18"/>
      <c r="E152" s="12"/>
      <c r="F152" s="12"/>
      <c r="G152" s="40" t="str">
        <f>IF(OR(E152="",F152=""),"",NETWORKDAYS(E152,F152,Lister!$D$7:$D$13))</f>
        <v/>
      </c>
      <c r="H152" s="14"/>
      <c r="I152" s="25" t="str">
        <f t="shared" si="10"/>
        <v/>
      </c>
      <c r="J152" s="45"/>
      <c r="K152" s="46"/>
      <c r="L152" s="15"/>
      <c r="M152" s="49" t="str">
        <f t="shared" si="11"/>
        <v/>
      </c>
      <c r="N152" s="47" t="str">
        <f t="shared" si="12"/>
        <v/>
      </c>
      <c r="O152" s="15"/>
      <c r="P152" s="15"/>
      <c r="Q152" s="15"/>
      <c r="R152" s="48" t="str">
        <f>IFERROR(MAX(IF(OR(O152="",P152="",Q152=""),"",IF(AND(MONTH(E152)=4,MONTH(F152)=4),(NETWORKDAYS(E152,F152,Lister!$D$7:$D$13)-O152)*N152/NETWORKDAYS(Lister!$D$19,Lister!$E$19,Lister!$D$7:$D$13),IF(AND(MONTH(E152)=4,MONTH(F152)&gt;4),(NETWORKDAYS(E152,Lister!$E$19,Lister!$D$7:$D$13)-O152)*N152/NETWORKDAYS(Lister!$D$19,Lister!$E$19,Lister!$D$7:$D$13),IF(MONTH(E152)&gt;4,0)))),0),"")</f>
        <v/>
      </c>
      <c r="S152" s="48" t="str">
        <f>IFERROR(MAX(IF(OR(O152="",P152="",Q152=""),"",IF(AND(MONTH(E152)=5,MONTH(F152)=5),(NETWORKDAYS(E152,F152,Lister!$D$7:$D$13)-P152)*N152/NETWORKDAYS(Lister!$D$20,Lister!$E$20,Lister!$D$7:$D$13),IF(AND(MONTH(E152)=4,MONTH(F152)=5),(NETWORKDAYS(Lister!$D$20,F152,Lister!$D$7:$D$13)-P152)*N152/NETWORKDAYS(Lister!$D$20,Lister!$E$20,Lister!$D$7:$D$13),IF(AND(MONTH(E152)=5,MONTH(F152)=6),(NETWORKDAYS(E152,Lister!$E$20,Lister!$D$7:$D$13)-P152)*N152/NETWORKDAYS(Lister!$D$20,Lister!$E$20,Lister!$D$7:$D$13),IF(AND(MONTH(E152)=4,MONTH(F152)=6),(NETWORKDAYS(Lister!$D$20,Lister!$E$20,Lister!$D$7:$D$13)-P152)*N152/NETWORKDAYS(Lister!$D$20,Lister!$E$20,Lister!$D$7:$D$13),IF(OR(MONTH(F152)=4,MONTH(E152)=6),0)))))),0),"")</f>
        <v/>
      </c>
      <c r="T152" s="48" t="str">
        <f>IFERROR(MAX(IF(OR(O152="",P152="",Q152=""),"",IF(AND(MONTH(E152)=6,MONTH(F152)=6),(NETWORKDAYS(E152,F152,Lister!$D$7:$D$13)-Q152)*N152/NETWORKDAYS(Lister!$D$21,Lister!$E$21,Lister!$D$7:$D$13),IF(AND(MONTH(E152)&lt;6,MONTH(F152)=6),(NETWORKDAYS(Lister!$D$21,F152,Lister!$D$7:$D$13)-Q152)*N152/NETWORKDAYS(Lister!$D$21,Lister!$E$21,Lister!$D$7:$D$13),IF(MONTH(F152)&lt;6,0)))),0),"")</f>
        <v/>
      </c>
      <c r="U152" s="50" t="str">
        <f t="shared" si="13"/>
        <v/>
      </c>
    </row>
    <row r="153" spans="1:21" x14ac:dyDescent="0.35">
      <c r="A153" s="11" t="str">
        <f t="shared" si="14"/>
        <v/>
      </c>
      <c r="B153" s="32"/>
      <c r="C153" s="17"/>
      <c r="D153" s="18"/>
      <c r="E153" s="12"/>
      <c r="F153" s="12"/>
      <c r="G153" s="40" t="str">
        <f>IF(OR(E153="",F153=""),"",NETWORKDAYS(E153,F153,Lister!$D$7:$D$13))</f>
        <v/>
      </c>
      <c r="H153" s="14"/>
      <c r="I153" s="25" t="str">
        <f t="shared" si="10"/>
        <v/>
      </c>
      <c r="J153" s="45"/>
      <c r="K153" s="46"/>
      <c r="L153" s="15"/>
      <c r="M153" s="49" t="str">
        <f t="shared" si="11"/>
        <v/>
      </c>
      <c r="N153" s="47" t="str">
        <f t="shared" si="12"/>
        <v/>
      </c>
      <c r="O153" s="15"/>
      <c r="P153" s="15"/>
      <c r="Q153" s="15"/>
      <c r="R153" s="48" t="str">
        <f>IFERROR(MAX(IF(OR(O153="",P153="",Q153=""),"",IF(AND(MONTH(E153)=4,MONTH(F153)=4),(NETWORKDAYS(E153,F153,Lister!$D$7:$D$13)-O153)*N153/NETWORKDAYS(Lister!$D$19,Lister!$E$19,Lister!$D$7:$D$13),IF(AND(MONTH(E153)=4,MONTH(F153)&gt;4),(NETWORKDAYS(E153,Lister!$E$19,Lister!$D$7:$D$13)-O153)*N153/NETWORKDAYS(Lister!$D$19,Lister!$E$19,Lister!$D$7:$D$13),IF(MONTH(E153)&gt;4,0)))),0),"")</f>
        <v/>
      </c>
      <c r="S153" s="48" t="str">
        <f>IFERROR(MAX(IF(OR(O153="",P153="",Q153=""),"",IF(AND(MONTH(E153)=5,MONTH(F153)=5),(NETWORKDAYS(E153,F153,Lister!$D$7:$D$13)-P153)*N153/NETWORKDAYS(Lister!$D$20,Lister!$E$20,Lister!$D$7:$D$13),IF(AND(MONTH(E153)=4,MONTH(F153)=5),(NETWORKDAYS(Lister!$D$20,F153,Lister!$D$7:$D$13)-P153)*N153/NETWORKDAYS(Lister!$D$20,Lister!$E$20,Lister!$D$7:$D$13),IF(AND(MONTH(E153)=5,MONTH(F153)=6),(NETWORKDAYS(E153,Lister!$E$20,Lister!$D$7:$D$13)-P153)*N153/NETWORKDAYS(Lister!$D$20,Lister!$E$20,Lister!$D$7:$D$13),IF(AND(MONTH(E153)=4,MONTH(F153)=6),(NETWORKDAYS(Lister!$D$20,Lister!$E$20,Lister!$D$7:$D$13)-P153)*N153/NETWORKDAYS(Lister!$D$20,Lister!$E$20,Lister!$D$7:$D$13),IF(OR(MONTH(F153)=4,MONTH(E153)=6),0)))))),0),"")</f>
        <v/>
      </c>
      <c r="T153" s="48" t="str">
        <f>IFERROR(MAX(IF(OR(O153="",P153="",Q153=""),"",IF(AND(MONTH(E153)=6,MONTH(F153)=6),(NETWORKDAYS(E153,F153,Lister!$D$7:$D$13)-Q153)*N153/NETWORKDAYS(Lister!$D$21,Lister!$E$21,Lister!$D$7:$D$13),IF(AND(MONTH(E153)&lt;6,MONTH(F153)=6),(NETWORKDAYS(Lister!$D$21,F153,Lister!$D$7:$D$13)-Q153)*N153/NETWORKDAYS(Lister!$D$21,Lister!$E$21,Lister!$D$7:$D$13),IF(MONTH(F153)&lt;6,0)))),0),"")</f>
        <v/>
      </c>
      <c r="U153" s="50" t="str">
        <f t="shared" si="13"/>
        <v/>
      </c>
    </row>
    <row r="154" spans="1:21" x14ac:dyDescent="0.35">
      <c r="A154" s="11" t="str">
        <f t="shared" si="14"/>
        <v/>
      </c>
      <c r="B154" s="32"/>
      <c r="C154" s="17"/>
      <c r="D154" s="18"/>
      <c r="E154" s="12"/>
      <c r="F154" s="12"/>
      <c r="G154" s="40" t="str">
        <f>IF(OR(E154="",F154=""),"",NETWORKDAYS(E154,F154,Lister!$D$7:$D$13))</f>
        <v/>
      </c>
      <c r="H154" s="14"/>
      <c r="I154" s="25" t="str">
        <f t="shared" si="10"/>
        <v/>
      </c>
      <c r="J154" s="45"/>
      <c r="K154" s="46"/>
      <c r="L154" s="15"/>
      <c r="M154" s="49" t="str">
        <f t="shared" si="11"/>
        <v/>
      </c>
      <c r="N154" s="47" t="str">
        <f t="shared" si="12"/>
        <v/>
      </c>
      <c r="O154" s="15"/>
      <c r="P154" s="15"/>
      <c r="Q154" s="15"/>
      <c r="R154" s="48" t="str">
        <f>IFERROR(MAX(IF(OR(O154="",P154="",Q154=""),"",IF(AND(MONTH(E154)=4,MONTH(F154)=4),(NETWORKDAYS(E154,F154,Lister!$D$7:$D$13)-O154)*N154/NETWORKDAYS(Lister!$D$19,Lister!$E$19,Lister!$D$7:$D$13),IF(AND(MONTH(E154)=4,MONTH(F154)&gt;4),(NETWORKDAYS(E154,Lister!$E$19,Lister!$D$7:$D$13)-O154)*N154/NETWORKDAYS(Lister!$D$19,Lister!$E$19,Lister!$D$7:$D$13),IF(MONTH(E154)&gt;4,0)))),0),"")</f>
        <v/>
      </c>
      <c r="S154" s="48" t="str">
        <f>IFERROR(MAX(IF(OR(O154="",P154="",Q154=""),"",IF(AND(MONTH(E154)=5,MONTH(F154)=5),(NETWORKDAYS(E154,F154,Lister!$D$7:$D$13)-P154)*N154/NETWORKDAYS(Lister!$D$20,Lister!$E$20,Lister!$D$7:$D$13),IF(AND(MONTH(E154)=4,MONTH(F154)=5),(NETWORKDAYS(Lister!$D$20,F154,Lister!$D$7:$D$13)-P154)*N154/NETWORKDAYS(Lister!$D$20,Lister!$E$20,Lister!$D$7:$D$13),IF(AND(MONTH(E154)=5,MONTH(F154)=6),(NETWORKDAYS(E154,Lister!$E$20,Lister!$D$7:$D$13)-P154)*N154/NETWORKDAYS(Lister!$D$20,Lister!$E$20,Lister!$D$7:$D$13),IF(AND(MONTH(E154)=4,MONTH(F154)=6),(NETWORKDAYS(Lister!$D$20,Lister!$E$20,Lister!$D$7:$D$13)-P154)*N154/NETWORKDAYS(Lister!$D$20,Lister!$E$20,Lister!$D$7:$D$13),IF(OR(MONTH(F154)=4,MONTH(E154)=6),0)))))),0),"")</f>
        <v/>
      </c>
      <c r="T154" s="48" t="str">
        <f>IFERROR(MAX(IF(OR(O154="",P154="",Q154=""),"",IF(AND(MONTH(E154)=6,MONTH(F154)=6),(NETWORKDAYS(E154,F154,Lister!$D$7:$D$13)-Q154)*N154/NETWORKDAYS(Lister!$D$21,Lister!$E$21,Lister!$D$7:$D$13),IF(AND(MONTH(E154)&lt;6,MONTH(F154)=6),(NETWORKDAYS(Lister!$D$21,F154,Lister!$D$7:$D$13)-Q154)*N154/NETWORKDAYS(Lister!$D$21,Lister!$E$21,Lister!$D$7:$D$13),IF(MONTH(F154)&lt;6,0)))),0),"")</f>
        <v/>
      </c>
      <c r="U154" s="50" t="str">
        <f t="shared" si="13"/>
        <v/>
      </c>
    </row>
    <row r="155" spans="1:21" x14ac:dyDescent="0.35">
      <c r="A155" s="11" t="str">
        <f t="shared" si="14"/>
        <v/>
      </c>
      <c r="B155" s="32"/>
      <c r="C155" s="17"/>
      <c r="D155" s="18"/>
      <c r="E155" s="12"/>
      <c r="F155" s="12"/>
      <c r="G155" s="40" t="str">
        <f>IF(OR(E155="",F155=""),"",NETWORKDAYS(E155,F155,Lister!$D$7:$D$13))</f>
        <v/>
      </c>
      <c r="H155" s="14"/>
      <c r="I155" s="25" t="str">
        <f t="shared" si="10"/>
        <v/>
      </c>
      <c r="J155" s="45"/>
      <c r="K155" s="46"/>
      <c r="L155" s="15"/>
      <c r="M155" s="49" t="str">
        <f t="shared" si="11"/>
        <v/>
      </c>
      <c r="N155" s="47" t="str">
        <f t="shared" si="12"/>
        <v/>
      </c>
      <c r="O155" s="15"/>
      <c r="P155" s="15"/>
      <c r="Q155" s="15"/>
      <c r="R155" s="48" t="str">
        <f>IFERROR(MAX(IF(OR(O155="",P155="",Q155=""),"",IF(AND(MONTH(E155)=4,MONTH(F155)=4),(NETWORKDAYS(E155,F155,Lister!$D$7:$D$13)-O155)*N155/NETWORKDAYS(Lister!$D$19,Lister!$E$19,Lister!$D$7:$D$13),IF(AND(MONTH(E155)=4,MONTH(F155)&gt;4),(NETWORKDAYS(E155,Lister!$E$19,Lister!$D$7:$D$13)-O155)*N155/NETWORKDAYS(Lister!$D$19,Lister!$E$19,Lister!$D$7:$D$13),IF(MONTH(E155)&gt;4,0)))),0),"")</f>
        <v/>
      </c>
      <c r="S155" s="48" t="str">
        <f>IFERROR(MAX(IF(OR(O155="",P155="",Q155=""),"",IF(AND(MONTH(E155)=5,MONTH(F155)=5),(NETWORKDAYS(E155,F155,Lister!$D$7:$D$13)-P155)*N155/NETWORKDAYS(Lister!$D$20,Lister!$E$20,Lister!$D$7:$D$13),IF(AND(MONTH(E155)=4,MONTH(F155)=5),(NETWORKDAYS(Lister!$D$20,F155,Lister!$D$7:$D$13)-P155)*N155/NETWORKDAYS(Lister!$D$20,Lister!$E$20,Lister!$D$7:$D$13),IF(AND(MONTH(E155)=5,MONTH(F155)=6),(NETWORKDAYS(E155,Lister!$E$20,Lister!$D$7:$D$13)-P155)*N155/NETWORKDAYS(Lister!$D$20,Lister!$E$20,Lister!$D$7:$D$13),IF(AND(MONTH(E155)=4,MONTH(F155)=6),(NETWORKDAYS(Lister!$D$20,Lister!$E$20,Lister!$D$7:$D$13)-P155)*N155/NETWORKDAYS(Lister!$D$20,Lister!$E$20,Lister!$D$7:$D$13),IF(OR(MONTH(F155)=4,MONTH(E155)=6),0)))))),0),"")</f>
        <v/>
      </c>
      <c r="T155" s="48" t="str">
        <f>IFERROR(MAX(IF(OR(O155="",P155="",Q155=""),"",IF(AND(MONTH(E155)=6,MONTH(F155)=6),(NETWORKDAYS(E155,F155,Lister!$D$7:$D$13)-Q155)*N155/NETWORKDAYS(Lister!$D$21,Lister!$E$21,Lister!$D$7:$D$13),IF(AND(MONTH(E155)&lt;6,MONTH(F155)=6),(NETWORKDAYS(Lister!$D$21,F155,Lister!$D$7:$D$13)-Q155)*N155/NETWORKDAYS(Lister!$D$21,Lister!$E$21,Lister!$D$7:$D$13),IF(MONTH(F155)&lt;6,0)))),0),"")</f>
        <v/>
      </c>
      <c r="U155" s="50" t="str">
        <f t="shared" si="13"/>
        <v/>
      </c>
    </row>
    <row r="156" spans="1:21" x14ac:dyDescent="0.35">
      <c r="A156" s="11" t="str">
        <f t="shared" si="14"/>
        <v/>
      </c>
      <c r="B156" s="32"/>
      <c r="C156" s="17"/>
      <c r="D156" s="18"/>
      <c r="E156" s="12"/>
      <c r="F156" s="12"/>
      <c r="G156" s="40" t="str">
        <f>IF(OR(E156="",F156=""),"",NETWORKDAYS(E156,F156,Lister!$D$7:$D$13))</f>
        <v/>
      </c>
      <c r="H156" s="14"/>
      <c r="I156" s="25" t="str">
        <f t="shared" si="10"/>
        <v/>
      </c>
      <c r="J156" s="45"/>
      <c r="K156" s="46"/>
      <c r="L156" s="15"/>
      <c r="M156" s="49" t="str">
        <f t="shared" si="11"/>
        <v/>
      </c>
      <c r="N156" s="47" t="str">
        <f t="shared" si="12"/>
        <v/>
      </c>
      <c r="O156" s="15"/>
      <c r="P156" s="15"/>
      <c r="Q156" s="15"/>
      <c r="R156" s="48" t="str">
        <f>IFERROR(MAX(IF(OR(O156="",P156="",Q156=""),"",IF(AND(MONTH(E156)=4,MONTH(F156)=4),(NETWORKDAYS(E156,F156,Lister!$D$7:$D$13)-O156)*N156/NETWORKDAYS(Lister!$D$19,Lister!$E$19,Lister!$D$7:$D$13),IF(AND(MONTH(E156)=4,MONTH(F156)&gt;4),(NETWORKDAYS(E156,Lister!$E$19,Lister!$D$7:$D$13)-O156)*N156/NETWORKDAYS(Lister!$D$19,Lister!$E$19,Lister!$D$7:$D$13),IF(MONTH(E156)&gt;4,0)))),0),"")</f>
        <v/>
      </c>
      <c r="S156" s="48" t="str">
        <f>IFERROR(MAX(IF(OR(O156="",P156="",Q156=""),"",IF(AND(MONTH(E156)=5,MONTH(F156)=5),(NETWORKDAYS(E156,F156,Lister!$D$7:$D$13)-P156)*N156/NETWORKDAYS(Lister!$D$20,Lister!$E$20,Lister!$D$7:$D$13),IF(AND(MONTH(E156)=4,MONTH(F156)=5),(NETWORKDAYS(Lister!$D$20,F156,Lister!$D$7:$D$13)-P156)*N156/NETWORKDAYS(Lister!$D$20,Lister!$E$20,Lister!$D$7:$D$13),IF(AND(MONTH(E156)=5,MONTH(F156)=6),(NETWORKDAYS(E156,Lister!$E$20,Lister!$D$7:$D$13)-P156)*N156/NETWORKDAYS(Lister!$D$20,Lister!$E$20,Lister!$D$7:$D$13),IF(AND(MONTH(E156)=4,MONTH(F156)=6),(NETWORKDAYS(Lister!$D$20,Lister!$E$20,Lister!$D$7:$D$13)-P156)*N156/NETWORKDAYS(Lister!$D$20,Lister!$E$20,Lister!$D$7:$D$13),IF(OR(MONTH(F156)=4,MONTH(E156)=6),0)))))),0),"")</f>
        <v/>
      </c>
      <c r="T156" s="48" t="str">
        <f>IFERROR(MAX(IF(OR(O156="",P156="",Q156=""),"",IF(AND(MONTH(E156)=6,MONTH(F156)=6),(NETWORKDAYS(E156,F156,Lister!$D$7:$D$13)-Q156)*N156/NETWORKDAYS(Lister!$D$21,Lister!$E$21,Lister!$D$7:$D$13),IF(AND(MONTH(E156)&lt;6,MONTH(F156)=6),(NETWORKDAYS(Lister!$D$21,F156,Lister!$D$7:$D$13)-Q156)*N156/NETWORKDAYS(Lister!$D$21,Lister!$E$21,Lister!$D$7:$D$13),IF(MONTH(F156)&lt;6,0)))),0),"")</f>
        <v/>
      </c>
      <c r="U156" s="50" t="str">
        <f t="shared" si="13"/>
        <v/>
      </c>
    </row>
    <row r="157" spans="1:21" x14ac:dyDescent="0.35">
      <c r="A157" s="11" t="str">
        <f t="shared" si="14"/>
        <v/>
      </c>
      <c r="B157" s="32"/>
      <c r="C157" s="17"/>
      <c r="D157" s="18"/>
      <c r="E157" s="12"/>
      <c r="F157" s="12"/>
      <c r="G157" s="40" t="str">
        <f>IF(OR(E157="",F157=""),"",NETWORKDAYS(E157,F157,Lister!$D$7:$D$13))</f>
        <v/>
      </c>
      <c r="H157" s="14"/>
      <c r="I157" s="25" t="str">
        <f t="shared" si="10"/>
        <v/>
      </c>
      <c r="J157" s="45"/>
      <c r="K157" s="46"/>
      <c r="L157" s="15"/>
      <c r="M157" s="49" t="str">
        <f t="shared" si="11"/>
        <v/>
      </c>
      <c r="N157" s="47" t="str">
        <f t="shared" si="12"/>
        <v/>
      </c>
      <c r="O157" s="15"/>
      <c r="P157" s="15"/>
      <c r="Q157" s="15"/>
      <c r="R157" s="48" t="str">
        <f>IFERROR(MAX(IF(OR(O157="",P157="",Q157=""),"",IF(AND(MONTH(E157)=4,MONTH(F157)=4),(NETWORKDAYS(E157,F157,Lister!$D$7:$D$13)-O157)*N157/NETWORKDAYS(Lister!$D$19,Lister!$E$19,Lister!$D$7:$D$13),IF(AND(MONTH(E157)=4,MONTH(F157)&gt;4),(NETWORKDAYS(E157,Lister!$E$19,Lister!$D$7:$D$13)-O157)*N157/NETWORKDAYS(Lister!$D$19,Lister!$E$19,Lister!$D$7:$D$13),IF(MONTH(E157)&gt;4,0)))),0),"")</f>
        <v/>
      </c>
      <c r="S157" s="48" t="str">
        <f>IFERROR(MAX(IF(OR(O157="",P157="",Q157=""),"",IF(AND(MONTH(E157)=5,MONTH(F157)=5),(NETWORKDAYS(E157,F157,Lister!$D$7:$D$13)-P157)*N157/NETWORKDAYS(Lister!$D$20,Lister!$E$20,Lister!$D$7:$D$13),IF(AND(MONTH(E157)=4,MONTH(F157)=5),(NETWORKDAYS(Lister!$D$20,F157,Lister!$D$7:$D$13)-P157)*N157/NETWORKDAYS(Lister!$D$20,Lister!$E$20,Lister!$D$7:$D$13),IF(AND(MONTH(E157)=5,MONTH(F157)=6),(NETWORKDAYS(E157,Lister!$E$20,Lister!$D$7:$D$13)-P157)*N157/NETWORKDAYS(Lister!$D$20,Lister!$E$20,Lister!$D$7:$D$13),IF(AND(MONTH(E157)=4,MONTH(F157)=6),(NETWORKDAYS(Lister!$D$20,Lister!$E$20,Lister!$D$7:$D$13)-P157)*N157/NETWORKDAYS(Lister!$D$20,Lister!$E$20,Lister!$D$7:$D$13),IF(OR(MONTH(F157)=4,MONTH(E157)=6),0)))))),0),"")</f>
        <v/>
      </c>
      <c r="T157" s="48" t="str">
        <f>IFERROR(MAX(IF(OR(O157="",P157="",Q157=""),"",IF(AND(MONTH(E157)=6,MONTH(F157)=6),(NETWORKDAYS(E157,F157,Lister!$D$7:$D$13)-Q157)*N157/NETWORKDAYS(Lister!$D$21,Lister!$E$21,Lister!$D$7:$D$13),IF(AND(MONTH(E157)&lt;6,MONTH(F157)=6),(NETWORKDAYS(Lister!$D$21,F157,Lister!$D$7:$D$13)-Q157)*N157/NETWORKDAYS(Lister!$D$21,Lister!$E$21,Lister!$D$7:$D$13),IF(MONTH(F157)&lt;6,0)))),0),"")</f>
        <v/>
      </c>
      <c r="U157" s="50" t="str">
        <f t="shared" si="13"/>
        <v/>
      </c>
    </row>
    <row r="158" spans="1:21" x14ac:dyDescent="0.35">
      <c r="A158" s="11" t="str">
        <f t="shared" si="14"/>
        <v/>
      </c>
      <c r="B158" s="32"/>
      <c r="C158" s="17"/>
      <c r="D158" s="18"/>
      <c r="E158" s="12"/>
      <c r="F158" s="12"/>
      <c r="G158" s="40" t="str">
        <f>IF(OR(E158="",F158=""),"",NETWORKDAYS(E158,F158,Lister!$D$7:$D$13))</f>
        <v/>
      </c>
      <c r="H158" s="14"/>
      <c r="I158" s="25" t="str">
        <f t="shared" si="10"/>
        <v/>
      </c>
      <c r="J158" s="45"/>
      <c r="K158" s="46"/>
      <c r="L158" s="15"/>
      <c r="M158" s="49" t="str">
        <f t="shared" si="11"/>
        <v/>
      </c>
      <c r="N158" s="47" t="str">
        <f t="shared" si="12"/>
        <v/>
      </c>
      <c r="O158" s="15"/>
      <c r="P158" s="15"/>
      <c r="Q158" s="15"/>
      <c r="R158" s="48" t="str">
        <f>IFERROR(MAX(IF(OR(O158="",P158="",Q158=""),"",IF(AND(MONTH(E158)=4,MONTH(F158)=4),(NETWORKDAYS(E158,F158,Lister!$D$7:$D$13)-O158)*N158/NETWORKDAYS(Lister!$D$19,Lister!$E$19,Lister!$D$7:$D$13),IF(AND(MONTH(E158)=4,MONTH(F158)&gt;4),(NETWORKDAYS(E158,Lister!$E$19,Lister!$D$7:$D$13)-O158)*N158/NETWORKDAYS(Lister!$D$19,Lister!$E$19,Lister!$D$7:$D$13),IF(MONTH(E158)&gt;4,0)))),0),"")</f>
        <v/>
      </c>
      <c r="S158" s="48" t="str">
        <f>IFERROR(MAX(IF(OR(O158="",P158="",Q158=""),"",IF(AND(MONTH(E158)=5,MONTH(F158)=5),(NETWORKDAYS(E158,F158,Lister!$D$7:$D$13)-P158)*N158/NETWORKDAYS(Lister!$D$20,Lister!$E$20,Lister!$D$7:$D$13),IF(AND(MONTH(E158)=4,MONTH(F158)=5),(NETWORKDAYS(Lister!$D$20,F158,Lister!$D$7:$D$13)-P158)*N158/NETWORKDAYS(Lister!$D$20,Lister!$E$20,Lister!$D$7:$D$13),IF(AND(MONTH(E158)=5,MONTH(F158)=6),(NETWORKDAYS(E158,Lister!$E$20,Lister!$D$7:$D$13)-P158)*N158/NETWORKDAYS(Lister!$D$20,Lister!$E$20,Lister!$D$7:$D$13),IF(AND(MONTH(E158)=4,MONTH(F158)=6),(NETWORKDAYS(Lister!$D$20,Lister!$E$20,Lister!$D$7:$D$13)-P158)*N158/NETWORKDAYS(Lister!$D$20,Lister!$E$20,Lister!$D$7:$D$13),IF(OR(MONTH(F158)=4,MONTH(E158)=6),0)))))),0),"")</f>
        <v/>
      </c>
      <c r="T158" s="48" t="str">
        <f>IFERROR(MAX(IF(OR(O158="",P158="",Q158=""),"",IF(AND(MONTH(E158)=6,MONTH(F158)=6),(NETWORKDAYS(E158,F158,Lister!$D$7:$D$13)-Q158)*N158/NETWORKDAYS(Lister!$D$21,Lister!$E$21,Lister!$D$7:$D$13),IF(AND(MONTH(E158)&lt;6,MONTH(F158)=6),(NETWORKDAYS(Lister!$D$21,F158,Lister!$D$7:$D$13)-Q158)*N158/NETWORKDAYS(Lister!$D$21,Lister!$E$21,Lister!$D$7:$D$13),IF(MONTH(F158)&lt;6,0)))),0),"")</f>
        <v/>
      </c>
      <c r="U158" s="50" t="str">
        <f t="shared" si="13"/>
        <v/>
      </c>
    </row>
    <row r="159" spans="1:21" x14ac:dyDescent="0.35">
      <c r="A159" s="11" t="str">
        <f t="shared" si="14"/>
        <v/>
      </c>
      <c r="B159" s="32"/>
      <c r="C159" s="17"/>
      <c r="D159" s="18"/>
      <c r="E159" s="12"/>
      <c r="F159" s="12"/>
      <c r="G159" s="40" t="str">
        <f>IF(OR(E159="",F159=""),"",NETWORKDAYS(E159,F159,Lister!$D$7:$D$13))</f>
        <v/>
      </c>
      <c r="H159" s="14"/>
      <c r="I159" s="25" t="str">
        <f t="shared" si="10"/>
        <v/>
      </c>
      <c r="J159" s="45"/>
      <c r="K159" s="46"/>
      <c r="L159" s="15"/>
      <c r="M159" s="49" t="str">
        <f t="shared" si="11"/>
        <v/>
      </c>
      <c r="N159" s="47" t="str">
        <f t="shared" si="12"/>
        <v/>
      </c>
      <c r="O159" s="15"/>
      <c r="P159" s="15"/>
      <c r="Q159" s="15"/>
      <c r="R159" s="48" t="str">
        <f>IFERROR(MAX(IF(OR(O159="",P159="",Q159=""),"",IF(AND(MONTH(E159)=4,MONTH(F159)=4),(NETWORKDAYS(E159,F159,Lister!$D$7:$D$13)-O159)*N159/NETWORKDAYS(Lister!$D$19,Lister!$E$19,Lister!$D$7:$D$13),IF(AND(MONTH(E159)=4,MONTH(F159)&gt;4),(NETWORKDAYS(E159,Lister!$E$19,Lister!$D$7:$D$13)-O159)*N159/NETWORKDAYS(Lister!$D$19,Lister!$E$19,Lister!$D$7:$D$13),IF(MONTH(E159)&gt;4,0)))),0),"")</f>
        <v/>
      </c>
      <c r="S159" s="48" t="str">
        <f>IFERROR(MAX(IF(OR(O159="",P159="",Q159=""),"",IF(AND(MONTH(E159)=5,MONTH(F159)=5),(NETWORKDAYS(E159,F159,Lister!$D$7:$D$13)-P159)*N159/NETWORKDAYS(Lister!$D$20,Lister!$E$20,Lister!$D$7:$D$13),IF(AND(MONTH(E159)=4,MONTH(F159)=5),(NETWORKDAYS(Lister!$D$20,F159,Lister!$D$7:$D$13)-P159)*N159/NETWORKDAYS(Lister!$D$20,Lister!$E$20,Lister!$D$7:$D$13),IF(AND(MONTH(E159)=5,MONTH(F159)=6),(NETWORKDAYS(E159,Lister!$E$20,Lister!$D$7:$D$13)-P159)*N159/NETWORKDAYS(Lister!$D$20,Lister!$E$20,Lister!$D$7:$D$13),IF(AND(MONTH(E159)=4,MONTH(F159)=6),(NETWORKDAYS(Lister!$D$20,Lister!$E$20,Lister!$D$7:$D$13)-P159)*N159/NETWORKDAYS(Lister!$D$20,Lister!$E$20,Lister!$D$7:$D$13),IF(OR(MONTH(F159)=4,MONTH(E159)=6),0)))))),0),"")</f>
        <v/>
      </c>
      <c r="T159" s="48" t="str">
        <f>IFERROR(MAX(IF(OR(O159="",P159="",Q159=""),"",IF(AND(MONTH(E159)=6,MONTH(F159)=6),(NETWORKDAYS(E159,F159,Lister!$D$7:$D$13)-Q159)*N159/NETWORKDAYS(Lister!$D$21,Lister!$E$21,Lister!$D$7:$D$13),IF(AND(MONTH(E159)&lt;6,MONTH(F159)=6),(NETWORKDAYS(Lister!$D$21,F159,Lister!$D$7:$D$13)-Q159)*N159/NETWORKDAYS(Lister!$D$21,Lister!$E$21,Lister!$D$7:$D$13),IF(MONTH(F159)&lt;6,0)))),0),"")</f>
        <v/>
      </c>
      <c r="U159" s="50" t="str">
        <f t="shared" si="13"/>
        <v/>
      </c>
    </row>
    <row r="160" spans="1:21" x14ac:dyDescent="0.35">
      <c r="A160" s="11" t="str">
        <f t="shared" si="14"/>
        <v/>
      </c>
      <c r="B160" s="32"/>
      <c r="C160" s="17"/>
      <c r="D160" s="18"/>
      <c r="E160" s="12"/>
      <c r="F160" s="12"/>
      <c r="G160" s="40" t="str">
        <f>IF(OR(E160="",F160=""),"",NETWORKDAYS(E160,F160,Lister!$D$7:$D$13))</f>
        <v/>
      </c>
      <c r="H160" s="14"/>
      <c r="I160" s="25" t="str">
        <f t="shared" si="10"/>
        <v/>
      </c>
      <c r="J160" s="45"/>
      <c r="K160" s="46"/>
      <c r="L160" s="15"/>
      <c r="M160" s="49" t="str">
        <f t="shared" si="11"/>
        <v/>
      </c>
      <c r="N160" s="47" t="str">
        <f t="shared" si="12"/>
        <v/>
      </c>
      <c r="O160" s="15"/>
      <c r="P160" s="15"/>
      <c r="Q160" s="15"/>
      <c r="R160" s="48" t="str">
        <f>IFERROR(MAX(IF(OR(O160="",P160="",Q160=""),"",IF(AND(MONTH(E160)=4,MONTH(F160)=4),(NETWORKDAYS(E160,F160,Lister!$D$7:$D$13)-O160)*N160/NETWORKDAYS(Lister!$D$19,Lister!$E$19,Lister!$D$7:$D$13),IF(AND(MONTH(E160)=4,MONTH(F160)&gt;4),(NETWORKDAYS(E160,Lister!$E$19,Lister!$D$7:$D$13)-O160)*N160/NETWORKDAYS(Lister!$D$19,Lister!$E$19,Lister!$D$7:$D$13),IF(MONTH(E160)&gt;4,0)))),0),"")</f>
        <v/>
      </c>
      <c r="S160" s="48" t="str">
        <f>IFERROR(MAX(IF(OR(O160="",P160="",Q160=""),"",IF(AND(MONTH(E160)=5,MONTH(F160)=5),(NETWORKDAYS(E160,F160,Lister!$D$7:$D$13)-P160)*N160/NETWORKDAYS(Lister!$D$20,Lister!$E$20,Lister!$D$7:$D$13),IF(AND(MONTH(E160)=4,MONTH(F160)=5),(NETWORKDAYS(Lister!$D$20,F160,Lister!$D$7:$D$13)-P160)*N160/NETWORKDAYS(Lister!$D$20,Lister!$E$20,Lister!$D$7:$D$13),IF(AND(MONTH(E160)=5,MONTH(F160)=6),(NETWORKDAYS(E160,Lister!$E$20,Lister!$D$7:$D$13)-P160)*N160/NETWORKDAYS(Lister!$D$20,Lister!$E$20,Lister!$D$7:$D$13),IF(AND(MONTH(E160)=4,MONTH(F160)=6),(NETWORKDAYS(Lister!$D$20,Lister!$E$20,Lister!$D$7:$D$13)-P160)*N160/NETWORKDAYS(Lister!$D$20,Lister!$E$20,Lister!$D$7:$D$13),IF(OR(MONTH(F160)=4,MONTH(E160)=6),0)))))),0),"")</f>
        <v/>
      </c>
      <c r="T160" s="48" t="str">
        <f>IFERROR(MAX(IF(OR(O160="",P160="",Q160=""),"",IF(AND(MONTH(E160)=6,MONTH(F160)=6),(NETWORKDAYS(E160,F160,Lister!$D$7:$D$13)-Q160)*N160/NETWORKDAYS(Lister!$D$21,Lister!$E$21,Lister!$D$7:$D$13),IF(AND(MONTH(E160)&lt;6,MONTH(F160)=6),(NETWORKDAYS(Lister!$D$21,F160,Lister!$D$7:$D$13)-Q160)*N160/NETWORKDAYS(Lister!$D$21,Lister!$E$21,Lister!$D$7:$D$13),IF(MONTH(F160)&lt;6,0)))),0),"")</f>
        <v/>
      </c>
      <c r="U160" s="50" t="str">
        <f t="shared" si="13"/>
        <v/>
      </c>
    </row>
    <row r="161" spans="1:21" x14ac:dyDescent="0.35">
      <c r="A161" s="11" t="str">
        <f t="shared" si="14"/>
        <v/>
      </c>
      <c r="B161" s="32"/>
      <c r="C161" s="17"/>
      <c r="D161" s="18"/>
      <c r="E161" s="12"/>
      <c r="F161" s="12"/>
      <c r="G161" s="40" t="str">
        <f>IF(OR(E161="",F161=""),"",NETWORKDAYS(E161,F161,Lister!$D$7:$D$13))</f>
        <v/>
      </c>
      <c r="H161" s="14"/>
      <c r="I161" s="25" t="str">
        <f t="shared" si="10"/>
        <v/>
      </c>
      <c r="J161" s="45"/>
      <c r="K161" s="46"/>
      <c r="L161" s="15"/>
      <c r="M161" s="49" t="str">
        <f t="shared" si="11"/>
        <v/>
      </c>
      <c r="N161" s="47" t="str">
        <f t="shared" si="12"/>
        <v/>
      </c>
      <c r="O161" s="15"/>
      <c r="P161" s="15"/>
      <c r="Q161" s="15"/>
      <c r="R161" s="48" t="str">
        <f>IFERROR(MAX(IF(OR(O161="",P161="",Q161=""),"",IF(AND(MONTH(E161)=4,MONTH(F161)=4),(NETWORKDAYS(E161,F161,Lister!$D$7:$D$13)-O161)*N161/NETWORKDAYS(Lister!$D$19,Lister!$E$19,Lister!$D$7:$D$13),IF(AND(MONTH(E161)=4,MONTH(F161)&gt;4),(NETWORKDAYS(E161,Lister!$E$19,Lister!$D$7:$D$13)-O161)*N161/NETWORKDAYS(Lister!$D$19,Lister!$E$19,Lister!$D$7:$D$13),IF(MONTH(E161)&gt;4,0)))),0),"")</f>
        <v/>
      </c>
      <c r="S161" s="48" t="str">
        <f>IFERROR(MAX(IF(OR(O161="",P161="",Q161=""),"",IF(AND(MONTH(E161)=5,MONTH(F161)=5),(NETWORKDAYS(E161,F161,Lister!$D$7:$D$13)-P161)*N161/NETWORKDAYS(Lister!$D$20,Lister!$E$20,Lister!$D$7:$D$13),IF(AND(MONTH(E161)=4,MONTH(F161)=5),(NETWORKDAYS(Lister!$D$20,F161,Lister!$D$7:$D$13)-P161)*N161/NETWORKDAYS(Lister!$D$20,Lister!$E$20,Lister!$D$7:$D$13),IF(AND(MONTH(E161)=5,MONTH(F161)=6),(NETWORKDAYS(E161,Lister!$E$20,Lister!$D$7:$D$13)-P161)*N161/NETWORKDAYS(Lister!$D$20,Lister!$E$20,Lister!$D$7:$D$13),IF(AND(MONTH(E161)=4,MONTH(F161)=6),(NETWORKDAYS(Lister!$D$20,Lister!$E$20,Lister!$D$7:$D$13)-P161)*N161/NETWORKDAYS(Lister!$D$20,Lister!$E$20,Lister!$D$7:$D$13),IF(OR(MONTH(F161)=4,MONTH(E161)=6),0)))))),0),"")</f>
        <v/>
      </c>
      <c r="T161" s="48" t="str">
        <f>IFERROR(MAX(IF(OR(O161="",P161="",Q161=""),"",IF(AND(MONTH(E161)=6,MONTH(F161)=6),(NETWORKDAYS(E161,F161,Lister!$D$7:$D$13)-Q161)*N161/NETWORKDAYS(Lister!$D$21,Lister!$E$21,Lister!$D$7:$D$13),IF(AND(MONTH(E161)&lt;6,MONTH(F161)=6),(NETWORKDAYS(Lister!$D$21,F161,Lister!$D$7:$D$13)-Q161)*N161/NETWORKDAYS(Lister!$D$21,Lister!$E$21,Lister!$D$7:$D$13),IF(MONTH(F161)&lt;6,0)))),0),"")</f>
        <v/>
      </c>
      <c r="U161" s="50" t="str">
        <f t="shared" si="13"/>
        <v/>
      </c>
    </row>
    <row r="162" spans="1:21" x14ac:dyDescent="0.35">
      <c r="A162" s="11" t="str">
        <f t="shared" si="14"/>
        <v/>
      </c>
      <c r="B162" s="32"/>
      <c r="C162" s="17"/>
      <c r="D162" s="18"/>
      <c r="E162" s="12"/>
      <c r="F162" s="12"/>
      <c r="G162" s="40" t="str">
        <f>IF(OR(E162="",F162=""),"",NETWORKDAYS(E162,F162,Lister!$D$7:$D$13))</f>
        <v/>
      </c>
      <c r="H162" s="14"/>
      <c r="I162" s="25" t="str">
        <f t="shared" si="10"/>
        <v/>
      </c>
      <c r="J162" s="45"/>
      <c r="K162" s="46"/>
      <c r="L162" s="15"/>
      <c r="M162" s="49" t="str">
        <f t="shared" si="11"/>
        <v/>
      </c>
      <c r="N162" s="47" t="str">
        <f t="shared" si="12"/>
        <v/>
      </c>
      <c r="O162" s="15"/>
      <c r="P162" s="15"/>
      <c r="Q162" s="15"/>
      <c r="R162" s="48" t="str">
        <f>IFERROR(MAX(IF(OR(O162="",P162="",Q162=""),"",IF(AND(MONTH(E162)=4,MONTH(F162)=4),(NETWORKDAYS(E162,F162,Lister!$D$7:$D$13)-O162)*N162/NETWORKDAYS(Lister!$D$19,Lister!$E$19,Lister!$D$7:$D$13),IF(AND(MONTH(E162)=4,MONTH(F162)&gt;4),(NETWORKDAYS(E162,Lister!$E$19,Lister!$D$7:$D$13)-O162)*N162/NETWORKDAYS(Lister!$D$19,Lister!$E$19,Lister!$D$7:$D$13),IF(MONTH(E162)&gt;4,0)))),0),"")</f>
        <v/>
      </c>
      <c r="S162" s="48" t="str">
        <f>IFERROR(MAX(IF(OR(O162="",P162="",Q162=""),"",IF(AND(MONTH(E162)=5,MONTH(F162)=5),(NETWORKDAYS(E162,F162,Lister!$D$7:$D$13)-P162)*N162/NETWORKDAYS(Lister!$D$20,Lister!$E$20,Lister!$D$7:$D$13),IF(AND(MONTH(E162)=4,MONTH(F162)=5),(NETWORKDAYS(Lister!$D$20,F162,Lister!$D$7:$D$13)-P162)*N162/NETWORKDAYS(Lister!$D$20,Lister!$E$20,Lister!$D$7:$D$13),IF(AND(MONTH(E162)=5,MONTH(F162)=6),(NETWORKDAYS(E162,Lister!$E$20,Lister!$D$7:$D$13)-P162)*N162/NETWORKDAYS(Lister!$D$20,Lister!$E$20,Lister!$D$7:$D$13),IF(AND(MONTH(E162)=4,MONTH(F162)=6),(NETWORKDAYS(Lister!$D$20,Lister!$E$20,Lister!$D$7:$D$13)-P162)*N162/NETWORKDAYS(Lister!$D$20,Lister!$E$20,Lister!$D$7:$D$13),IF(OR(MONTH(F162)=4,MONTH(E162)=6),0)))))),0),"")</f>
        <v/>
      </c>
      <c r="T162" s="48" t="str">
        <f>IFERROR(MAX(IF(OR(O162="",P162="",Q162=""),"",IF(AND(MONTH(E162)=6,MONTH(F162)=6),(NETWORKDAYS(E162,F162,Lister!$D$7:$D$13)-Q162)*N162/NETWORKDAYS(Lister!$D$21,Lister!$E$21,Lister!$D$7:$D$13),IF(AND(MONTH(E162)&lt;6,MONTH(F162)=6),(NETWORKDAYS(Lister!$D$21,F162,Lister!$D$7:$D$13)-Q162)*N162/NETWORKDAYS(Lister!$D$21,Lister!$E$21,Lister!$D$7:$D$13),IF(MONTH(F162)&lt;6,0)))),0),"")</f>
        <v/>
      </c>
      <c r="U162" s="50" t="str">
        <f t="shared" si="13"/>
        <v/>
      </c>
    </row>
    <row r="163" spans="1:21" x14ac:dyDescent="0.35">
      <c r="A163" s="11" t="str">
        <f t="shared" si="14"/>
        <v/>
      </c>
      <c r="B163" s="32"/>
      <c r="C163" s="17"/>
      <c r="D163" s="18"/>
      <c r="E163" s="12"/>
      <c r="F163" s="12"/>
      <c r="G163" s="40" t="str">
        <f>IF(OR(E163="",F163=""),"",NETWORKDAYS(E163,F163,Lister!$D$7:$D$13))</f>
        <v/>
      </c>
      <c r="H163" s="14"/>
      <c r="I163" s="25" t="str">
        <f t="shared" si="10"/>
        <v/>
      </c>
      <c r="J163" s="45"/>
      <c r="K163" s="46"/>
      <c r="L163" s="15"/>
      <c r="M163" s="49" t="str">
        <f t="shared" si="11"/>
        <v/>
      </c>
      <c r="N163" s="47" t="str">
        <f t="shared" si="12"/>
        <v/>
      </c>
      <c r="O163" s="15"/>
      <c r="P163" s="15"/>
      <c r="Q163" s="15"/>
      <c r="R163" s="48" t="str">
        <f>IFERROR(MAX(IF(OR(O163="",P163="",Q163=""),"",IF(AND(MONTH(E163)=4,MONTH(F163)=4),(NETWORKDAYS(E163,F163,Lister!$D$7:$D$13)-O163)*N163/NETWORKDAYS(Lister!$D$19,Lister!$E$19,Lister!$D$7:$D$13),IF(AND(MONTH(E163)=4,MONTH(F163)&gt;4),(NETWORKDAYS(E163,Lister!$E$19,Lister!$D$7:$D$13)-O163)*N163/NETWORKDAYS(Lister!$D$19,Lister!$E$19,Lister!$D$7:$D$13),IF(MONTH(E163)&gt;4,0)))),0),"")</f>
        <v/>
      </c>
      <c r="S163" s="48" t="str">
        <f>IFERROR(MAX(IF(OR(O163="",P163="",Q163=""),"",IF(AND(MONTH(E163)=5,MONTH(F163)=5),(NETWORKDAYS(E163,F163,Lister!$D$7:$D$13)-P163)*N163/NETWORKDAYS(Lister!$D$20,Lister!$E$20,Lister!$D$7:$D$13),IF(AND(MONTH(E163)=4,MONTH(F163)=5),(NETWORKDAYS(Lister!$D$20,F163,Lister!$D$7:$D$13)-P163)*N163/NETWORKDAYS(Lister!$D$20,Lister!$E$20,Lister!$D$7:$D$13),IF(AND(MONTH(E163)=5,MONTH(F163)=6),(NETWORKDAYS(E163,Lister!$E$20,Lister!$D$7:$D$13)-P163)*N163/NETWORKDAYS(Lister!$D$20,Lister!$E$20,Lister!$D$7:$D$13),IF(AND(MONTH(E163)=4,MONTH(F163)=6),(NETWORKDAYS(Lister!$D$20,Lister!$E$20,Lister!$D$7:$D$13)-P163)*N163/NETWORKDAYS(Lister!$D$20,Lister!$E$20,Lister!$D$7:$D$13),IF(OR(MONTH(F163)=4,MONTH(E163)=6),0)))))),0),"")</f>
        <v/>
      </c>
      <c r="T163" s="48" t="str">
        <f>IFERROR(MAX(IF(OR(O163="",P163="",Q163=""),"",IF(AND(MONTH(E163)=6,MONTH(F163)=6),(NETWORKDAYS(E163,F163,Lister!$D$7:$D$13)-Q163)*N163/NETWORKDAYS(Lister!$D$21,Lister!$E$21,Lister!$D$7:$D$13),IF(AND(MONTH(E163)&lt;6,MONTH(F163)=6),(NETWORKDAYS(Lister!$D$21,F163,Lister!$D$7:$D$13)-Q163)*N163/NETWORKDAYS(Lister!$D$21,Lister!$E$21,Lister!$D$7:$D$13),IF(MONTH(F163)&lt;6,0)))),0),"")</f>
        <v/>
      </c>
      <c r="U163" s="50" t="str">
        <f t="shared" si="13"/>
        <v/>
      </c>
    </row>
    <row r="164" spans="1:21" x14ac:dyDescent="0.35">
      <c r="A164" s="11" t="str">
        <f t="shared" si="14"/>
        <v/>
      </c>
      <c r="B164" s="32"/>
      <c r="C164" s="17"/>
      <c r="D164" s="18"/>
      <c r="E164" s="12"/>
      <c r="F164" s="12"/>
      <c r="G164" s="40" t="str">
        <f>IF(OR(E164="",F164=""),"",NETWORKDAYS(E164,F164,Lister!$D$7:$D$13))</f>
        <v/>
      </c>
      <c r="H164" s="14"/>
      <c r="I164" s="25" t="str">
        <f t="shared" si="10"/>
        <v/>
      </c>
      <c r="J164" s="45"/>
      <c r="K164" s="46"/>
      <c r="L164" s="15"/>
      <c r="M164" s="49" t="str">
        <f t="shared" si="11"/>
        <v/>
      </c>
      <c r="N164" s="47" t="str">
        <f t="shared" si="12"/>
        <v/>
      </c>
      <c r="O164" s="15"/>
      <c r="P164" s="15"/>
      <c r="Q164" s="15"/>
      <c r="R164" s="48" t="str">
        <f>IFERROR(MAX(IF(OR(O164="",P164="",Q164=""),"",IF(AND(MONTH(E164)=4,MONTH(F164)=4),(NETWORKDAYS(E164,F164,Lister!$D$7:$D$13)-O164)*N164/NETWORKDAYS(Lister!$D$19,Lister!$E$19,Lister!$D$7:$D$13),IF(AND(MONTH(E164)=4,MONTH(F164)&gt;4),(NETWORKDAYS(E164,Lister!$E$19,Lister!$D$7:$D$13)-O164)*N164/NETWORKDAYS(Lister!$D$19,Lister!$E$19,Lister!$D$7:$D$13),IF(MONTH(E164)&gt;4,0)))),0),"")</f>
        <v/>
      </c>
      <c r="S164" s="48" t="str">
        <f>IFERROR(MAX(IF(OR(O164="",P164="",Q164=""),"",IF(AND(MONTH(E164)=5,MONTH(F164)=5),(NETWORKDAYS(E164,F164,Lister!$D$7:$D$13)-P164)*N164/NETWORKDAYS(Lister!$D$20,Lister!$E$20,Lister!$D$7:$D$13),IF(AND(MONTH(E164)=4,MONTH(F164)=5),(NETWORKDAYS(Lister!$D$20,F164,Lister!$D$7:$D$13)-P164)*N164/NETWORKDAYS(Lister!$D$20,Lister!$E$20,Lister!$D$7:$D$13),IF(AND(MONTH(E164)=5,MONTH(F164)=6),(NETWORKDAYS(E164,Lister!$E$20,Lister!$D$7:$D$13)-P164)*N164/NETWORKDAYS(Lister!$D$20,Lister!$E$20,Lister!$D$7:$D$13),IF(AND(MONTH(E164)=4,MONTH(F164)=6),(NETWORKDAYS(Lister!$D$20,Lister!$E$20,Lister!$D$7:$D$13)-P164)*N164/NETWORKDAYS(Lister!$D$20,Lister!$E$20,Lister!$D$7:$D$13),IF(OR(MONTH(F164)=4,MONTH(E164)=6),0)))))),0),"")</f>
        <v/>
      </c>
      <c r="T164" s="48" t="str">
        <f>IFERROR(MAX(IF(OR(O164="",P164="",Q164=""),"",IF(AND(MONTH(E164)=6,MONTH(F164)=6),(NETWORKDAYS(E164,F164,Lister!$D$7:$D$13)-Q164)*N164/NETWORKDAYS(Lister!$D$21,Lister!$E$21,Lister!$D$7:$D$13),IF(AND(MONTH(E164)&lt;6,MONTH(F164)=6),(NETWORKDAYS(Lister!$D$21,F164,Lister!$D$7:$D$13)-Q164)*N164/NETWORKDAYS(Lister!$D$21,Lister!$E$21,Lister!$D$7:$D$13),IF(MONTH(F164)&lt;6,0)))),0),"")</f>
        <v/>
      </c>
      <c r="U164" s="50" t="str">
        <f t="shared" si="13"/>
        <v/>
      </c>
    </row>
    <row r="165" spans="1:21" x14ac:dyDescent="0.35">
      <c r="A165" s="11" t="str">
        <f t="shared" si="14"/>
        <v/>
      </c>
      <c r="B165" s="32"/>
      <c r="C165" s="17"/>
      <c r="D165" s="18"/>
      <c r="E165" s="12"/>
      <c r="F165" s="12"/>
      <c r="G165" s="40" t="str">
        <f>IF(OR(E165="",F165=""),"",NETWORKDAYS(E165,F165,Lister!$D$7:$D$13))</f>
        <v/>
      </c>
      <c r="H165" s="14"/>
      <c r="I165" s="25" t="str">
        <f t="shared" si="10"/>
        <v/>
      </c>
      <c r="J165" s="45"/>
      <c r="K165" s="46"/>
      <c r="L165" s="15"/>
      <c r="M165" s="49" t="str">
        <f t="shared" si="11"/>
        <v/>
      </c>
      <c r="N165" s="47" t="str">
        <f t="shared" si="12"/>
        <v/>
      </c>
      <c r="O165" s="15"/>
      <c r="P165" s="15"/>
      <c r="Q165" s="15"/>
      <c r="R165" s="48" t="str">
        <f>IFERROR(MAX(IF(OR(O165="",P165="",Q165=""),"",IF(AND(MONTH(E165)=4,MONTH(F165)=4),(NETWORKDAYS(E165,F165,Lister!$D$7:$D$13)-O165)*N165/NETWORKDAYS(Lister!$D$19,Lister!$E$19,Lister!$D$7:$D$13),IF(AND(MONTH(E165)=4,MONTH(F165)&gt;4),(NETWORKDAYS(E165,Lister!$E$19,Lister!$D$7:$D$13)-O165)*N165/NETWORKDAYS(Lister!$D$19,Lister!$E$19,Lister!$D$7:$D$13),IF(MONTH(E165)&gt;4,0)))),0),"")</f>
        <v/>
      </c>
      <c r="S165" s="48" t="str">
        <f>IFERROR(MAX(IF(OR(O165="",P165="",Q165=""),"",IF(AND(MONTH(E165)=5,MONTH(F165)=5),(NETWORKDAYS(E165,F165,Lister!$D$7:$D$13)-P165)*N165/NETWORKDAYS(Lister!$D$20,Lister!$E$20,Lister!$D$7:$D$13),IF(AND(MONTH(E165)=4,MONTH(F165)=5),(NETWORKDAYS(Lister!$D$20,F165,Lister!$D$7:$D$13)-P165)*N165/NETWORKDAYS(Lister!$D$20,Lister!$E$20,Lister!$D$7:$D$13),IF(AND(MONTH(E165)=5,MONTH(F165)=6),(NETWORKDAYS(E165,Lister!$E$20,Lister!$D$7:$D$13)-P165)*N165/NETWORKDAYS(Lister!$D$20,Lister!$E$20,Lister!$D$7:$D$13),IF(AND(MONTH(E165)=4,MONTH(F165)=6),(NETWORKDAYS(Lister!$D$20,Lister!$E$20,Lister!$D$7:$D$13)-P165)*N165/NETWORKDAYS(Lister!$D$20,Lister!$E$20,Lister!$D$7:$D$13),IF(OR(MONTH(F165)=4,MONTH(E165)=6),0)))))),0),"")</f>
        <v/>
      </c>
      <c r="T165" s="48" t="str">
        <f>IFERROR(MAX(IF(OR(O165="",P165="",Q165=""),"",IF(AND(MONTH(E165)=6,MONTH(F165)=6),(NETWORKDAYS(E165,F165,Lister!$D$7:$D$13)-Q165)*N165/NETWORKDAYS(Lister!$D$21,Lister!$E$21,Lister!$D$7:$D$13),IF(AND(MONTH(E165)&lt;6,MONTH(F165)=6),(NETWORKDAYS(Lister!$D$21,F165,Lister!$D$7:$D$13)-Q165)*N165/NETWORKDAYS(Lister!$D$21,Lister!$E$21,Lister!$D$7:$D$13),IF(MONTH(F165)&lt;6,0)))),0),"")</f>
        <v/>
      </c>
      <c r="U165" s="50" t="str">
        <f t="shared" si="13"/>
        <v/>
      </c>
    </row>
    <row r="166" spans="1:21" x14ac:dyDescent="0.35">
      <c r="A166" s="11" t="str">
        <f t="shared" si="14"/>
        <v/>
      </c>
      <c r="B166" s="32"/>
      <c r="C166" s="17"/>
      <c r="D166" s="18"/>
      <c r="E166" s="12"/>
      <c r="F166" s="12"/>
      <c r="G166" s="40" t="str">
        <f>IF(OR(E166="",F166=""),"",NETWORKDAYS(E166,F166,Lister!$D$7:$D$13))</f>
        <v/>
      </c>
      <c r="H166" s="14"/>
      <c r="I166" s="25" t="str">
        <f t="shared" si="10"/>
        <v/>
      </c>
      <c r="J166" s="45"/>
      <c r="K166" s="46"/>
      <c r="L166" s="15"/>
      <c r="M166" s="49" t="str">
        <f t="shared" si="11"/>
        <v/>
      </c>
      <c r="N166" s="47" t="str">
        <f t="shared" si="12"/>
        <v/>
      </c>
      <c r="O166" s="15"/>
      <c r="P166" s="15"/>
      <c r="Q166" s="15"/>
      <c r="R166" s="48" t="str">
        <f>IFERROR(MAX(IF(OR(O166="",P166="",Q166=""),"",IF(AND(MONTH(E166)=4,MONTH(F166)=4),(NETWORKDAYS(E166,F166,Lister!$D$7:$D$13)-O166)*N166/NETWORKDAYS(Lister!$D$19,Lister!$E$19,Lister!$D$7:$D$13),IF(AND(MONTH(E166)=4,MONTH(F166)&gt;4),(NETWORKDAYS(E166,Lister!$E$19,Lister!$D$7:$D$13)-O166)*N166/NETWORKDAYS(Lister!$D$19,Lister!$E$19,Lister!$D$7:$D$13),IF(MONTH(E166)&gt;4,0)))),0),"")</f>
        <v/>
      </c>
      <c r="S166" s="48" t="str">
        <f>IFERROR(MAX(IF(OR(O166="",P166="",Q166=""),"",IF(AND(MONTH(E166)=5,MONTH(F166)=5),(NETWORKDAYS(E166,F166,Lister!$D$7:$D$13)-P166)*N166/NETWORKDAYS(Lister!$D$20,Lister!$E$20,Lister!$D$7:$D$13),IF(AND(MONTH(E166)=4,MONTH(F166)=5),(NETWORKDAYS(Lister!$D$20,F166,Lister!$D$7:$D$13)-P166)*N166/NETWORKDAYS(Lister!$D$20,Lister!$E$20,Lister!$D$7:$D$13),IF(AND(MONTH(E166)=5,MONTH(F166)=6),(NETWORKDAYS(E166,Lister!$E$20,Lister!$D$7:$D$13)-P166)*N166/NETWORKDAYS(Lister!$D$20,Lister!$E$20,Lister!$D$7:$D$13),IF(AND(MONTH(E166)=4,MONTH(F166)=6),(NETWORKDAYS(Lister!$D$20,Lister!$E$20,Lister!$D$7:$D$13)-P166)*N166/NETWORKDAYS(Lister!$D$20,Lister!$E$20,Lister!$D$7:$D$13),IF(OR(MONTH(F166)=4,MONTH(E166)=6),0)))))),0),"")</f>
        <v/>
      </c>
      <c r="T166" s="48" t="str">
        <f>IFERROR(MAX(IF(OR(O166="",P166="",Q166=""),"",IF(AND(MONTH(E166)=6,MONTH(F166)=6),(NETWORKDAYS(E166,F166,Lister!$D$7:$D$13)-Q166)*N166/NETWORKDAYS(Lister!$D$21,Lister!$E$21,Lister!$D$7:$D$13),IF(AND(MONTH(E166)&lt;6,MONTH(F166)=6),(NETWORKDAYS(Lister!$D$21,F166,Lister!$D$7:$D$13)-Q166)*N166/NETWORKDAYS(Lister!$D$21,Lister!$E$21,Lister!$D$7:$D$13),IF(MONTH(F166)&lt;6,0)))),0),"")</f>
        <v/>
      </c>
      <c r="U166" s="50" t="str">
        <f t="shared" si="13"/>
        <v/>
      </c>
    </row>
    <row r="167" spans="1:21" x14ac:dyDescent="0.35">
      <c r="A167" s="11" t="str">
        <f t="shared" si="14"/>
        <v/>
      </c>
      <c r="B167" s="32"/>
      <c r="C167" s="17"/>
      <c r="D167" s="18"/>
      <c r="E167" s="12"/>
      <c r="F167" s="12"/>
      <c r="G167" s="40" t="str">
        <f>IF(OR(E167="",F167=""),"",NETWORKDAYS(E167,F167,Lister!$D$7:$D$13))</f>
        <v/>
      </c>
      <c r="H167" s="14"/>
      <c r="I167" s="25" t="str">
        <f t="shared" si="10"/>
        <v/>
      </c>
      <c r="J167" s="45"/>
      <c r="K167" s="46"/>
      <c r="L167" s="15"/>
      <c r="M167" s="49" t="str">
        <f t="shared" si="11"/>
        <v/>
      </c>
      <c r="N167" s="47" t="str">
        <f t="shared" si="12"/>
        <v/>
      </c>
      <c r="O167" s="15"/>
      <c r="P167" s="15"/>
      <c r="Q167" s="15"/>
      <c r="R167" s="48" t="str">
        <f>IFERROR(MAX(IF(OR(O167="",P167="",Q167=""),"",IF(AND(MONTH(E167)=4,MONTH(F167)=4),(NETWORKDAYS(E167,F167,Lister!$D$7:$D$13)-O167)*N167/NETWORKDAYS(Lister!$D$19,Lister!$E$19,Lister!$D$7:$D$13),IF(AND(MONTH(E167)=4,MONTH(F167)&gt;4),(NETWORKDAYS(E167,Lister!$E$19,Lister!$D$7:$D$13)-O167)*N167/NETWORKDAYS(Lister!$D$19,Lister!$E$19,Lister!$D$7:$D$13),IF(MONTH(E167)&gt;4,0)))),0),"")</f>
        <v/>
      </c>
      <c r="S167" s="48" t="str">
        <f>IFERROR(MAX(IF(OR(O167="",P167="",Q167=""),"",IF(AND(MONTH(E167)=5,MONTH(F167)=5),(NETWORKDAYS(E167,F167,Lister!$D$7:$D$13)-P167)*N167/NETWORKDAYS(Lister!$D$20,Lister!$E$20,Lister!$D$7:$D$13),IF(AND(MONTH(E167)=4,MONTH(F167)=5),(NETWORKDAYS(Lister!$D$20,F167,Lister!$D$7:$D$13)-P167)*N167/NETWORKDAYS(Lister!$D$20,Lister!$E$20,Lister!$D$7:$D$13),IF(AND(MONTH(E167)=5,MONTH(F167)=6),(NETWORKDAYS(E167,Lister!$E$20,Lister!$D$7:$D$13)-P167)*N167/NETWORKDAYS(Lister!$D$20,Lister!$E$20,Lister!$D$7:$D$13),IF(AND(MONTH(E167)=4,MONTH(F167)=6),(NETWORKDAYS(Lister!$D$20,Lister!$E$20,Lister!$D$7:$D$13)-P167)*N167/NETWORKDAYS(Lister!$D$20,Lister!$E$20,Lister!$D$7:$D$13),IF(OR(MONTH(F167)=4,MONTH(E167)=6),0)))))),0),"")</f>
        <v/>
      </c>
      <c r="T167" s="48" t="str">
        <f>IFERROR(MAX(IF(OR(O167="",P167="",Q167=""),"",IF(AND(MONTH(E167)=6,MONTH(F167)=6),(NETWORKDAYS(E167,F167,Lister!$D$7:$D$13)-Q167)*N167/NETWORKDAYS(Lister!$D$21,Lister!$E$21,Lister!$D$7:$D$13),IF(AND(MONTH(E167)&lt;6,MONTH(F167)=6),(NETWORKDAYS(Lister!$D$21,F167,Lister!$D$7:$D$13)-Q167)*N167/NETWORKDAYS(Lister!$D$21,Lister!$E$21,Lister!$D$7:$D$13),IF(MONTH(F167)&lt;6,0)))),0),"")</f>
        <v/>
      </c>
      <c r="U167" s="50" t="str">
        <f t="shared" si="13"/>
        <v/>
      </c>
    </row>
    <row r="168" spans="1:21" x14ac:dyDescent="0.35">
      <c r="A168" s="11" t="str">
        <f t="shared" si="14"/>
        <v/>
      </c>
      <c r="B168" s="32"/>
      <c r="C168" s="17"/>
      <c r="D168" s="18"/>
      <c r="E168" s="12"/>
      <c r="F168" s="12"/>
      <c r="G168" s="40" t="str">
        <f>IF(OR(E168="",F168=""),"",NETWORKDAYS(E168,F168,Lister!$D$7:$D$13))</f>
        <v/>
      </c>
      <c r="H168" s="14"/>
      <c r="I168" s="25" t="str">
        <f t="shared" si="10"/>
        <v/>
      </c>
      <c r="J168" s="45"/>
      <c r="K168" s="46"/>
      <c r="L168" s="15"/>
      <c r="M168" s="49" t="str">
        <f t="shared" si="11"/>
        <v/>
      </c>
      <c r="N168" s="47" t="str">
        <f t="shared" si="12"/>
        <v/>
      </c>
      <c r="O168" s="15"/>
      <c r="P168" s="15"/>
      <c r="Q168" s="15"/>
      <c r="R168" s="48" t="str">
        <f>IFERROR(MAX(IF(OR(O168="",P168="",Q168=""),"",IF(AND(MONTH(E168)=4,MONTH(F168)=4),(NETWORKDAYS(E168,F168,Lister!$D$7:$D$13)-O168)*N168/NETWORKDAYS(Lister!$D$19,Lister!$E$19,Lister!$D$7:$D$13),IF(AND(MONTH(E168)=4,MONTH(F168)&gt;4),(NETWORKDAYS(E168,Lister!$E$19,Lister!$D$7:$D$13)-O168)*N168/NETWORKDAYS(Lister!$D$19,Lister!$E$19,Lister!$D$7:$D$13),IF(MONTH(E168)&gt;4,0)))),0),"")</f>
        <v/>
      </c>
      <c r="S168" s="48" t="str">
        <f>IFERROR(MAX(IF(OR(O168="",P168="",Q168=""),"",IF(AND(MONTH(E168)=5,MONTH(F168)=5),(NETWORKDAYS(E168,F168,Lister!$D$7:$D$13)-P168)*N168/NETWORKDAYS(Lister!$D$20,Lister!$E$20,Lister!$D$7:$D$13),IF(AND(MONTH(E168)=4,MONTH(F168)=5),(NETWORKDAYS(Lister!$D$20,F168,Lister!$D$7:$D$13)-P168)*N168/NETWORKDAYS(Lister!$D$20,Lister!$E$20,Lister!$D$7:$D$13),IF(AND(MONTH(E168)=5,MONTH(F168)=6),(NETWORKDAYS(E168,Lister!$E$20,Lister!$D$7:$D$13)-P168)*N168/NETWORKDAYS(Lister!$D$20,Lister!$E$20,Lister!$D$7:$D$13),IF(AND(MONTH(E168)=4,MONTH(F168)=6),(NETWORKDAYS(Lister!$D$20,Lister!$E$20,Lister!$D$7:$D$13)-P168)*N168/NETWORKDAYS(Lister!$D$20,Lister!$E$20,Lister!$D$7:$D$13),IF(OR(MONTH(F168)=4,MONTH(E168)=6),0)))))),0),"")</f>
        <v/>
      </c>
      <c r="T168" s="48" t="str">
        <f>IFERROR(MAX(IF(OR(O168="",P168="",Q168=""),"",IF(AND(MONTH(E168)=6,MONTH(F168)=6),(NETWORKDAYS(E168,F168,Lister!$D$7:$D$13)-Q168)*N168/NETWORKDAYS(Lister!$D$21,Lister!$E$21,Lister!$D$7:$D$13),IF(AND(MONTH(E168)&lt;6,MONTH(F168)=6),(NETWORKDAYS(Lister!$D$21,F168,Lister!$D$7:$D$13)-Q168)*N168/NETWORKDAYS(Lister!$D$21,Lister!$E$21,Lister!$D$7:$D$13),IF(MONTH(F168)&lt;6,0)))),0),"")</f>
        <v/>
      </c>
      <c r="U168" s="50" t="str">
        <f t="shared" si="13"/>
        <v/>
      </c>
    </row>
    <row r="169" spans="1:21" x14ac:dyDescent="0.35">
      <c r="A169" s="11" t="str">
        <f t="shared" si="14"/>
        <v/>
      </c>
      <c r="B169" s="32"/>
      <c r="C169" s="17"/>
      <c r="D169" s="18"/>
      <c r="E169" s="12"/>
      <c r="F169" s="12"/>
      <c r="G169" s="40" t="str">
        <f>IF(OR(E169="",F169=""),"",NETWORKDAYS(E169,F169,Lister!$D$7:$D$13))</f>
        <v/>
      </c>
      <c r="H169" s="14"/>
      <c r="I169" s="25" t="str">
        <f t="shared" si="10"/>
        <v/>
      </c>
      <c r="J169" s="45"/>
      <c r="K169" s="46"/>
      <c r="L169" s="15"/>
      <c r="M169" s="49" t="str">
        <f t="shared" si="11"/>
        <v/>
      </c>
      <c r="N169" s="47" t="str">
        <f t="shared" si="12"/>
        <v/>
      </c>
      <c r="O169" s="15"/>
      <c r="P169" s="15"/>
      <c r="Q169" s="15"/>
      <c r="R169" s="48" t="str">
        <f>IFERROR(MAX(IF(OR(O169="",P169="",Q169=""),"",IF(AND(MONTH(E169)=4,MONTH(F169)=4),(NETWORKDAYS(E169,F169,Lister!$D$7:$D$13)-O169)*N169/NETWORKDAYS(Lister!$D$19,Lister!$E$19,Lister!$D$7:$D$13),IF(AND(MONTH(E169)=4,MONTH(F169)&gt;4),(NETWORKDAYS(E169,Lister!$E$19,Lister!$D$7:$D$13)-O169)*N169/NETWORKDAYS(Lister!$D$19,Lister!$E$19,Lister!$D$7:$D$13),IF(MONTH(E169)&gt;4,0)))),0),"")</f>
        <v/>
      </c>
      <c r="S169" s="48" t="str">
        <f>IFERROR(MAX(IF(OR(O169="",P169="",Q169=""),"",IF(AND(MONTH(E169)=5,MONTH(F169)=5),(NETWORKDAYS(E169,F169,Lister!$D$7:$D$13)-P169)*N169/NETWORKDAYS(Lister!$D$20,Lister!$E$20,Lister!$D$7:$D$13),IF(AND(MONTH(E169)=4,MONTH(F169)=5),(NETWORKDAYS(Lister!$D$20,F169,Lister!$D$7:$D$13)-P169)*N169/NETWORKDAYS(Lister!$D$20,Lister!$E$20,Lister!$D$7:$D$13),IF(AND(MONTH(E169)=5,MONTH(F169)=6),(NETWORKDAYS(E169,Lister!$E$20,Lister!$D$7:$D$13)-P169)*N169/NETWORKDAYS(Lister!$D$20,Lister!$E$20,Lister!$D$7:$D$13),IF(AND(MONTH(E169)=4,MONTH(F169)=6),(NETWORKDAYS(Lister!$D$20,Lister!$E$20,Lister!$D$7:$D$13)-P169)*N169/NETWORKDAYS(Lister!$D$20,Lister!$E$20,Lister!$D$7:$D$13),IF(OR(MONTH(F169)=4,MONTH(E169)=6),0)))))),0),"")</f>
        <v/>
      </c>
      <c r="T169" s="48" t="str">
        <f>IFERROR(MAX(IF(OR(O169="",P169="",Q169=""),"",IF(AND(MONTH(E169)=6,MONTH(F169)=6),(NETWORKDAYS(E169,F169,Lister!$D$7:$D$13)-Q169)*N169/NETWORKDAYS(Lister!$D$21,Lister!$E$21,Lister!$D$7:$D$13),IF(AND(MONTH(E169)&lt;6,MONTH(F169)=6),(NETWORKDAYS(Lister!$D$21,F169,Lister!$D$7:$D$13)-Q169)*N169/NETWORKDAYS(Lister!$D$21,Lister!$E$21,Lister!$D$7:$D$13),IF(MONTH(F169)&lt;6,0)))),0),"")</f>
        <v/>
      </c>
      <c r="U169" s="50" t="str">
        <f t="shared" si="13"/>
        <v/>
      </c>
    </row>
    <row r="170" spans="1:21" x14ac:dyDescent="0.35">
      <c r="A170" s="11" t="str">
        <f t="shared" si="14"/>
        <v/>
      </c>
      <c r="B170" s="32"/>
      <c r="C170" s="17"/>
      <c r="D170" s="18"/>
      <c r="E170" s="12"/>
      <c r="F170" s="12"/>
      <c r="G170" s="40" t="str">
        <f>IF(OR(E170="",F170=""),"",NETWORKDAYS(E170,F170,Lister!$D$7:$D$13))</f>
        <v/>
      </c>
      <c r="H170" s="14"/>
      <c r="I170" s="25" t="str">
        <f t="shared" si="10"/>
        <v/>
      </c>
      <c r="J170" s="45"/>
      <c r="K170" s="46"/>
      <c r="L170" s="15"/>
      <c r="M170" s="49" t="str">
        <f t="shared" si="11"/>
        <v/>
      </c>
      <c r="N170" s="47" t="str">
        <f t="shared" si="12"/>
        <v/>
      </c>
      <c r="O170" s="15"/>
      <c r="P170" s="15"/>
      <c r="Q170" s="15"/>
      <c r="R170" s="48" t="str">
        <f>IFERROR(MAX(IF(OR(O170="",P170="",Q170=""),"",IF(AND(MONTH(E170)=4,MONTH(F170)=4),(NETWORKDAYS(E170,F170,Lister!$D$7:$D$13)-O170)*N170/NETWORKDAYS(Lister!$D$19,Lister!$E$19,Lister!$D$7:$D$13),IF(AND(MONTH(E170)=4,MONTH(F170)&gt;4),(NETWORKDAYS(E170,Lister!$E$19,Lister!$D$7:$D$13)-O170)*N170/NETWORKDAYS(Lister!$D$19,Lister!$E$19,Lister!$D$7:$D$13),IF(MONTH(E170)&gt;4,0)))),0),"")</f>
        <v/>
      </c>
      <c r="S170" s="48" t="str">
        <f>IFERROR(MAX(IF(OR(O170="",P170="",Q170=""),"",IF(AND(MONTH(E170)=5,MONTH(F170)=5),(NETWORKDAYS(E170,F170,Lister!$D$7:$D$13)-P170)*N170/NETWORKDAYS(Lister!$D$20,Lister!$E$20,Lister!$D$7:$D$13),IF(AND(MONTH(E170)=4,MONTH(F170)=5),(NETWORKDAYS(Lister!$D$20,F170,Lister!$D$7:$D$13)-P170)*N170/NETWORKDAYS(Lister!$D$20,Lister!$E$20,Lister!$D$7:$D$13),IF(AND(MONTH(E170)=5,MONTH(F170)=6),(NETWORKDAYS(E170,Lister!$E$20,Lister!$D$7:$D$13)-P170)*N170/NETWORKDAYS(Lister!$D$20,Lister!$E$20,Lister!$D$7:$D$13),IF(AND(MONTH(E170)=4,MONTH(F170)=6),(NETWORKDAYS(Lister!$D$20,Lister!$E$20,Lister!$D$7:$D$13)-P170)*N170/NETWORKDAYS(Lister!$D$20,Lister!$E$20,Lister!$D$7:$D$13),IF(OR(MONTH(F170)=4,MONTH(E170)=6),0)))))),0),"")</f>
        <v/>
      </c>
      <c r="T170" s="48" t="str">
        <f>IFERROR(MAX(IF(OR(O170="",P170="",Q170=""),"",IF(AND(MONTH(E170)=6,MONTH(F170)=6),(NETWORKDAYS(E170,F170,Lister!$D$7:$D$13)-Q170)*N170/NETWORKDAYS(Lister!$D$21,Lister!$E$21,Lister!$D$7:$D$13),IF(AND(MONTH(E170)&lt;6,MONTH(F170)=6),(NETWORKDAYS(Lister!$D$21,F170,Lister!$D$7:$D$13)-Q170)*N170/NETWORKDAYS(Lister!$D$21,Lister!$E$21,Lister!$D$7:$D$13),IF(MONTH(F170)&lt;6,0)))),0),"")</f>
        <v/>
      </c>
      <c r="U170" s="50" t="str">
        <f t="shared" si="13"/>
        <v/>
      </c>
    </row>
    <row r="171" spans="1:21" x14ac:dyDescent="0.35">
      <c r="A171" s="11" t="str">
        <f t="shared" si="14"/>
        <v/>
      </c>
      <c r="B171" s="32"/>
      <c r="C171" s="17"/>
      <c r="D171" s="18"/>
      <c r="E171" s="12"/>
      <c r="F171" s="12"/>
      <c r="G171" s="40" t="str">
        <f>IF(OR(E171="",F171=""),"",NETWORKDAYS(E171,F171,Lister!$D$7:$D$13))</f>
        <v/>
      </c>
      <c r="H171" s="14"/>
      <c r="I171" s="25" t="str">
        <f t="shared" si="10"/>
        <v/>
      </c>
      <c r="J171" s="45"/>
      <c r="K171" s="46"/>
      <c r="L171" s="15"/>
      <c r="M171" s="49" t="str">
        <f t="shared" si="11"/>
        <v/>
      </c>
      <c r="N171" s="47" t="str">
        <f t="shared" si="12"/>
        <v/>
      </c>
      <c r="O171" s="15"/>
      <c r="P171" s="15"/>
      <c r="Q171" s="15"/>
      <c r="R171" s="48" t="str">
        <f>IFERROR(MAX(IF(OR(O171="",P171="",Q171=""),"",IF(AND(MONTH(E171)=4,MONTH(F171)=4),(NETWORKDAYS(E171,F171,Lister!$D$7:$D$13)-O171)*N171/NETWORKDAYS(Lister!$D$19,Lister!$E$19,Lister!$D$7:$D$13),IF(AND(MONTH(E171)=4,MONTH(F171)&gt;4),(NETWORKDAYS(E171,Lister!$E$19,Lister!$D$7:$D$13)-O171)*N171/NETWORKDAYS(Lister!$D$19,Lister!$E$19,Lister!$D$7:$D$13),IF(MONTH(E171)&gt;4,0)))),0),"")</f>
        <v/>
      </c>
      <c r="S171" s="48" t="str">
        <f>IFERROR(MAX(IF(OR(O171="",P171="",Q171=""),"",IF(AND(MONTH(E171)=5,MONTH(F171)=5),(NETWORKDAYS(E171,F171,Lister!$D$7:$D$13)-P171)*N171/NETWORKDAYS(Lister!$D$20,Lister!$E$20,Lister!$D$7:$D$13),IF(AND(MONTH(E171)=4,MONTH(F171)=5),(NETWORKDAYS(Lister!$D$20,F171,Lister!$D$7:$D$13)-P171)*N171/NETWORKDAYS(Lister!$D$20,Lister!$E$20,Lister!$D$7:$D$13),IF(AND(MONTH(E171)=5,MONTH(F171)=6),(NETWORKDAYS(E171,Lister!$E$20,Lister!$D$7:$D$13)-P171)*N171/NETWORKDAYS(Lister!$D$20,Lister!$E$20,Lister!$D$7:$D$13),IF(AND(MONTH(E171)=4,MONTH(F171)=6),(NETWORKDAYS(Lister!$D$20,Lister!$E$20,Lister!$D$7:$D$13)-P171)*N171/NETWORKDAYS(Lister!$D$20,Lister!$E$20,Lister!$D$7:$D$13),IF(OR(MONTH(F171)=4,MONTH(E171)=6),0)))))),0),"")</f>
        <v/>
      </c>
      <c r="T171" s="48" t="str">
        <f>IFERROR(MAX(IF(OR(O171="",P171="",Q171=""),"",IF(AND(MONTH(E171)=6,MONTH(F171)=6),(NETWORKDAYS(E171,F171,Lister!$D$7:$D$13)-Q171)*N171/NETWORKDAYS(Lister!$D$21,Lister!$E$21,Lister!$D$7:$D$13),IF(AND(MONTH(E171)&lt;6,MONTH(F171)=6),(NETWORKDAYS(Lister!$D$21,F171,Lister!$D$7:$D$13)-Q171)*N171/NETWORKDAYS(Lister!$D$21,Lister!$E$21,Lister!$D$7:$D$13),IF(MONTH(F171)&lt;6,0)))),0),"")</f>
        <v/>
      </c>
      <c r="U171" s="50" t="str">
        <f t="shared" si="13"/>
        <v/>
      </c>
    </row>
    <row r="172" spans="1:21" x14ac:dyDescent="0.35">
      <c r="A172" s="11" t="str">
        <f t="shared" si="14"/>
        <v/>
      </c>
      <c r="B172" s="32"/>
      <c r="C172" s="17"/>
      <c r="D172" s="18"/>
      <c r="E172" s="12"/>
      <c r="F172" s="12"/>
      <c r="G172" s="40" t="str">
        <f>IF(OR(E172="",F172=""),"",NETWORKDAYS(E172,F172,Lister!$D$7:$D$13))</f>
        <v/>
      </c>
      <c r="H172" s="14"/>
      <c r="I172" s="25" t="str">
        <f t="shared" si="10"/>
        <v/>
      </c>
      <c r="J172" s="45"/>
      <c r="K172" s="46"/>
      <c r="L172" s="15"/>
      <c r="M172" s="49" t="str">
        <f t="shared" si="11"/>
        <v/>
      </c>
      <c r="N172" s="47" t="str">
        <f t="shared" si="12"/>
        <v/>
      </c>
      <c r="O172" s="15"/>
      <c r="P172" s="15"/>
      <c r="Q172" s="15"/>
      <c r="R172" s="48" t="str">
        <f>IFERROR(MAX(IF(OR(O172="",P172="",Q172=""),"",IF(AND(MONTH(E172)=4,MONTH(F172)=4),(NETWORKDAYS(E172,F172,Lister!$D$7:$D$13)-O172)*N172/NETWORKDAYS(Lister!$D$19,Lister!$E$19,Lister!$D$7:$D$13),IF(AND(MONTH(E172)=4,MONTH(F172)&gt;4),(NETWORKDAYS(E172,Lister!$E$19,Lister!$D$7:$D$13)-O172)*N172/NETWORKDAYS(Lister!$D$19,Lister!$E$19,Lister!$D$7:$D$13),IF(MONTH(E172)&gt;4,0)))),0),"")</f>
        <v/>
      </c>
      <c r="S172" s="48" t="str">
        <f>IFERROR(MAX(IF(OR(O172="",P172="",Q172=""),"",IF(AND(MONTH(E172)=5,MONTH(F172)=5),(NETWORKDAYS(E172,F172,Lister!$D$7:$D$13)-P172)*N172/NETWORKDAYS(Lister!$D$20,Lister!$E$20,Lister!$D$7:$D$13),IF(AND(MONTH(E172)=4,MONTH(F172)=5),(NETWORKDAYS(Lister!$D$20,F172,Lister!$D$7:$D$13)-P172)*N172/NETWORKDAYS(Lister!$D$20,Lister!$E$20,Lister!$D$7:$D$13),IF(AND(MONTH(E172)=5,MONTH(F172)=6),(NETWORKDAYS(E172,Lister!$E$20,Lister!$D$7:$D$13)-P172)*N172/NETWORKDAYS(Lister!$D$20,Lister!$E$20,Lister!$D$7:$D$13),IF(AND(MONTH(E172)=4,MONTH(F172)=6),(NETWORKDAYS(Lister!$D$20,Lister!$E$20,Lister!$D$7:$D$13)-P172)*N172/NETWORKDAYS(Lister!$D$20,Lister!$E$20,Lister!$D$7:$D$13),IF(OR(MONTH(F172)=4,MONTH(E172)=6),0)))))),0),"")</f>
        <v/>
      </c>
      <c r="T172" s="48" t="str">
        <f>IFERROR(MAX(IF(OR(O172="",P172="",Q172=""),"",IF(AND(MONTH(E172)=6,MONTH(F172)=6),(NETWORKDAYS(E172,F172,Lister!$D$7:$D$13)-Q172)*N172/NETWORKDAYS(Lister!$D$21,Lister!$E$21,Lister!$D$7:$D$13),IF(AND(MONTH(E172)&lt;6,MONTH(F172)=6),(NETWORKDAYS(Lister!$D$21,F172,Lister!$D$7:$D$13)-Q172)*N172/NETWORKDAYS(Lister!$D$21,Lister!$E$21,Lister!$D$7:$D$13),IF(MONTH(F172)&lt;6,0)))),0),"")</f>
        <v/>
      </c>
      <c r="U172" s="50" t="str">
        <f t="shared" si="13"/>
        <v/>
      </c>
    </row>
    <row r="173" spans="1:21" x14ac:dyDescent="0.35">
      <c r="A173" s="11" t="str">
        <f t="shared" si="14"/>
        <v/>
      </c>
      <c r="B173" s="32"/>
      <c r="C173" s="17"/>
      <c r="D173" s="18"/>
      <c r="E173" s="12"/>
      <c r="F173" s="12"/>
      <c r="G173" s="40" t="str">
        <f>IF(OR(E173="",F173=""),"",NETWORKDAYS(E173,F173,Lister!$D$7:$D$13))</f>
        <v/>
      </c>
      <c r="H173" s="14"/>
      <c r="I173" s="25" t="str">
        <f t="shared" si="10"/>
        <v/>
      </c>
      <c r="J173" s="45"/>
      <c r="K173" s="46"/>
      <c r="L173" s="15"/>
      <c r="M173" s="49" t="str">
        <f t="shared" si="11"/>
        <v/>
      </c>
      <c r="N173" s="47" t="str">
        <f t="shared" si="12"/>
        <v/>
      </c>
      <c r="O173" s="15"/>
      <c r="P173" s="15"/>
      <c r="Q173" s="15"/>
      <c r="R173" s="48" t="str">
        <f>IFERROR(MAX(IF(OR(O173="",P173="",Q173=""),"",IF(AND(MONTH(E173)=4,MONTH(F173)=4),(NETWORKDAYS(E173,F173,Lister!$D$7:$D$13)-O173)*N173/NETWORKDAYS(Lister!$D$19,Lister!$E$19,Lister!$D$7:$D$13),IF(AND(MONTH(E173)=4,MONTH(F173)&gt;4),(NETWORKDAYS(E173,Lister!$E$19,Lister!$D$7:$D$13)-O173)*N173/NETWORKDAYS(Lister!$D$19,Lister!$E$19,Lister!$D$7:$D$13),IF(MONTH(E173)&gt;4,0)))),0),"")</f>
        <v/>
      </c>
      <c r="S173" s="48" t="str">
        <f>IFERROR(MAX(IF(OR(O173="",P173="",Q173=""),"",IF(AND(MONTH(E173)=5,MONTH(F173)=5),(NETWORKDAYS(E173,F173,Lister!$D$7:$D$13)-P173)*N173/NETWORKDAYS(Lister!$D$20,Lister!$E$20,Lister!$D$7:$D$13),IF(AND(MONTH(E173)=4,MONTH(F173)=5),(NETWORKDAYS(Lister!$D$20,F173,Lister!$D$7:$D$13)-P173)*N173/NETWORKDAYS(Lister!$D$20,Lister!$E$20,Lister!$D$7:$D$13),IF(AND(MONTH(E173)=5,MONTH(F173)=6),(NETWORKDAYS(E173,Lister!$E$20,Lister!$D$7:$D$13)-P173)*N173/NETWORKDAYS(Lister!$D$20,Lister!$E$20,Lister!$D$7:$D$13),IF(AND(MONTH(E173)=4,MONTH(F173)=6),(NETWORKDAYS(Lister!$D$20,Lister!$E$20,Lister!$D$7:$D$13)-P173)*N173/NETWORKDAYS(Lister!$D$20,Lister!$E$20,Lister!$D$7:$D$13),IF(OR(MONTH(F173)=4,MONTH(E173)=6),0)))))),0),"")</f>
        <v/>
      </c>
      <c r="T173" s="48" t="str">
        <f>IFERROR(MAX(IF(OR(O173="",P173="",Q173=""),"",IF(AND(MONTH(E173)=6,MONTH(F173)=6),(NETWORKDAYS(E173,F173,Lister!$D$7:$D$13)-Q173)*N173/NETWORKDAYS(Lister!$D$21,Lister!$E$21,Lister!$D$7:$D$13),IF(AND(MONTH(E173)&lt;6,MONTH(F173)=6),(NETWORKDAYS(Lister!$D$21,F173,Lister!$D$7:$D$13)-Q173)*N173/NETWORKDAYS(Lister!$D$21,Lister!$E$21,Lister!$D$7:$D$13),IF(MONTH(F173)&lt;6,0)))),0),"")</f>
        <v/>
      </c>
      <c r="U173" s="50" t="str">
        <f t="shared" si="13"/>
        <v/>
      </c>
    </row>
    <row r="174" spans="1:21" x14ac:dyDescent="0.35">
      <c r="A174" s="11" t="str">
        <f t="shared" si="14"/>
        <v/>
      </c>
      <c r="B174" s="32"/>
      <c r="C174" s="17"/>
      <c r="D174" s="18"/>
      <c r="E174" s="12"/>
      <c r="F174" s="12"/>
      <c r="G174" s="40" t="str">
        <f>IF(OR(E174="",F174=""),"",NETWORKDAYS(E174,F174,Lister!$D$7:$D$13))</f>
        <v/>
      </c>
      <c r="H174" s="14"/>
      <c r="I174" s="25" t="str">
        <f t="shared" si="10"/>
        <v/>
      </c>
      <c r="J174" s="45"/>
      <c r="K174" s="46"/>
      <c r="L174" s="15"/>
      <c r="M174" s="49" t="str">
        <f t="shared" si="11"/>
        <v/>
      </c>
      <c r="N174" s="47" t="str">
        <f t="shared" si="12"/>
        <v/>
      </c>
      <c r="O174" s="15"/>
      <c r="P174" s="15"/>
      <c r="Q174" s="15"/>
      <c r="R174" s="48" t="str">
        <f>IFERROR(MAX(IF(OR(O174="",P174="",Q174=""),"",IF(AND(MONTH(E174)=4,MONTH(F174)=4),(NETWORKDAYS(E174,F174,Lister!$D$7:$D$13)-O174)*N174/NETWORKDAYS(Lister!$D$19,Lister!$E$19,Lister!$D$7:$D$13),IF(AND(MONTH(E174)=4,MONTH(F174)&gt;4),(NETWORKDAYS(E174,Lister!$E$19,Lister!$D$7:$D$13)-O174)*N174/NETWORKDAYS(Lister!$D$19,Lister!$E$19,Lister!$D$7:$D$13),IF(MONTH(E174)&gt;4,0)))),0),"")</f>
        <v/>
      </c>
      <c r="S174" s="48" t="str">
        <f>IFERROR(MAX(IF(OR(O174="",P174="",Q174=""),"",IF(AND(MONTH(E174)=5,MONTH(F174)=5),(NETWORKDAYS(E174,F174,Lister!$D$7:$D$13)-P174)*N174/NETWORKDAYS(Lister!$D$20,Lister!$E$20,Lister!$D$7:$D$13),IF(AND(MONTH(E174)=4,MONTH(F174)=5),(NETWORKDAYS(Lister!$D$20,F174,Lister!$D$7:$D$13)-P174)*N174/NETWORKDAYS(Lister!$D$20,Lister!$E$20,Lister!$D$7:$D$13),IF(AND(MONTH(E174)=5,MONTH(F174)=6),(NETWORKDAYS(E174,Lister!$E$20,Lister!$D$7:$D$13)-P174)*N174/NETWORKDAYS(Lister!$D$20,Lister!$E$20,Lister!$D$7:$D$13),IF(AND(MONTH(E174)=4,MONTH(F174)=6),(NETWORKDAYS(Lister!$D$20,Lister!$E$20,Lister!$D$7:$D$13)-P174)*N174/NETWORKDAYS(Lister!$D$20,Lister!$E$20,Lister!$D$7:$D$13),IF(OR(MONTH(F174)=4,MONTH(E174)=6),0)))))),0),"")</f>
        <v/>
      </c>
      <c r="T174" s="48" t="str">
        <f>IFERROR(MAX(IF(OR(O174="",P174="",Q174=""),"",IF(AND(MONTH(E174)=6,MONTH(F174)=6),(NETWORKDAYS(E174,F174,Lister!$D$7:$D$13)-Q174)*N174/NETWORKDAYS(Lister!$D$21,Lister!$E$21,Lister!$D$7:$D$13),IF(AND(MONTH(E174)&lt;6,MONTH(F174)=6),(NETWORKDAYS(Lister!$D$21,F174,Lister!$D$7:$D$13)-Q174)*N174/NETWORKDAYS(Lister!$D$21,Lister!$E$21,Lister!$D$7:$D$13),IF(MONTH(F174)&lt;6,0)))),0),"")</f>
        <v/>
      </c>
      <c r="U174" s="50" t="str">
        <f t="shared" si="13"/>
        <v/>
      </c>
    </row>
    <row r="175" spans="1:21" x14ac:dyDescent="0.35">
      <c r="A175" s="11" t="str">
        <f t="shared" si="14"/>
        <v/>
      </c>
      <c r="B175" s="32"/>
      <c r="C175" s="17"/>
      <c r="D175" s="18"/>
      <c r="E175" s="12"/>
      <c r="F175" s="12"/>
      <c r="G175" s="40" t="str">
        <f>IF(OR(E175="",F175=""),"",NETWORKDAYS(E175,F175,Lister!$D$7:$D$13))</f>
        <v/>
      </c>
      <c r="H175" s="14"/>
      <c r="I175" s="25" t="str">
        <f t="shared" si="10"/>
        <v/>
      </c>
      <c r="J175" s="45"/>
      <c r="K175" s="46"/>
      <c r="L175" s="15"/>
      <c r="M175" s="49" t="str">
        <f t="shared" si="11"/>
        <v/>
      </c>
      <c r="N175" s="47" t="str">
        <f t="shared" si="12"/>
        <v/>
      </c>
      <c r="O175" s="15"/>
      <c r="P175" s="15"/>
      <c r="Q175" s="15"/>
      <c r="R175" s="48" t="str">
        <f>IFERROR(MAX(IF(OR(O175="",P175="",Q175=""),"",IF(AND(MONTH(E175)=4,MONTH(F175)=4),(NETWORKDAYS(E175,F175,Lister!$D$7:$D$13)-O175)*N175/NETWORKDAYS(Lister!$D$19,Lister!$E$19,Lister!$D$7:$D$13),IF(AND(MONTH(E175)=4,MONTH(F175)&gt;4),(NETWORKDAYS(E175,Lister!$E$19,Lister!$D$7:$D$13)-O175)*N175/NETWORKDAYS(Lister!$D$19,Lister!$E$19,Lister!$D$7:$D$13),IF(MONTH(E175)&gt;4,0)))),0),"")</f>
        <v/>
      </c>
      <c r="S175" s="48" t="str">
        <f>IFERROR(MAX(IF(OR(O175="",P175="",Q175=""),"",IF(AND(MONTH(E175)=5,MONTH(F175)=5),(NETWORKDAYS(E175,F175,Lister!$D$7:$D$13)-P175)*N175/NETWORKDAYS(Lister!$D$20,Lister!$E$20,Lister!$D$7:$D$13),IF(AND(MONTH(E175)=4,MONTH(F175)=5),(NETWORKDAYS(Lister!$D$20,F175,Lister!$D$7:$D$13)-P175)*N175/NETWORKDAYS(Lister!$D$20,Lister!$E$20,Lister!$D$7:$D$13),IF(AND(MONTH(E175)=5,MONTH(F175)=6),(NETWORKDAYS(E175,Lister!$E$20,Lister!$D$7:$D$13)-P175)*N175/NETWORKDAYS(Lister!$D$20,Lister!$E$20,Lister!$D$7:$D$13),IF(AND(MONTH(E175)=4,MONTH(F175)=6),(NETWORKDAYS(Lister!$D$20,Lister!$E$20,Lister!$D$7:$D$13)-P175)*N175/NETWORKDAYS(Lister!$D$20,Lister!$E$20,Lister!$D$7:$D$13),IF(OR(MONTH(F175)=4,MONTH(E175)=6),0)))))),0),"")</f>
        <v/>
      </c>
      <c r="T175" s="48" t="str">
        <f>IFERROR(MAX(IF(OR(O175="",P175="",Q175=""),"",IF(AND(MONTH(E175)=6,MONTH(F175)=6),(NETWORKDAYS(E175,F175,Lister!$D$7:$D$13)-Q175)*N175/NETWORKDAYS(Lister!$D$21,Lister!$E$21,Lister!$D$7:$D$13),IF(AND(MONTH(E175)&lt;6,MONTH(F175)=6),(NETWORKDAYS(Lister!$D$21,F175,Lister!$D$7:$D$13)-Q175)*N175/NETWORKDAYS(Lister!$D$21,Lister!$E$21,Lister!$D$7:$D$13),IF(MONTH(F175)&lt;6,0)))),0),"")</f>
        <v/>
      </c>
      <c r="U175" s="50" t="str">
        <f t="shared" si="13"/>
        <v/>
      </c>
    </row>
    <row r="176" spans="1:21" x14ac:dyDescent="0.35">
      <c r="A176" s="11" t="str">
        <f t="shared" si="14"/>
        <v/>
      </c>
      <c r="B176" s="32"/>
      <c r="C176" s="17"/>
      <c r="D176" s="18"/>
      <c r="E176" s="12"/>
      <c r="F176" s="12"/>
      <c r="G176" s="40" t="str">
        <f>IF(OR(E176="",F176=""),"",NETWORKDAYS(E176,F176,Lister!$D$7:$D$13))</f>
        <v/>
      </c>
      <c r="H176" s="14"/>
      <c r="I176" s="25" t="str">
        <f t="shared" si="10"/>
        <v/>
      </c>
      <c r="J176" s="45"/>
      <c r="K176" s="46"/>
      <c r="L176" s="15"/>
      <c r="M176" s="49" t="str">
        <f t="shared" si="11"/>
        <v/>
      </c>
      <c r="N176" s="47" t="str">
        <f t="shared" si="12"/>
        <v/>
      </c>
      <c r="O176" s="15"/>
      <c r="P176" s="15"/>
      <c r="Q176" s="15"/>
      <c r="R176" s="48" t="str">
        <f>IFERROR(MAX(IF(OR(O176="",P176="",Q176=""),"",IF(AND(MONTH(E176)=4,MONTH(F176)=4),(NETWORKDAYS(E176,F176,Lister!$D$7:$D$13)-O176)*N176/NETWORKDAYS(Lister!$D$19,Lister!$E$19,Lister!$D$7:$D$13),IF(AND(MONTH(E176)=4,MONTH(F176)&gt;4),(NETWORKDAYS(E176,Lister!$E$19,Lister!$D$7:$D$13)-O176)*N176/NETWORKDAYS(Lister!$D$19,Lister!$E$19,Lister!$D$7:$D$13),IF(MONTH(E176)&gt;4,0)))),0),"")</f>
        <v/>
      </c>
      <c r="S176" s="48" t="str">
        <f>IFERROR(MAX(IF(OR(O176="",P176="",Q176=""),"",IF(AND(MONTH(E176)=5,MONTH(F176)=5),(NETWORKDAYS(E176,F176,Lister!$D$7:$D$13)-P176)*N176/NETWORKDAYS(Lister!$D$20,Lister!$E$20,Lister!$D$7:$D$13),IF(AND(MONTH(E176)=4,MONTH(F176)=5),(NETWORKDAYS(Lister!$D$20,F176,Lister!$D$7:$D$13)-P176)*N176/NETWORKDAYS(Lister!$D$20,Lister!$E$20,Lister!$D$7:$D$13),IF(AND(MONTH(E176)=5,MONTH(F176)=6),(NETWORKDAYS(E176,Lister!$E$20,Lister!$D$7:$D$13)-P176)*N176/NETWORKDAYS(Lister!$D$20,Lister!$E$20,Lister!$D$7:$D$13),IF(AND(MONTH(E176)=4,MONTH(F176)=6),(NETWORKDAYS(Lister!$D$20,Lister!$E$20,Lister!$D$7:$D$13)-P176)*N176/NETWORKDAYS(Lister!$D$20,Lister!$E$20,Lister!$D$7:$D$13),IF(OR(MONTH(F176)=4,MONTH(E176)=6),0)))))),0),"")</f>
        <v/>
      </c>
      <c r="T176" s="48" t="str">
        <f>IFERROR(MAX(IF(OR(O176="",P176="",Q176=""),"",IF(AND(MONTH(E176)=6,MONTH(F176)=6),(NETWORKDAYS(E176,F176,Lister!$D$7:$D$13)-Q176)*N176/NETWORKDAYS(Lister!$D$21,Lister!$E$21,Lister!$D$7:$D$13),IF(AND(MONTH(E176)&lt;6,MONTH(F176)=6),(NETWORKDAYS(Lister!$D$21,F176,Lister!$D$7:$D$13)-Q176)*N176/NETWORKDAYS(Lister!$D$21,Lister!$E$21,Lister!$D$7:$D$13),IF(MONTH(F176)&lt;6,0)))),0),"")</f>
        <v/>
      </c>
      <c r="U176" s="50" t="str">
        <f t="shared" si="13"/>
        <v/>
      </c>
    </row>
    <row r="177" spans="1:21" x14ac:dyDescent="0.35">
      <c r="A177" s="11" t="str">
        <f t="shared" si="14"/>
        <v/>
      </c>
      <c r="B177" s="32"/>
      <c r="C177" s="17"/>
      <c r="D177" s="18"/>
      <c r="E177" s="12"/>
      <c r="F177" s="12"/>
      <c r="G177" s="40" t="str">
        <f>IF(OR(E177="",F177=""),"",NETWORKDAYS(E177,F177,Lister!$D$7:$D$13))</f>
        <v/>
      </c>
      <c r="H177" s="14"/>
      <c r="I177" s="25" t="str">
        <f t="shared" si="10"/>
        <v/>
      </c>
      <c r="J177" s="45"/>
      <c r="K177" s="46"/>
      <c r="L177" s="15"/>
      <c r="M177" s="49" t="str">
        <f t="shared" si="11"/>
        <v/>
      </c>
      <c r="N177" s="47" t="str">
        <f t="shared" si="12"/>
        <v/>
      </c>
      <c r="O177" s="15"/>
      <c r="P177" s="15"/>
      <c r="Q177" s="15"/>
      <c r="R177" s="48" t="str">
        <f>IFERROR(MAX(IF(OR(O177="",P177="",Q177=""),"",IF(AND(MONTH(E177)=4,MONTH(F177)=4),(NETWORKDAYS(E177,F177,Lister!$D$7:$D$13)-O177)*N177/NETWORKDAYS(Lister!$D$19,Lister!$E$19,Lister!$D$7:$D$13),IF(AND(MONTH(E177)=4,MONTH(F177)&gt;4),(NETWORKDAYS(E177,Lister!$E$19,Lister!$D$7:$D$13)-O177)*N177/NETWORKDAYS(Lister!$D$19,Lister!$E$19,Lister!$D$7:$D$13),IF(MONTH(E177)&gt;4,0)))),0),"")</f>
        <v/>
      </c>
      <c r="S177" s="48" t="str">
        <f>IFERROR(MAX(IF(OR(O177="",P177="",Q177=""),"",IF(AND(MONTH(E177)=5,MONTH(F177)=5),(NETWORKDAYS(E177,F177,Lister!$D$7:$D$13)-P177)*N177/NETWORKDAYS(Lister!$D$20,Lister!$E$20,Lister!$D$7:$D$13),IF(AND(MONTH(E177)=4,MONTH(F177)=5),(NETWORKDAYS(Lister!$D$20,F177,Lister!$D$7:$D$13)-P177)*N177/NETWORKDAYS(Lister!$D$20,Lister!$E$20,Lister!$D$7:$D$13),IF(AND(MONTH(E177)=5,MONTH(F177)=6),(NETWORKDAYS(E177,Lister!$E$20,Lister!$D$7:$D$13)-P177)*N177/NETWORKDAYS(Lister!$D$20,Lister!$E$20,Lister!$D$7:$D$13),IF(AND(MONTH(E177)=4,MONTH(F177)=6),(NETWORKDAYS(Lister!$D$20,Lister!$E$20,Lister!$D$7:$D$13)-P177)*N177/NETWORKDAYS(Lister!$D$20,Lister!$E$20,Lister!$D$7:$D$13),IF(OR(MONTH(F177)=4,MONTH(E177)=6),0)))))),0),"")</f>
        <v/>
      </c>
      <c r="T177" s="48" t="str">
        <f>IFERROR(MAX(IF(OR(O177="",P177="",Q177=""),"",IF(AND(MONTH(E177)=6,MONTH(F177)=6),(NETWORKDAYS(E177,F177,Lister!$D$7:$D$13)-Q177)*N177/NETWORKDAYS(Lister!$D$21,Lister!$E$21,Lister!$D$7:$D$13),IF(AND(MONTH(E177)&lt;6,MONTH(F177)=6),(NETWORKDAYS(Lister!$D$21,F177,Lister!$D$7:$D$13)-Q177)*N177/NETWORKDAYS(Lister!$D$21,Lister!$E$21,Lister!$D$7:$D$13),IF(MONTH(F177)&lt;6,0)))),0),"")</f>
        <v/>
      </c>
      <c r="U177" s="50" t="str">
        <f t="shared" si="13"/>
        <v/>
      </c>
    </row>
    <row r="178" spans="1:21" x14ac:dyDescent="0.35">
      <c r="A178" s="11" t="str">
        <f t="shared" si="14"/>
        <v/>
      </c>
      <c r="B178" s="32"/>
      <c r="C178" s="17"/>
      <c r="D178" s="18"/>
      <c r="E178" s="12"/>
      <c r="F178" s="12"/>
      <c r="G178" s="40" t="str">
        <f>IF(OR(E178="",F178=""),"",NETWORKDAYS(E178,F178,Lister!$D$7:$D$13))</f>
        <v/>
      </c>
      <c r="H178" s="14"/>
      <c r="I178" s="25" t="str">
        <f t="shared" si="10"/>
        <v/>
      </c>
      <c r="J178" s="45"/>
      <c r="K178" s="46"/>
      <c r="L178" s="15"/>
      <c r="M178" s="49" t="str">
        <f t="shared" si="11"/>
        <v/>
      </c>
      <c r="N178" s="47" t="str">
        <f t="shared" si="12"/>
        <v/>
      </c>
      <c r="O178" s="15"/>
      <c r="P178" s="15"/>
      <c r="Q178" s="15"/>
      <c r="R178" s="48" t="str">
        <f>IFERROR(MAX(IF(OR(O178="",P178="",Q178=""),"",IF(AND(MONTH(E178)=4,MONTH(F178)=4),(NETWORKDAYS(E178,F178,Lister!$D$7:$D$13)-O178)*N178/NETWORKDAYS(Lister!$D$19,Lister!$E$19,Lister!$D$7:$D$13),IF(AND(MONTH(E178)=4,MONTH(F178)&gt;4),(NETWORKDAYS(E178,Lister!$E$19,Lister!$D$7:$D$13)-O178)*N178/NETWORKDAYS(Lister!$D$19,Lister!$E$19,Lister!$D$7:$D$13),IF(MONTH(E178)&gt;4,0)))),0),"")</f>
        <v/>
      </c>
      <c r="S178" s="48" t="str">
        <f>IFERROR(MAX(IF(OR(O178="",P178="",Q178=""),"",IF(AND(MONTH(E178)=5,MONTH(F178)=5),(NETWORKDAYS(E178,F178,Lister!$D$7:$D$13)-P178)*N178/NETWORKDAYS(Lister!$D$20,Lister!$E$20,Lister!$D$7:$D$13),IF(AND(MONTH(E178)=4,MONTH(F178)=5),(NETWORKDAYS(Lister!$D$20,F178,Lister!$D$7:$D$13)-P178)*N178/NETWORKDAYS(Lister!$D$20,Lister!$E$20,Lister!$D$7:$D$13),IF(AND(MONTH(E178)=5,MONTH(F178)=6),(NETWORKDAYS(E178,Lister!$E$20,Lister!$D$7:$D$13)-P178)*N178/NETWORKDAYS(Lister!$D$20,Lister!$E$20,Lister!$D$7:$D$13),IF(AND(MONTH(E178)=4,MONTH(F178)=6),(NETWORKDAYS(Lister!$D$20,Lister!$E$20,Lister!$D$7:$D$13)-P178)*N178/NETWORKDAYS(Lister!$D$20,Lister!$E$20,Lister!$D$7:$D$13),IF(OR(MONTH(F178)=4,MONTH(E178)=6),0)))))),0),"")</f>
        <v/>
      </c>
      <c r="T178" s="48" t="str">
        <f>IFERROR(MAX(IF(OR(O178="",P178="",Q178=""),"",IF(AND(MONTH(E178)=6,MONTH(F178)=6),(NETWORKDAYS(E178,F178,Lister!$D$7:$D$13)-Q178)*N178/NETWORKDAYS(Lister!$D$21,Lister!$E$21,Lister!$D$7:$D$13),IF(AND(MONTH(E178)&lt;6,MONTH(F178)=6),(NETWORKDAYS(Lister!$D$21,F178,Lister!$D$7:$D$13)-Q178)*N178/NETWORKDAYS(Lister!$D$21,Lister!$E$21,Lister!$D$7:$D$13),IF(MONTH(F178)&lt;6,0)))),0),"")</f>
        <v/>
      </c>
      <c r="U178" s="50" t="str">
        <f t="shared" si="13"/>
        <v/>
      </c>
    </row>
    <row r="179" spans="1:21" x14ac:dyDescent="0.35">
      <c r="A179" s="11" t="str">
        <f t="shared" si="14"/>
        <v/>
      </c>
      <c r="B179" s="32"/>
      <c r="C179" s="17"/>
      <c r="D179" s="18"/>
      <c r="E179" s="12"/>
      <c r="F179" s="12"/>
      <c r="G179" s="40" t="str">
        <f>IF(OR(E179="",F179=""),"",NETWORKDAYS(E179,F179,Lister!$D$7:$D$13))</f>
        <v/>
      </c>
      <c r="H179" s="14"/>
      <c r="I179" s="25" t="str">
        <f t="shared" si="10"/>
        <v/>
      </c>
      <c r="J179" s="45"/>
      <c r="K179" s="46"/>
      <c r="L179" s="15"/>
      <c r="M179" s="49" t="str">
        <f t="shared" si="11"/>
        <v/>
      </c>
      <c r="N179" s="47" t="str">
        <f t="shared" si="12"/>
        <v/>
      </c>
      <c r="O179" s="15"/>
      <c r="P179" s="15"/>
      <c r="Q179" s="15"/>
      <c r="R179" s="48" t="str">
        <f>IFERROR(MAX(IF(OR(O179="",P179="",Q179=""),"",IF(AND(MONTH(E179)=4,MONTH(F179)=4),(NETWORKDAYS(E179,F179,Lister!$D$7:$D$13)-O179)*N179/NETWORKDAYS(Lister!$D$19,Lister!$E$19,Lister!$D$7:$D$13),IF(AND(MONTH(E179)=4,MONTH(F179)&gt;4),(NETWORKDAYS(E179,Lister!$E$19,Lister!$D$7:$D$13)-O179)*N179/NETWORKDAYS(Lister!$D$19,Lister!$E$19,Lister!$D$7:$D$13),IF(MONTH(E179)&gt;4,0)))),0),"")</f>
        <v/>
      </c>
      <c r="S179" s="48" t="str">
        <f>IFERROR(MAX(IF(OR(O179="",P179="",Q179=""),"",IF(AND(MONTH(E179)=5,MONTH(F179)=5),(NETWORKDAYS(E179,F179,Lister!$D$7:$D$13)-P179)*N179/NETWORKDAYS(Lister!$D$20,Lister!$E$20,Lister!$D$7:$D$13),IF(AND(MONTH(E179)=4,MONTH(F179)=5),(NETWORKDAYS(Lister!$D$20,F179,Lister!$D$7:$D$13)-P179)*N179/NETWORKDAYS(Lister!$D$20,Lister!$E$20,Lister!$D$7:$D$13),IF(AND(MONTH(E179)=5,MONTH(F179)=6),(NETWORKDAYS(E179,Lister!$E$20,Lister!$D$7:$D$13)-P179)*N179/NETWORKDAYS(Lister!$D$20,Lister!$E$20,Lister!$D$7:$D$13),IF(AND(MONTH(E179)=4,MONTH(F179)=6),(NETWORKDAYS(Lister!$D$20,Lister!$E$20,Lister!$D$7:$D$13)-P179)*N179/NETWORKDAYS(Lister!$D$20,Lister!$E$20,Lister!$D$7:$D$13),IF(OR(MONTH(F179)=4,MONTH(E179)=6),0)))))),0),"")</f>
        <v/>
      </c>
      <c r="T179" s="48" t="str">
        <f>IFERROR(MAX(IF(OR(O179="",P179="",Q179=""),"",IF(AND(MONTH(E179)=6,MONTH(F179)=6),(NETWORKDAYS(E179,F179,Lister!$D$7:$D$13)-Q179)*N179/NETWORKDAYS(Lister!$D$21,Lister!$E$21,Lister!$D$7:$D$13),IF(AND(MONTH(E179)&lt;6,MONTH(F179)=6),(NETWORKDAYS(Lister!$D$21,F179,Lister!$D$7:$D$13)-Q179)*N179/NETWORKDAYS(Lister!$D$21,Lister!$E$21,Lister!$D$7:$D$13),IF(MONTH(F179)&lt;6,0)))),0),"")</f>
        <v/>
      </c>
      <c r="U179" s="50" t="str">
        <f t="shared" si="13"/>
        <v/>
      </c>
    </row>
    <row r="180" spans="1:21" x14ac:dyDescent="0.35">
      <c r="A180" s="11" t="str">
        <f t="shared" si="14"/>
        <v/>
      </c>
      <c r="B180" s="32"/>
      <c r="C180" s="17"/>
      <c r="D180" s="18"/>
      <c r="E180" s="12"/>
      <c r="F180" s="12"/>
      <c r="G180" s="40" t="str">
        <f>IF(OR(E180="",F180=""),"",NETWORKDAYS(E180,F180,Lister!$D$7:$D$13))</f>
        <v/>
      </c>
      <c r="H180" s="14"/>
      <c r="I180" s="25" t="str">
        <f t="shared" si="10"/>
        <v/>
      </c>
      <c r="J180" s="45"/>
      <c r="K180" s="46"/>
      <c r="L180" s="15"/>
      <c r="M180" s="49" t="str">
        <f t="shared" si="11"/>
        <v/>
      </c>
      <c r="N180" s="47" t="str">
        <f t="shared" si="12"/>
        <v/>
      </c>
      <c r="O180" s="15"/>
      <c r="P180" s="15"/>
      <c r="Q180" s="15"/>
      <c r="R180" s="48" t="str">
        <f>IFERROR(MAX(IF(OR(O180="",P180="",Q180=""),"",IF(AND(MONTH(E180)=4,MONTH(F180)=4),(NETWORKDAYS(E180,F180,Lister!$D$7:$D$13)-O180)*N180/NETWORKDAYS(Lister!$D$19,Lister!$E$19,Lister!$D$7:$D$13),IF(AND(MONTH(E180)=4,MONTH(F180)&gt;4),(NETWORKDAYS(E180,Lister!$E$19,Lister!$D$7:$D$13)-O180)*N180/NETWORKDAYS(Lister!$D$19,Lister!$E$19,Lister!$D$7:$D$13),IF(MONTH(E180)&gt;4,0)))),0),"")</f>
        <v/>
      </c>
      <c r="S180" s="48" t="str">
        <f>IFERROR(MAX(IF(OR(O180="",P180="",Q180=""),"",IF(AND(MONTH(E180)=5,MONTH(F180)=5),(NETWORKDAYS(E180,F180,Lister!$D$7:$D$13)-P180)*N180/NETWORKDAYS(Lister!$D$20,Lister!$E$20,Lister!$D$7:$D$13),IF(AND(MONTH(E180)=4,MONTH(F180)=5),(NETWORKDAYS(Lister!$D$20,F180,Lister!$D$7:$D$13)-P180)*N180/NETWORKDAYS(Lister!$D$20,Lister!$E$20,Lister!$D$7:$D$13),IF(AND(MONTH(E180)=5,MONTH(F180)=6),(NETWORKDAYS(E180,Lister!$E$20,Lister!$D$7:$D$13)-P180)*N180/NETWORKDAYS(Lister!$D$20,Lister!$E$20,Lister!$D$7:$D$13),IF(AND(MONTH(E180)=4,MONTH(F180)=6),(NETWORKDAYS(Lister!$D$20,Lister!$E$20,Lister!$D$7:$D$13)-P180)*N180/NETWORKDAYS(Lister!$D$20,Lister!$E$20,Lister!$D$7:$D$13),IF(OR(MONTH(F180)=4,MONTH(E180)=6),0)))))),0),"")</f>
        <v/>
      </c>
      <c r="T180" s="48" t="str">
        <f>IFERROR(MAX(IF(OR(O180="",P180="",Q180=""),"",IF(AND(MONTH(E180)=6,MONTH(F180)=6),(NETWORKDAYS(E180,F180,Lister!$D$7:$D$13)-Q180)*N180/NETWORKDAYS(Lister!$D$21,Lister!$E$21,Lister!$D$7:$D$13),IF(AND(MONTH(E180)&lt;6,MONTH(F180)=6),(NETWORKDAYS(Lister!$D$21,F180,Lister!$D$7:$D$13)-Q180)*N180/NETWORKDAYS(Lister!$D$21,Lister!$E$21,Lister!$D$7:$D$13),IF(MONTH(F180)&lt;6,0)))),0),"")</f>
        <v/>
      </c>
      <c r="U180" s="50" t="str">
        <f t="shared" si="13"/>
        <v/>
      </c>
    </row>
    <row r="181" spans="1:21" x14ac:dyDescent="0.35">
      <c r="A181" s="11" t="str">
        <f t="shared" si="14"/>
        <v/>
      </c>
      <c r="B181" s="32"/>
      <c r="C181" s="17"/>
      <c r="D181" s="18"/>
      <c r="E181" s="12"/>
      <c r="F181" s="12"/>
      <c r="G181" s="40" t="str">
        <f>IF(OR(E181="",F181=""),"",NETWORKDAYS(E181,F181,Lister!$D$7:$D$13))</f>
        <v/>
      </c>
      <c r="H181" s="14"/>
      <c r="I181" s="25" t="str">
        <f t="shared" si="10"/>
        <v/>
      </c>
      <c r="J181" s="45"/>
      <c r="K181" s="46"/>
      <c r="L181" s="15"/>
      <c r="M181" s="49" t="str">
        <f t="shared" si="11"/>
        <v/>
      </c>
      <c r="N181" s="47" t="str">
        <f t="shared" si="12"/>
        <v/>
      </c>
      <c r="O181" s="15"/>
      <c r="P181" s="15"/>
      <c r="Q181" s="15"/>
      <c r="R181" s="48" t="str">
        <f>IFERROR(MAX(IF(OR(O181="",P181="",Q181=""),"",IF(AND(MONTH(E181)=4,MONTH(F181)=4),(NETWORKDAYS(E181,F181,Lister!$D$7:$D$13)-O181)*N181/NETWORKDAYS(Lister!$D$19,Lister!$E$19,Lister!$D$7:$D$13),IF(AND(MONTH(E181)=4,MONTH(F181)&gt;4),(NETWORKDAYS(E181,Lister!$E$19,Lister!$D$7:$D$13)-O181)*N181/NETWORKDAYS(Lister!$D$19,Lister!$E$19,Lister!$D$7:$D$13),IF(MONTH(E181)&gt;4,0)))),0),"")</f>
        <v/>
      </c>
      <c r="S181" s="48" t="str">
        <f>IFERROR(MAX(IF(OR(O181="",P181="",Q181=""),"",IF(AND(MONTH(E181)=5,MONTH(F181)=5),(NETWORKDAYS(E181,F181,Lister!$D$7:$D$13)-P181)*N181/NETWORKDAYS(Lister!$D$20,Lister!$E$20,Lister!$D$7:$D$13),IF(AND(MONTH(E181)=4,MONTH(F181)=5),(NETWORKDAYS(Lister!$D$20,F181,Lister!$D$7:$D$13)-P181)*N181/NETWORKDAYS(Lister!$D$20,Lister!$E$20,Lister!$D$7:$D$13),IF(AND(MONTH(E181)=5,MONTH(F181)=6),(NETWORKDAYS(E181,Lister!$E$20,Lister!$D$7:$D$13)-P181)*N181/NETWORKDAYS(Lister!$D$20,Lister!$E$20,Lister!$D$7:$D$13),IF(AND(MONTH(E181)=4,MONTH(F181)=6),(NETWORKDAYS(Lister!$D$20,Lister!$E$20,Lister!$D$7:$D$13)-P181)*N181/NETWORKDAYS(Lister!$D$20,Lister!$E$20,Lister!$D$7:$D$13),IF(OR(MONTH(F181)=4,MONTH(E181)=6),0)))))),0),"")</f>
        <v/>
      </c>
      <c r="T181" s="48" t="str">
        <f>IFERROR(MAX(IF(OR(O181="",P181="",Q181=""),"",IF(AND(MONTH(E181)=6,MONTH(F181)=6),(NETWORKDAYS(E181,F181,Lister!$D$7:$D$13)-Q181)*N181/NETWORKDAYS(Lister!$D$21,Lister!$E$21,Lister!$D$7:$D$13),IF(AND(MONTH(E181)&lt;6,MONTH(F181)=6),(NETWORKDAYS(Lister!$D$21,F181,Lister!$D$7:$D$13)-Q181)*N181/NETWORKDAYS(Lister!$D$21,Lister!$E$21,Lister!$D$7:$D$13),IF(MONTH(F181)&lt;6,0)))),0),"")</f>
        <v/>
      </c>
      <c r="U181" s="50" t="str">
        <f t="shared" si="13"/>
        <v/>
      </c>
    </row>
    <row r="182" spans="1:21" x14ac:dyDescent="0.35">
      <c r="A182" s="11" t="str">
        <f t="shared" si="14"/>
        <v/>
      </c>
      <c r="B182" s="32"/>
      <c r="C182" s="17"/>
      <c r="D182" s="18"/>
      <c r="E182" s="12"/>
      <c r="F182" s="12"/>
      <c r="G182" s="40" t="str">
        <f>IF(OR(E182="",F182=""),"",NETWORKDAYS(E182,F182,Lister!$D$7:$D$13))</f>
        <v/>
      </c>
      <c r="H182" s="14"/>
      <c r="I182" s="25" t="str">
        <f t="shared" si="10"/>
        <v/>
      </c>
      <c r="J182" s="45"/>
      <c r="K182" s="46"/>
      <c r="L182" s="15"/>
      <c r="M182" s="49" t="str">
        <f t="shared" si="11"/>
        <v/>
      </c>
      <c r="N182" s="47" t="str">
        <f t="shared" si="12"/>
        <v/>
      </c>
      <c r="O182" s="15"/>
      <c r="P182" s="15"/>
      <c r="Q182" s="15"/>
      <c r="R182" s="48" t="str">
        <f>IFERROR(MAX(IF(OR(O182="",P182="",Q182=""),"",IF(AND(MONTH(E182)=4,MONTH(F182)=4),(NETWORKDAYS(E182,F182,Lister!$D$7:$D$13)-O182)*N182/NETWORKDAYS(Lister!$D$19,Lister!$E$19,Lister!$D$7:$D$13),IF(AND(MONTH(E182)=4,MONTH(F182)&gt;4),(NETWORKDAYS(E182,Lister!$E$19,Lister!$D$7:$D$13)-O182)*N182/NETWORKDAYS(Lister!$D$19,Lister!$E$19,Lister!$D$7:$D$13),IF(MONTH(E182)&gt;4,0)))),0),"")</f>
        <v/>
      </c>
      <c r="S182" s="48" t="str">
        <f>IFERROR(MAX(IF(OR(O182="",P182="",Q182=""),"",IF(AND(MONTH(E182)=5,MONTH(F182)=5),(NETWORKDAYS(E182,F182,Lister!$D$7:$D$13)-P182)*N182/NETWORKDAYS(Lister!$D$20,Lister!$E$20,Lister!$D$7:$D$13),IF(AND(MONTH(E182)=4,MONTH(F182)=5),(NETWORKDAYS(Lister!$D$20,F182,Lister!$D$7:$D$13)-P182)*N182/NETWORKDAYS(Lister!$D$20,Lister!$E$20,Lister!$D$7:$D$13),IF(AND(MONTH(E182)=5,MONTH(F182)=6),(NETWORKDAYS(E182,Lister!$E$20,Lister!$D$7:$D$13)-P182)*N182/NETWORKDAYS(Lister!$D$20,Lister!$E$20,Lister!$D$7:$D$13),IF(AND(MONTH(E182)=4,MONTH(F182)=6),(NETWORKDAYS(Lister!$D$20,Lister!$E$20,Lister!$D$7:$D$13)-P182)*N182/NETWORKDAYS(Lister!$D$20,Lister!$E$20,Lister!$D$7:$D$13),IF(OR(MONTH(F182)=4,MONTH(E182)=6),0)))))),0),"")</f>
        <v/>
      </c>
      <c r="T182" s="48" t="str">
        <f>IFERROR(MAX(IF(OR(O182="",P182="",Q182=""),"",IF(AND(MONTH(E182)=6,MONTH(F182)=6),(NETWORKDAYS(E182,F182,Lister!$D$7:$D$13)-Q182)*N182/NETWORKDAYS(Lister!$D$21,Lister!$E$21,Lister!$D$7:$D$13),IF(AND(MONTH(E182)&lt;6,MONTH(F182)=6),(NETWORKDAYS(Lister!$D$21,F182,Lister!$D$7:$D$13)-Q182)*N182/NETWORKDAYS(Lister!$D$21,Lister!$E$21,Lister!$D$7:$D$13),IF(MONTH(F182)&lt;6,0)))),0),"")</f>
        <v/>
      </c>
      <c r="U182" s="50" t="str">
        <f t="shared" si="13"/>
        <v/>
      </c>
    </row>
    <row r="183" spans="1:21" x14ac:dyDescent="0.35">
      <c r="A183" s="11" t="str">
        <f t="shared" si="14"/>
        <v/>
      </c>
      <c r="B183" s="32"/>
      <c r="C183" s="17"/>
      <c r="D183" s="18"/>
      <c r="E183" s="12"/>
      <c r="F183" s="12"/>
      <c r="G183" s="40" t="str">
        <f>IF(OR(E183="",F183=""),"",NETWORKDAYS(E183,F183,Lister!$D$7:$D$13))</f>
        <v/>
      </c>
      <c r="H183" s="14"/>
      <c r="I183" s="25" t="str">
        <f t="shared" si="10"/>
        <v/>
      </c>
      <c r="J183" s="45"/>
      <c r="K183" s="46"/>
      <c r="L183" s="15"/>
      <c r="M183" s="49" t="str">
        <f t="shared" si="11"/>
        <v/>
      </c>
      <c r="N183" s="47" t="str">
        <f t="shared" si="12"/>
        <v/>
      </c>
      <c r="O183" s="15"/>
      <c r="P183" s="15"/>
      <c r="Q183" s="15"/>
      <c r="R183" s="48" t="str">
        <f>IFERROR(MAX(IF(OR(O183="",P183="",Q183=""),"",IF(AND(MONTH(E183)=4,MONTH(F183)=4),(NETWORKDAYS(E183,F183,Lister!$D$7:$D$13)-O183)*N183/NETWORKDAYS(Lister!$D$19,Lister!$E$19,Lister!$D$7:$D$13),IF(AND(MONTH(E183)=4,MONTH(F183)&gt;4),(NETWORKDAYS(E183,Lister!$E$19,Lister!$D$7:$D$13)-O183)*N183/NETWORKDAYS(Lister!$D$19,Lister!$E$19,Lister!$D$7:$D$13),IF(MONTH(E183)&gt;4,0)))),0),"")</f>
        <v/>
      </c>
      <c r="S183" s="48" t="str">
        <f>IFERROR(MAX(IF(OR(O183="",P183="",Q183=""),"",IF(AND(MONTH(E183)=5,MONTH(F183)=5),(NETWORKDAYS(E183,F183,Lister!$D$7:$D$13)-P183)*N183/NETWORKDAYS(Lister!$D$20,Lister!$E$20,Lister!$D$7:$D$13),IF(AND(MONTH(E183)=4,MONTH(F183)=5),(NETWORKDAYS(Lister!$D$20,F183,Lister!$D$7:$D$13)-P183)*N183/NETWORKDAYS(Lister!$D$20,Lister!$E$20,Lister!$D$7:$D$13),IF(AND(MONTH(E183)=5,MONTH(F183)=6),(NETWORKDAYS(E183,Lister!$E$20,Lister!$D$7:$D$13)-P183)*N183/NETWORKDAYS(Lister!$D$20,Lister!$E$20,Lister!$D$7:$D$13),IF(AND(MONTH(E183)=4,MONTH(F183)=6),(NETWORKDAYS(Lister!$D$20,Lister!$E$20,Lister!$D$7:$D$13)-P183)*N183/NETWORKDAYS(Lister!$D$20,Lister!$E$20,Lister!$D$7:$D$13),IF(OR(MONTH(F183)=4,MONTH(E183)=6),0)))))),0),"")</f>
        <v/>
      </c>
      <c r="T183" s="48" t="str">
        <f>IFERROR(MAX(IF(OR(O183="",P183="",Q183=""),"",IF(AND(MONTH(E183)=6,MONTH(F183)=6),(NETWORKDAYS(E183,F183,Lister!$D$7:$D$13)-Q183)*N183/NETWORKDAYS(Lister!$D$21,Lister!$E$21,Lister!$D$7:$D$13),IF(AND(MONTH(E183)&lt;6,MONTH(F183)=6),(NETWORKDAYS(Lister!$D$21,F183,Lister!$D$7:$D$13)-Q183)*N183/NETWORKDAYS(Lister!$D$21,Lister!$E$21,Lister!$D$7:$D$13),IF(MONTH(F183)&lt;6,0)))),0),"")</f>
        <v/>
      </c>
      <c r="U183" s="50" t="str">
        <f t="shared" si="13"/>
        <v/>
      </c>
    </row>
    <row r="184" spans="1:21" x14ac:dyDescent="0.35">
      <c r="A184" s="11" t="str">
        <f t="shared" si="14"/>
        <v/>
      </c>
      <c r="B184" s="32"/>
      <c r="C184" s="17"/>
      <c r="D184" s="18"/>
      <c r="E184" s="12"/>
      <c r="F184" s="12"/>
      <c r="G184" s="40" t="str">
        <f>IF(OR(E184="",F184=""),"",NETWORKDAYS(E184,F184,Lister!$D$7:$D$13))</f>
        <v/>
      </c>
      <c r="H184" s="14"/>
      <c r="I184" s="25" t="str">
        <f t="shared" si="10"/>
        <v/>
      </c>
      <c r="J184" s="45"/>
      <c r="K184" s="46"/>
      <c r="L184" s="15"/>
      <c r="M184" s="49" t="str">
        <f t="shared" si="11"/>
        <v/>
      </c>
      <c r="N184" s="47" t="str">
        <f t="shared" si="12"/>
        <v/>
      </c>
      <c r="O184" s="15"/>
      <c r="P184" s="15"/>
      <c r="Q184" s="15"/>
      <c r="R184" s="48" t="str">
        <f>IFERROR(MAX(IF(OR(O184="",P184="",Q184=""),"",IF(AND(MONTH(E184)=4,MONTH(F184)=4),(NETWORKDAYS(E184,F184,Lister!$D$7:$D$13)-O184)*N184/NETWORKDAYS(Lister!$D$19,Lister!$E$19,Lister!$D$7:$D$13),IF(AND(MONTH(E184)=4,MONTH(F184)&gt;4),(NETWORKDAYS(E184,Lister!$E$19,Lister!$D$7:$D$13)-O184)*N184/NETWORKDAYS(Lister!$D$19,Lister!$E$19,Lister!$D$7:$D$13),IF(MONTH(E184)&gt;4,0)))),0),"")</f>
        <v/>
      </c>
      <c r="S184" s="48" t="str">
        <f>IFERROR(MAX(IF(OR(O184="",P184="",Q184=""),"",IF(AND(MONTH(E184)=5,MONTH(F184)=5),(NETWORKDAYS(E184,F184,Lister!$D$7:$D$13)-P184)*N184/NETWORKDAYS(Lister!$D$20,Lister!$E$20,Lister!$D$7:$D$13),IF(AND(MONTH(E184)=4,MONTH(F184)=5),(NETWORKDAYS(Lister!$D$20,F184,Lister!$D$7:$D$13)-P184)*N184/NETWORKDAYS(Lister!$D$20,Lister!$E$20,Lister!$D$7:$D$13),IF(AND(MONTH(E184)=5,MONTH(F184)=6),(NETWORKDAYS(E184,Lister!$E$20,Lister!$D$7:$D$13)-P184)*N184/NETWORKDAYS(Lister!$D$20,Lister!$E$20,Lister!$D$7:$D$13),IF(AND(MONTH(E184)=4,MONTH(F184)=6),(NETWORKDAYS(Lister!$D$20,Lister!$E$20,Lister!$D$7:$D$13)-P184)*N184/NETWORKDAYS(Lister!$D$20,Lister!$E$20,Lister!$D$7:$D$13),IF(OR(MONTH(F184)=4,MONTH(E184)=6),0)))))),0),"")</f>
        <v/>
      </c>
      <c r="T184" s="48" t="str">
        <f>IFERROR(MAX(IF(OR(O184="",P184="",Q184=""),"",IF(AND(MONTH(E184)=6,MONTH(F184)=6),(NETWORKDAYS(E184,F184,Lister!$D$7:$D$13)-Q184)*N184/NETWORKDAYS(Lister!$D$21,Lister!$E$21,Lister!$D$7:$D$13),IF(AND(MONTH(E184)&lt;6,MONTH(F184)=6),(NETWORKDAYS(Lister!$D$21,F184,Lister!$D$7:$D$13)-Q184)*N184/NETWORKDAYS(Lister!$D$21,Lister!$E$21,Lister!$D$7:$D$13),IF(MONTH(F184)&lt;6,0)))),0),"")</f>
        <v/>
      </c>
      <c r="U184" s="50" t="str">
        <f t="shared" si="13"/>
        <v/>
      </c>
    </row>
    <row r="185" spans="1:21" x14ac:dyDescent="0.35">
      <c r="A185" s="11" t="str">
        <f t="shared" si="14"/>
        <v/>
      </c>
      <c r="B185" s="32"/>
      <c r="C185" s="17"/>
      <c r="D185" s="18"/>
      <c r="E185" s="12"/>
      <c r="F185" s="12"/>
      <c r="G185" s="40" t="str">
        <f>IF(OR(E185="",F185=""),"",NETWORKDAYS(E185,F185,Lister!$D$7:$D$13))</f>
        <v/>
      </c>
      <c r="H185" s="14"/>
      <c r="I185" s="25" t="str">
        <f t="shared" si="10"/>
        <v/>
      </c>
      <c r="J185" s="45"/>
      <c r="K185" s="46"/>
      <c r="L185" s="15"/>
      <c r="M185" s="49" t="str">
        <f t="shared" si="11"/>
        <v/>
      </c>
      <c r="N185" s="47" t="str">
        <f t="shared" si="12"/>
        <v/>
      </c>
      <c r="O185" s="15"/>
      <c r="P185" s="15"/>
      <c r="Q185" s="15"/>
      <c r="R185" s="48" t="str">
        <f>IFERROR(MAX(IF(OR(O185="",P185="",Q185=""),"",IF(AND(MONTH(E185)=4,MONTH(F185)=4),(NETWORKDAYS(E185,F185,Lister!$D$7:$D$13)-O185)*N185/NETWORKDAYS(Lister!$D$19,Lister!$E$19,Lister!$D$7:$D$13),IF(AND(MONTH(E185)=4,MONTH(F185)&gt;4),(NETWORKDAYS(E185,Lister!$E$19,Lister!$D$7:$D$13)-O185)*N185/NETWORKDAYS(Lister!$D$19,Lister!$E$19,Lister!$D$7:$D$13),IF(MONTH(E185)&gt;4,0)))),0),"")</f>
        <v/>
      </c>
      <c r="S185" s="48" t="str">
        <f>IFERROR(MAX(IF(OR(O185="",P185="",Q185=""),"",IF(AND(MONTH(E185)=5,MONTH(F185)=5),(NETWORKDAYS(E185,F185,Lister!$D$7:$D$13)-P185)*N185/NETWORKDAYS(Lister!$D$20,Lister!$E$20,Lister!$D$7:$D$13),IF(AND(MONTH(E185)=4,MONTH(F185)=5),(NETWORKDAYS(Lister!$D$20,F185,Lister!$D$7:$D$13)-P185)*N185/NETWORKDAYS(Lister!$D$20,Lister!$E$20,Lister!$D$7:$D$13),IF(AND(MONTH(E185)=5,MONTH(F185)=6),(NETWORKDAYS(E185,Lister!$E$20,Lister!$D$7:$D$13)-P185)*N185/NETWORKDAYS(Lister!$D$20,Lister!$E$20,Lister!$D$7:$D$13),IF(AND(MONTH(E185)=4,MONTH(F185)=6),(NETWORKDAYS(Lister!$D$20,Lister!$E$20,Lister!$D$7:$D$13)-P185)*N185/NETWORKDAYS(Lister!$D$20,Lister!$E$20,Lister!$D$7:$D$13),IF(OR(MONTH(F185)=4,MONTH(E185)=6),0)))))),0),"")</f>
        <v/>
      </c>
      <c r="T185" s="48" t="str">
        <f>IFERROR(MAX(IF(OR(O185="",P185="",Q185=""),"",IF(AND(MONTH(E185)=6,MONTH(F185)=6),(NETWORKDAYS(E185,F185,Lister!$D$7:$D$13)-Q185)*N185/NETWORKDAYS(Lister!$D$21,Lister!$E$21,Lister!$D$7:$D$13),IF(AND(MONTH(E185)&lt;6,MONTH(F185)=6),(NETWORKDAYS(Lister!$D$21,F185,Lister!$D$7:$D$13)-Q185)*N185/NETWORKDAYS(Lister!$D$21,Lister!$E$21,Lister!$D$7:$D$13),IF(MONTH(F185)&lt;6,0)))),0),"")</f>
        <v/>
      </c>
      <c r="U185" s="50" t="str">
        <f t="shared" si="13"/>
        <v/>
      </c>
    </row>
    <row r="186" spans="1:21" x14ac:dyDescent="0.35">
      <c r="A186" s="11" t="str">
        <f t="shared" si="14"/>
        <v/>
      </c>
      <c r="B186" s="32"/>
      <c r="C186" s="17"/>
      <c r="D186" s="18"/>
      <c r="E186" s="12"/>
      <c r="F186" s="12"/>
      <c r="G186" s="40" t="str">
        <f>IF(OR(E186="",F186=""),"",NETWORKDAYS(E186,F186,Lister!$D$7:$D$13))</f>
        <v/>
      </c>
      <c r="H186" s="14"/>
      <c r="I186" s="25" t="str">
        <f t="shared" si="10"/>
        <v/>
      </c>
      <c r="J186" s="45"/>
      <c r="K186" s="46"/>
      <c r="L186" s="15"/>
      <c r="M186" s="49" t="str">
        <f t="shared" si="11"/>
        <v/>
      </c>
      <c r="N186" s="47" t="str">
        <f t="shared" si="12"/>
        <v/>
      </c>
      <c r="O186" s="15"/>
      <c r="P186" s="15"/>
      <c r="Q186" s="15"/>
      <c r="R186" s="48" t="str">
        <f>IFERROR(MAX(IF(OR(O186="",P186="",Q186=""),"",IF(AND(MONTH(E186)=4,MONTH(F186)=4),(NETWORKDAYS(E186,F186,Lister!$D$7:$D$13)-O186)*N186/NETWORKDAYS(Lister!$D$19,Lister!$E$19,Lister!$D$7:$D$13),IF(AND(MONTH(E186)=4,MONTH(F186)&gt;4),(NETWORKDAYS(E186,Lister!$E$19,Lister!$D$7:$D$13)-O186)*N186/NETWORKDAYS(Lister!$D$19,Lister!$E$19,Lister!$D$7:$D$13),IF(MONTH(E186)&gt;4,0)))),0),"")</f>
        <v/>
      </c>
      <c r="S186" s="48" t="str">
        <f>IFERROR(MAX(IF(OR(O186="",P186="",Q186=""),"",IF(AND(MONTH(E186)=5,MONTH(F186)=5),(NETWORKDAYS(E186,F186,Lister!$D$7:$D$13)-P186)*N186/NETWORKDAYS(Lister!$D$20,Lister!$E$20,Lister!$D$7:$D$13),IF(AND(MONTH(E186)=4,MONTH(F186)=5),(NETWORKDAYS(Lister!$D$20,F186,Lister!$D$7:$D$13)-P186)*N186/NETWORKDAYS(Lister!$D$20,Lister!$E$20,Lister!$D$7:$D$13),IF(AND(MONTH(E186)=5,MONTH(F186)=6),(NETWORKDAYS(E186,Lister!$E$20,Lister!$D$7:$D$13)-P186)*N186/NETWORKDAYS(Lister!$D$20,Lister!$E$20,Lister!$D$7:$D$13),IF(AND(MONTH(E186)=4,MONTH(F186)=6),(NETWORKDAYS(Lister!$D$20,Lister!$E$20,Lister!$D$7:$D$13)-P186)*N186/NETWORKDAYS(Lister!$D$20,Lister!$E$20,Lister!$D$7:$D$13),IF(OR(MONTH(F186)=4,MONTH(E186)=6),0)))))),0),"")</f>
        <v/>
      </c>
      <c r="T186" s="48" t="str">
        <f>IFERROR(MAX(IF(OR(O186="",P186="",Q186=""),"",IF(AND(MONTH(E186)=6,MONTH(F186)=6),(NETWORKDAYS(E186,F186,Lister!$D$7:$D$13)-Q186)*N186/NETWORKDAYS(Lister!$D$21,Lister!$E$21,Lister!$D$7:$D$13),IF(AND(MONTH(E186)&lt;6,MONTH(F186)=6),(NETWORKDAYS(Lister!$D$21,F186,Lister!$D$7:$D$13)-Q186)*N186/NETWORKDAYS(Lister!$D$21,Lister!$E$21,Lister!$D$7:$D$13),IF(MONTH(F186)&lt;6,0)))),0),"")</f>
        <v/>
      </c>
      <c r="U186" s="50" t="str">
        <f t="shared" si="13"/>
        <v/>
      </c>
    </row>
    <row r="187" spans="1:21" x14ac:dyDescent="0.35">
      <c r="A187" s="11" t="str">
        <f t="shared" si="14"/>
        <v/>
      </c>
      <c r="B187" s="32"/>
      <c r="C187" s="17"/>
      <c r="D187" s="18"/>
      <c r="E187" s="12"/>
      <c r="F187" s="12"/>
      <c r="G187" s="40" t="str">
        <f>IF(OR(E187="",F187=""),"",NETWORKDAYS(E187,F187,Lister!$D$7:$D$13))</f>
        <v/>
      </c>
      <c r="H187" s="14"/>
      <c r="I187" s="25" t="str">
        <f t="shared" si="10"/>
        <v/>
      </c>
      <c r="J187" s="45"/>
      <c r="K187" s="46"/>
      <c r="L187" s="15"/>
      <c r="M187" s="49" t="str">
        <f t="shared" si="11"/>
        <v/>
      </c>
      <c r="N187" s="47" t="str">
        <f t="shared" si="12"/>
        <v/>
      </c>
      <c r="O187" s="15"/>
      <c r="P187" s="15"/>
      <c r="Q187" s="15"/>
      <c r="R187" s="48" t="str">
        <f>IFERROR(MAX(IF(OR(O187="",P187="",Q187=""),"",IF(AND(MONTH(E187)=4,MONTH(F187)=4),(NETWORKDAYS(E187,F187,Lister!$D$7:$D$13)-O187)*N187/NETWORKDAYS(Lister!$D$19,Lister!$E$19,Lister!$D$7:$D$13),IF(AND(MONTH(E187)=4,MONTH(F187)&gt;4),(NETWORKDAYS(E187,Lister!$E$19,Lister!$D$7:$D$13)-O187)*N187/NETWORKDAYS(Lister!$D$19,Lister!$E$19,Lister!$D$7:$D$13),IF(MONTH(E187)&gt;4,0)))),0),"")</f>
        <v/>
      </c>
      <c r="S187" s="48" t="str">
        <f>IFERROR(MAX(IF(OR(O187="",P187="",Q187=""),"",IF(AND(MONTH(E187)=5,MONTH(F187)=5),(NETWORKDAYS(E187,F187,Lister!$D$7:$D$13)-P187)*N187/NETWORKDAYS(Lister!$D$20,Lister!$E$20,Lister!$D$7:$D$13),IF(AND(MONTH(E187)=4,MONTH(F187)=5),(NETWORKDAYS(Lister!$D$20,F187,Lister!$D$7:$D$13)-P187)*N187/NETWORKDAYS(Lister!$D$20,Lister!$E$20,Lister!$D$7:$D$13),IF(AND(MONTH(E187)=5,MONTH(F187)=6),(NETWORKDAYS(E187,Lister!$E$20,Lister!$D$7:$D$13)-P187)*N187/NETWORKDAYS(Lister!$D$20,Lister!$E$20,Lister!$D$7:$D$13),IF(AND(MONTH(E187)=4,MONTH(F187)=6),(NETWORKDAYS(Lister!$D$20,Lister!$E$20,Lister!$D$7:$D$13)-P187)*N187/NETWORKDAYS(Lister!$D$20,Lister!$E$20,Lister!$D$7:$D$13),IF(OR(MONTH(F187)=4,MONTH(E187)=6),0)))))),0),"")</f>
        <v/>
      </c>
      <c r="T187" s="48" t="str">
        <f>IFERROR(MAX(IF(OR(O187="",P187="",Q187=""),"",IF(AND(MONTH(E187)=6,MONTH(F187)=6),(NETWORKDAYS(E187,F187,Lister!$D$7:$D$13)-Q187)*N187/NETWORKDAYS(Lister!$D$21,Lister!$E$21,Lister!$D$7:$D$13),IF(AND(MONTH(E187)&lt;6,MONTH(F187)=6),(NETWORKDAYS(Lister!$D$21,F187,Lister!$D$7:$D$13)-Q187)*N187/NETWORKDAYS(Lister!$D$21,Lister!$E$21,Lister!$D$7:$D$13),IF(MONTH(F187)&lt;6,0)))),0),"")</f>
        <v/>
      </c>
      <c r="U187" s="50" t="str">
        <f t="shared" si="13"/>
        <v/>
      </c>
    </row>
    <row r="188" spans="1:21" x14ac:dyDescent="0.35">
      <c r="A188" s="11" t="str">
        <f t="shared" si="14"/>
        <v/>
      </c>
      <c r="B188" s="32"/>
      <c r="C188" s="17"/>
      <c r="D188" s="18"/>
      <c r="E188" s="12"/>
      <c r="F188" s="12"/>
      <c r="G188" s="40" t="str">
        <f>IF(OR(E188="",F188=""),"",NETWORKDAYS(E188,F188,Lister!$D$7:$D$13))</f>
        <v/>
      </c>
      <c r="H188" s="14"/>
      <c r="I188" s="25" t="str">
        <f t="shared" si="10"/>
        <v/>
      </c>
      <c r="J188" s="45"/>
      <c r="K188" s="46"/>
      <c r="L188" s="15"/>
      <c r="M188" s="49" t="str">
        <f t="shared" si="11"/>
        <v/>
      </c>
      <c r="N188" s="47" t="str">
        <f t="shared" si="12"/>
        <v/>
      </c>
      <c r="O188" s="15"/>
      <c r="P188" s="15"/>
      <c r="Q188" s="15"/>
      <c r="R188" s="48" t="str">
        <f>IFERROR(MAX(IF(OR(O188="",P188="",Q188=""),"",IF(AND(MONTH(E188)=4,MONTH(F188)=4),(NETWORKDAYS(E188,F188,Lister!$D$7:$D$13)-O188)*N188/NETWORKDAYS(Lister!$D$19,Lister!$E$19,Lister!$D$7:$D$13),IF(AND(MONTH(E188)=4,MONTH(F188)&gt;4),(NETWORKDAYS(E188,Lister!$E$19,Lister!$D$7:$D$13)-O188)*N188/NETWORKDAYS(Lister!$D$19,Lister!$E$19,Lister!$D$7:$D$13),IF(MONTH(E188)&gt;4,0)))),0),"")</f>
        <v/>
      </c>
      <c r="S188" s="48" t="str">
        <f>IFERROR(MAX(IF(OR(O188="",P188="",Q188=""),"",IF(AND(MONTH(E188)=5,MONTH(F188)=5),(NETWORKDAYS(E188,F188,Lister!$D$7:$D$13)-P188)*N188/NETWORKDAYS(Lister!$D$20,Lister!$E$20,Lister!$D$7:$D$13),IF(AND(MONTH(E188)=4,MONTH(F188)=5),(NETWORKDAYS(Lister!$D$20,F188,Lister!$D$7:$D$13)-P188)*N188/NETWORKDAYS(Lister!$D$20,Lister!$E$20,Lister!$D$7:$D$13),IF(AND(MONTH(E188)=5,MONTH(F188)=6),(NETWORKDAYS(E188,Lister!$E$20,Lister!$D$7:$D$13)-P188)*N188/NETWORKDAYS(Lister!$D$20,Lister!$E$20,Lister!$D$7:$D$13),IF(AND(MONTH(E188)=4,MONTH(F188)=6),(NETWORKDAYS(Lister!$D$20,Lister!$E$20,Lister!$D$7:$D$13)-P188)*N188/NETWORKDAYS(Lister!$D$20,Lister!$E$20,Lister!$D$7:$D$13),IF(OR(MONTH(F188)=4,MONTH(E188)=6),0)))))),0),"")</f>
        <v/>
      </c>
      <c r="T188" s="48" t="str">
        <f>IFERROR(MAX(IF(OR(O188="",P188="",Q188=""),"",IF(AND(MONTH(E188)=6,MONTH(F188)=6),(NETWORKDAYS(E188,F188,Lister!$D$7:$D$13)-Q188)*N188/NETWORKDAYS(Lister!$D$21,Lister!$E$21,Lister!$D$7:$D$13),IF(AND(MONTH(E188)&lt;6,MONTH(F188)=6),(NETWORKDAYS(Lister!$D$21,F188,Lister!$D$7:$D$13)-Q188)*N188/NETWORKDAYS(Lister!$D$21,Lister!$E$21,Lister!$D$7:$D$13),IF(MONTH(F188)&lt;6,0)))),0),"")</f>
        <v/>
      </c>
      <c r="U188" s="50" t="str">
        <f t="shared" si="13"/>
        <v/>
      </c>
    </row>
    <row r="189" spans="1:21" x14ac:dyDescent="0.35">
      <c r="A189" s="11" t="str">
        <f t="shared" si="14"/>
        <v/>
      </c>
      <c r="B189" s="32"/>
      <c r="C189" s="17"/>
      <c r="D189" s="18"/>
      <c r="E189" s="12"/>
      <c r="F189" s="12"/>
      <c r="G189" s="40" t="str">
        <f>IF(OR(E189="",F189=""),"",NETWORKDAYS(E189,F189,Lister!$D$7:$D$13))</f>
        <v/>
      </c>
      <c r="H189" s="14"/>
      <c r="I189" s="25" t="str">
        <f t="shared" si="10"/>
        <v/>
      </c>
      <c r="J189" s="45"/>
      <c r="K189" s="46"/>
      <c r="L189" s="15"/>
      <c r="M189" s="49" t="str">
        <f t="shared" si="11"/>
        <v/>
      </c>
      <c r="N189" s="47" t="str">
        <f t="shared" si="12"/>
        <v/>
      </c>
      <c r="O189" s="15"/>
      <c r="P189" s="15"/>
      <c r="Q189" s="15"/>
      <c r="R189" s="48" t="str">
        <f>IFERROR(MAX(IF(OR(O189="",P189="",Q189=""),"",IF(AND(MONTH(E189)=4,MONTH(F189)=4),(NETWORKDAYS(E189,F189,Lister!$D$7:$D$13)-O189)*N189/NETWORKDAYS(Lister!$D$19,Lister!$E$19,Lister!$D$7:$D$13),IF(AND(MONTH(E189)=4,MONTH(F189)&gt;4),(NETWORKDAYS(E189,Lister!$E$19,Lister!$D$7:$D$13)-O189)*N189/NETWORKDAYS(Lister!$D$19,Lister!$E$19,Lister!$D$7:$D$13),IF(MONTH(E189)&gt;4,0)))),0),"")</f>
        <v/>
      </c>
      <c r="S189" s="48" t="str">
        <f>IFERROR(MAX(IF(OR(O189="",P189="",Q189=""),"",IF(AND(MONTH(E189)=5,MONTH(F189)=5),(NETWORKDAYS(E189,F189,Lister!$D$7:$D$13)-P189)*N189/NETWORKDAYS(Lister!$D$20,Lister!$E$20,Lister!$D$7:$D$13),IF(AND(MONTH(E189)=4,MONTH(F189)=5),(NETWORKDAYS(Lister!$D$20,F189,Lister!$D$7:$D$13)-P189)*N189/NETWORKDAYS(Lister!$D$20,Lister!$E$20,Lister!$D$7:$D$13),IF(AND(MONTH(E189)=5,MONTH(F189)=6),(NETWORKDAYS(E189,Lister!$E$20,Lister!$D$7:$D$13)-P189)*N189/NETWORKDAYS(Lister!$D$20,Lister!$E$20,Lister!$D$7:$D$13),IF(AND(MONTH(E189)=4,MONTH(F189)=6),(NETWORKDAYS(Lister!$D$20,Lister!$E$20,Lister!$D$7:$D$13)-P189)*N189/NETWORKDAYS(Lister!$D$20,Lister!$E$20,Lister!$D$7:$D$13),IF(OR(MONTH(F189)=4,MONTH(E189)=6),0)))))),0),"")</f>
        <v/>
      </c>
      <c r="T189" s="48" t="str">
        <f>IFERROR(MAX(IF(OR(O189="",P189="",Q189=""),"",IF(AND(MONTH(E189)=6,MONTH(F189)=6),(NETWORKDAYS(E189,F189,Lister!$D$7:$D$13)-Q189)*N189/NETWORKDAYS(Lister!$D$21,Lister!$E$21,Lister!$D$7:$D$13),IF(AND(MONTH(E189)&lt;6,MONTH(F189)=6),(NETWORKDAYS(Lister!$D$21,F189,Lister!$D$7:$D$13)-Q189)*N189/NETWORKDAYS(Lister!$D$21,Lister!$E$21,Lister!$D$7:$D$13),IF(MONTH(F189)&lt;6,0)))),0),"")</f>
        <v/>
      </c>
      <c r="U189" s="50" t="str">
        <f t="shared" si="13"/>
        <v/>
      </c>
    </row>
    <row r="190" spans="1:21" x14ac:dyDescent="0.35">
      <c r="A190" s="11" t="str">
        <f t="shared" si="14"/>
        <v/>
      </c>
      <c r="B190" s="32"/>
      <c r="C190" s="17"/>
      <c r="D190" s="18"/>
      <c r="E190" s="12"/>
      <c r="F190" s="12"/>
      <c r="G190" s="40" t="str">
        <f>IF(OR(E190="",F190=""),"",NETWORKDAYS(E190,F190,Lister!$D$7:$D$13))</f>
        <v/>
      </c>
      <c r="H190" s="14"/>
      <c r="I190" s="25" t="str">
        <f t="shared" si="10"/>
        <v/>
      </c>
      <c r="J190" s="45"/>
      <c r="K190" s="46"/>
      <c r="L190" s="15"/>
      <c r="M190" s="49" t="str">
        <f t="shared" si="11"/>
        <v/>
      </c>
      <c r="N190" s="47" t="str">
        <f t="shared" si="12"/>
        <v/>
      </c>
      <c r="O190" s="15"/>
      <c r="P190" s="15"/>
      <c r="Q190" s="15"/>
      <c r="R190" s="48" t="str">
        <f>IFERROR(MAX(IF(OR(O190="",P190="",Q190=""),"",IF(AND(MONTH(E190)=4,MONTH(F190)=4),(NETWORKDAYS(E190,F190,Lister!$D$7:$D$13)-O190)*N190/NETWORKDAYS(Lister!$D$19,Lister!$E$19,Lister!$D$7:$D$13),IF(AND(MONTH(E190)=4,MONTH(F190)&gt;4),(NETWORKDAYS(E190,Lister!$E$19,Lister!$D$7:$D$13)-O190)*N190/NETWORKDAYS(Lister!$D$19,Lister!$E$19,Lister!$D$7:$D$13),IF(MONTH(E190)&gt;4,0)))),0),"")</f>
        <v/>
      </c>
      <c r="S190" s="48" t="str">
        <f>IFERROR(MAX(IF(OR(O190="",P190="",Q190=""),"",IF(AND(MONTH(E190)=5,MONTH(F190)=5),(NETWORKDAYS(E190,F190,Lister!$D$7:$D$13)-P190)*N190/NETWORKDAYS(Lister!$D$20,Lister!$E$20,Lister!$D$7:$D$13),IF(AND(MONTH(E190)=4,MONTH(F190)=5),(NETWORKDAYS(Lister!$D$20,F190,Lister!$D$7:$D$13)-P190)*N190/NETWORKDAYS(Lister!$D$20,Lister!$E$20,Lister!$D$7:$D$13),IF(AND(MONTH(E190)=5,MONTH(F190)=6),(NETWORKDAYS(E190,Lister!$E$20,Lister!$D$7:$D$13)-P190)*N190/NETWORKDAYS(Lister!$D$20,Lister!$E$20,Lister!$D$7:$D$13),IF(AND(MONTH(E190)=4,MONTH(F190)=6),(NETWORKDAYS(Lister!$D$20,Lister!$E$20,Lister!$D$7:$D$13)-P190)*N190/NETWORKDAYS(Lister!$D$20,Lister!$E$20,Lister!$D$7:$D$13),IF(OR(MONTH(F190)=4,MONTH(E190)=6),0)))))),0),"")</f>
        <v/>
      </c>
      <c r="T190" s="48" t="str">
        <f>IFERROR(MAX(IF(OR(O190="",P190="",Q190=""),"",IF(AND(MONTH(E190)=6,MONTH(F190)=6),(NETWORKDAYS(E190,F190,Lister!$D$7:$D$13)-Q190)*N190/NETWORKDAYS(Lister!$D$21,Lister!$E$21,Lister!$D$7:$D$13),IF(AND(MONTH(E190)&lt;6,MONTH(F190)=6),(NETWORKDAYS(Lister!$D$21,F190,Lister!$D$7:$D$13)-Q190)*N190/NETWORKDAYS(Lister!$D$21,Lister!$E$21,Lister!$D$7:$D$13),IF(MONTH(F190)&lt;6,0)))),0),"")</f>
        <v/>
      </c>
      <c r="U190" s="50" t="str">
        <f t="shared" si="13"/>
        <v/>
      </c>
    </row>
    <row r="191" spans="1:21" x14ac:dyDescent="0.35">
      <c r="A191" s="11" t="str">
        <f t="shared" si="14"/>
        <v/>
      </c>
      <c r="B191" s="32"/>
      <c r="C191" s="17"/>
      <c r="D191" s="18"/>
      <c r="E191" s="12"/>
      <c r="F191" s="12"/>
      <c r="G191" s="40" t="str">
        <f>IF(OR(E191="",F191=""),"",NETWORKDAYS(E191,F191,Lister!$D$7:$D$13))</f>
        <v/>
      </c>
      <c r="H191" s="14"/>
      <c r="I191" s="25" t="str">
        <f t="shared" si="10"/>
        <v/>
      </c>
      <c r="J191" s="45"/>
      <c r="K191" s="46"/>
      <c r="L191" s="15"/>
      <c r="M191" s="49" t="str">
        <f t="shared" si="11"/>
        <v/>
      </c>
      <c r="N191" s="47" t="str">
        <f t="shared" si="12"/>
        <v/>
      </c>
      <c r="O191" s="15"/>
      <c r="P191" s="15"/>
      <c r="Q191" s="15"/>
      <c r="R191" s="48" t="str">
        <f>IFERROR(MAX(IF(OR(O191="",P191="",Q191=""),"",IF(AND(MONTH(E191)=4,MONTH(F191)=4),(NETWORKDAYS(E191,F191,Lister!$D$7:$D$13)-O191)*N191/NETWORKDAYS(Lister!$D$19,Lister!$E$19,Lister!$D$7:$D$13),IF(AND(MONTH(E191)=4,MONTH(F191)&gt;4),(NETWORKDAYS(E191,Lister!$E$19,Lister!$D$7:$D$13)-O191)*N191/NETWORKDAYS(Lister!$D$19,Lister!$E$19,Lister!$D$7:$D$13),IF(MONTH(E191)&gt;4,0)))),0),"")</f>
        <v/>
      </c>
      <c r="S191" s="48" t="str">
        <f>IFERROR(MAX(IF(OR(O191="",P191="",Q191=""),"",IF(AND(MONTH(E191)=5,MONTH(F191)=5),(NETWORKDAYS(E191,F191,Lister!$D$7:$D$13)-P191)*N191/NETWORKDAYS(Lister!$D$20,Lister!$E$20,Lister!$D$7:$D$13),IF(AND(MONTH(E191)=4,MONTH(F191)=5),(NETWORKDAYS(Lister!$D$20,F191,Lister!$D$7:$D$13)-P191)*N191/NETWORKDAYS(Lister!$D$20,Lister!$E$20,Lister!$D$7:$D$13),IF(AND(MONTH(E191)=5,MONTH(F191)=6),(NETWORKDAYS(E191,Lister!$E$20,Lister!$D$7:$D$13)-P191)*N191/NETWORKDAYS(Lister!$D$20,Lister!$E$20,Lister!$D$7:$D$13),IF(AND(MONTH(E191)=4,MONTH(F191)=6),(NETWORKDAYS(Lister!$D$20,Lister!$E$20,Lister!$D$7:$D$13)-P191)*N191/NETWORKDAYS(Lister!$D$20,Lister!$E$20,Lister!$D$7:$D$13),IF(OR(MONTH(F191)=4,MONTH(E191)=6),0)))))),0),"")</f>
        <v/>
      </c>
      <c r="T191" s="48" t="str">
        <f>IFERROR(MAX(IF(OR(O191="",P191="",Q191=""),"",IF(AND(MONTH(E191)=6,MONTH(F191)=6),(NETWORKDAYS(E191,F191,Lister!$D$7:$D$13)-Q191)*N191/NETWORKDAYS(Lister!$D$21,Lister!$E$21,Lister!$D$7:$D$13),IF(AND(MONTH(E191)&lt;6,MONTH(F191)=6),(NETWORKDAYS(Lister!$D$21,F191,Lister!$D$7:$D$13)-Q191)*N191/NETWORKDAYS(Lister!$D$21,Lister!$E$21,Lister!$D$7:$D$13),IF(MONTH(F191)&lt;6,0)))),0),"")</f>
        <v/>
      </c>
      <c r="U191" s="50" t="str">
        <f t="shared" si="13"/>
        <v/>
      </c>
    </row>
    <row r="192" spans="1:21" x14ac:dyDescent="0.35">
      <c r="A192" s="11" t="str">
        <f t="shared" si="14"/>
        <v/>
      </c>
      <c r="B192" s="32"/>
      <c r="C192" s="17"/>
      <c r="D192" s="18"/>
      <c r="E192" s="12"/>
      <c r="F192" s="12"/>
      <c r="G192" s="40" t="str">
        <f>IF(OR(E192="",F192=""),"",NETWORKDAYS(E192,F192,Lister!$D$7:$D$13))</f>
        <v/>
      </c>
      <c r="H192" s="14"/>
      <c r="I192" s="25" t="str">
        <f t="shared" si="10"/>
        <v/>
      </c>
      <c r="J192" s="45"/>
      <c r="K192" s="46"/>
      <c r="L192" s="15"/>
      <c r="M192" s="49" t="str">
        <f t="shared" si="11"/>
        <v/>
      </c>
      <c r="N192" s="47" t="str">
        <f t="shared" si="12"/>
        <v/>
      </c>
      <c r="O192" s="15"/>
      <c r="P192" s="15"/>
      <c r="Q192" s="15"/>
      <c r="R192" s="48" t="str">
        <f>IFERROR(MAX(IF(OR(O192="",P192="",Q192=""),"",IF(AND(MONTH(E192)=4,MONTH(F192)=4),(NETWORKDAYS(E192,F192,Lister!$D$7:$D$13)-O192)*N192/NETWORKDAYS(Lister!$D$19,Lister!$E$19,Lister!$D$7:$D$13),IF(AND(MONTH(E192)=4,MONTH(F192)&gt;4),(NETWORKDAYS(E192,Lister!$E$19,Lister!$D$7:$D$13)-O192)*N192/NETWORKDAYS(Lister!$D$19,Lister!$E$19,Lister!$D$7:$D$13),IF(MONTH(E192)&gt;4,0)))),0),"")</f>
        <v/>
      </c>
      <c r="S192" s="48" t="str">
        <f>IFERROR(MAX(IF(OR(O192="",P192="",Q192=""),"",IF(AND(MONTH(E192)=5,MONTH(F192)=5),(NETWORKDAYS(E192,F192,Lister!$D$7:$D$13)-P192)*N192/NETWORKDAYS(Lister!$D$20,Lister!$E$20,Lister!$D$7:$D$13),IF(AND(MONTH(E192)=4,MONTH(F192)=5),(NETWORKDAYS(Lister!$D$20,F192,Lister!$D$7:$D$13)-P192)*N192/NETWORKDAYS(Lister!$D$20,Lister!$E$20,Lister!$D$7:$D$13),IF(AND(MONTH(E192)=5,MONTH(F192)=6),(NETWORKDAYS(E192,Lister!$E$20,Lister!$D$7:$D$13)-P192)*N192/NETWORKDAYS(Lister!$D$20,Lister!$E$20,Lister!$D$7:$D$13),IF(AND(MONTH(E192)=4,MONTH(F192)=6),(NETWORKDAYS(Lister!$D$20,Lister!$E$20,Lister!$D$7:$D$13)-P192)*N192/NETWORKDAYS(Lister!$D$20,Lister!$E$20,Lister!$D$7:$D$13),IF(OR(MONTH(F192)=4,MONTH(E192)=6),0)))))),0),"")</f>
        <v/>
      </c>
      <c r="T192" s="48" t="str">
        <f>IFERROR(MAX(IF(OR(O192="",P192="",Q192=""),"",IF(AND(MONTH(E192)=6,MONTH(F192)=6),(NETWORKDAYS(E192,F192,Lister!$D$7:$D$13)-Q192)*N192/NETWORKDAYS(Lister!$D$21,Lister!$E$21,Lister!$D$7:$D$13),IF(AND(MONTH(E192)&lt;6,MONTH(F192)=6),(NETWORKDAYS(Lister!$D$21,F192,Lister!$D$7:$D$13)-Q192)*N192/NETWORKDAYS(Lister!$D$21,Lister!$E$21,Lister!$D$7:$D$13),IF(MONTH(F192)&lt;6,0)))),0),"")</f>
        <v/>
      </c>
      <c r="U192" s="50" t="str">
        <f t="shared" si="13"/>
        <v/>
      </c>
    </row>
    <row r="193" spans="1:21" x14ac:dyDescent="0.35">
      <c r="A193" s="11" t="str">
        <f t="shared" si="14"/>
        <v/>
      </c>
      <c r="B193" s="32"/>
      <c r="C193" s="17"/>
      <c r="D193" s="18"/>
      <c r="E193" s="12"/>
      <c r="F193" s="12"/>
      <c r="G193" s="40" t="str">
        <f>IF(OR(E193="",F193=""),"",NETWORKDAYS(E193,F193,Lister!$D$7:$D$13))</f>
        <v/>
      </c>
      <c r="H193" s="14"/>
      <c r="I193" s="25" t="str">
        <f t="shared" si="10"/>
        <v/>
      </c>
      <c r="J193" s="45"/>
      <c r="K193" s="46"/>
      <c r="L193" s="15"/>
      <c r="M193" s="49" t="str">
        <f t="shared" si="11"/>
        <v/>
      </c>
      <c r="N193" s="47" t="str">
        <f t="shared" si="12"/>
        <v/>
      </c>
      <c r="O193" s="15"/>
      <c r="P193" s="15"/>
      <c r="Q193" s="15"/>
      <c r="R193" s="48" t="str">
        <f>IFERROR(MAX(IF(OR(O193="",P193="",Q193=""),"",IF(AND(MONTH(E193)=4,MONTH(F193)=4),(NETWORKDAYS(E193,F193,Lister!$D$7:$D$13)-O193)*N193/NETWORKDAYS(Lister!$D$19,Lister!$E$19,Lister!$D$7:$D$13),IF(AND(MONTH(E193)=4,MONTH(F193)&gt;4),(NETWORKDAYS(E193,Lister!$E$19,Lister!$D$7:$D$13)-O193)*N193/NETWORKDAYS(Lister!$D$19,Lister!$E$19,Lister!$D$7:$D$13),IF(MONTH(E193)&gt;4,0)))),0),"")</f>
        <v/>
      </c>
      <c r="S193" s="48" t="str">
        <f>IFERROR(MAX(IF(OR(O193="",P193="",Q193=""),"",IF(AND(MONTH(E193)=5,MONTH(F193)=5),(NETWORKDAYS(E193,F193,Lister!$D$7:$D$13)-P193)*N193/NETWORKDAYS(Lister!$D$20,Lister!$E$20,Lister!$D$7:$D$13),IF(AND(MONTH(E193)=4,MONTH(F193)=5),(NETWORKDAYS(Lister!$D$20,F193,Lister!$D$7:$D$13)-P193)*N193/NETWORKDAYS(Lister!$D$20,Lister!$E$20,Lister!$D$7:$D$13),IF(AND(MONTH(E193)=5,MONTH(F193)=6),(NETWORKDAYS(E193,Lister!$E$20,Lister!$D$7:$D$13)-P193)*N193/NETWORKDAYS(Lister!$D$20,Lister!$E$20,Lister!$D$7:$D$13),IF(AND(MONTH(E193)=4,MONTH(F193)=6),(NETWORKDAYS(Lister!$D$20,Lister!$E$20,Lister!$D$7:$D$13)-P193)*N193/NETWORKDAYS(Lister!$D$20,Lister!$E$20,Lister!$D$7:$D$13),IF(OR(MONTH(F193)=4,MONTH(E193)=6),0)))))),0),"")</f>
        <v/>
      </c>
      <c r="T193" s="48" t="str">
        <f>IFERROR(MAX(IF(OR(O193="",P193="",Q193=""),"",IF(AND(MONTH(E193)=6,MONTH(F193)=6),(NETWORKDAYS(E193,F193,Lister!$D$7:$D$13)-Q193)*N193/NETWORKDAYS(Lister!$D$21,Lister!$E$21,Lister!$D$7:$D$13),IF(AND(MONTH(E193)&lt;6,MONTH(F193)=6),(NETWORKDAYS(Lister!$D$21,F193,Lister!$D$7:$D$13)-Q193)*N193/NETWORKDAYS(Lister!$D$21,Lister!$E$21,Lister!$D$7:$D$13),IF(MONTH(F193)&lt;6,0)))),0),"")</f>
        <v/>
      </c>
      <c r="U193" s="50" t="str">
        <f t="shared" si="13"/>
        <v/>
      </c>
    </row>
    <row r="194" spans="1:21" x14ac:dyDescent="0.35">
      <c r="A194" s="11" t="str">
        <f t="shared" si="14"/>
        <v/>
      </c>
      <c r="B194" s="32"/>
      <c r="C194" s="17"/>
      <c r="D194" s="18"/>
      <c r="E194" s="12"/>
      <c r="F194" s="12"/>
      <c r="G194" s="40" t="str">
        <f>IF(OR(E194="",F194=""),"",NETWORKDAYS(E194,F194,Lister!$D$7:$D$13))</f>
        <v/>
      </c>
      <c r="H194" s="14"/>
      <c r="I194" s="25" t="str">
        <f t="shared" si="10"/>
        <v/>
      </c>
      <c r="J194" s="45"/>
      <c r="K194" s="46"/>
      <c r="L194" s="15"/>
      <c r="M194" s="49" t="str">
        <f t="shared" si="11"/>
        <v/>
      </c>
      <c r="N194" s="47" t="str">
        <f t="shared" si="12"/>
        <v/>
      </c>
      <c r="O194" s="15"/>
      <c r="P194" s="15"/>
      <c r="Q194" s="15"/>
      <c r="R194" s="48" t="str">
        <f>IFERROR(MAX(IF(OR(O194="",P194="",Q194=""),"",IF(AND(MONTH(E194)=4,MONTH(F194)=4),(NETWORKDAYS(E194,F194,Lister!$D$7:$D$13)-O194)*N194/NETWORKDAYS(Lister!$D$19,Lister!$E$19,Lister!$D$7:$D$13),IF(AND(MONTH(E194)=4,MONTH(F194)&gt;4),(NETWORKDAYS(E194,Lister!$E$19,Lister!$D$7:$D$13)-O194)*N194/NETWORKDAYS(Lister!$D$19,Lister!$E$19,Lister!$D$7:$D$13),IF(MONTH(E194)&gt;4,0)))),0),"")</f>
        <v/>
      </c>
      <c r="S194" s="48" t="str">
        <f>IFERROR(MAX(IF(OR(O194="",P194="",Q194=""),"",IF(AND(MONTH(E194)=5,MONTH(F194)=5),(NETWORKDAYS(E194,F194,Lister!$D$7:$D$13)-P194)*N194/NETWORKDAYS(Lister!$D$20,Lister!$E$20,Lister!$D$7:$D$13),IF(AND(MONTH(E194)=4,MONTH(F194)=5),(NETWORKDAYS(Lister!$D$20,F194,Lister!$D$7:$D$13)-P194)*N194/NETWORKDAYS(Lister!$D$20,Lister!$E$20,Lister!$D$7:$D$13),IF(AND(MONTH(E194)=5,MONTH(F194)=6),(NETWORKDAYS(E194,Lister!$E$20,Lister!$D$7:$D$13)-P194)*N194/NETWORKDAYS(Lister!$D$20,Lister!$E$20,Lister!$D$7:$D$13),IF(AND(MONTH(E194)=4,MONTH(F194)=6),(NETWORKDAYS(Lister!$D$20,Lister!$E$20,Lister!$D$7:$D$13)-P194)*N194/NETWORKDAYS(Lister!$D$20,Lister!$E$20,Lister!$D$7:$D$13),IF(OR(MONTH(F194)=4,MONTH(E194)=6),0)))))),0),"")</f>
        <v/>
      </c>
      <c r="T194" s="48" t="str">
        <f>IFERROR(MAX(IF(OR(O194="",P194="",Q194=""),"",IF(AND(MONTH(E194)=6,MONTH(F194)=6),(NETWORKDAYS(E194,F194,Lister!$D$7:$D$13)-Q194)*N194/NETWORKDAYS(Lister!$D$21,Lister!$E$21,Lister!$D$7:$D$13),IF(AND(MONTH(E194)&lt;6,MONTH(F194)=6),(NETWORKDAYS(Lister!$D$21,F194,Lister!$D$7:$D$13)-Q194)*N194/NETWORKDAYS(Lister!$D$21,Lister!$E$21,Lister!$D$7:$D$13),IF(MONTH(F194)&lt;6,0)))),0),"")</f>
        <v/>
      </c>
      <c r="U194" s="50" t="str">
        <f t="shared" si="13"/>
        <v/>
      </c>
    </row>
    <row r="195" spans="1:21" x14ac:dyDescent="0.35">
      <c r="A195" s="11" t="str">
        <f t="shared" si="14"/>
        <v/>
      </c>
      <c r="B195" s="32"/>
      <c r="C195" s="17"/>
      <c r="D195" s="18"/>
      <c r="E195" s="12"/>
      <c r="F195" s="12"/>
      <c r="G195" s="40" t="str">
        <f>IF(OR(E195="",F195=""),"",NETWORKDAYS(E195,F195,Lister!$D$7:$D$13))</f>
        <v/>
      </c>
      <c r="H195" s="14"/>
      <c r="I195" s="25" t="str">
        <f t="shared" si="10"/>
        <v/>
      </c>
      <c r="J195" s="45"/>
      <c r="K195" s="46"/>
      <c r="L195" s="15"/>
      <c r="M195" s="49" t="str">
        <f t="shared" si="11"/>
        <v/>
      </c>
      <c r="N195" s="47" t="str">
        <f t="shared" si="12"/>
        <v/>
      </c>
      <c r="O195" s="15"/>
      <c r="P195" s="15"/>
      <c r="Q195" s="15"/>
      <c r="R195" s="48" t="str">
        <f>IFERROR(MAX(IF(OR(O195="",P195="",Q195=""),"",IF(AND(MONTH(E195)=4,MONTH(F195)=4),(NETWORKDAYS(E195,F195,Lister!$D$7:$D$13)-O195)*N195/NETWORKDAYS(Lister!$D$19,Lister!$E$19,Lister!$D$7:$D$13),IF(AND(MONTH(E195)=4,MONTH(F195)&gt;4),(NETWORKDAYS(E195,Lister!$E$19,Lister!$D$7:$D$13)-O195)*N195/NETWORKDAYS(Lister!$D$19,Lister!$E$19,Lister!$D$7:$D$13),IF(MONTH(E195)&gt;4,0)))),0),"")</f>
        <v/>
      </c>
      <c r="S195" s="48" t="str">
        <f>IFERROR(MAX(IF(OR(O195="",P195="",Q195=""),"",IF(AND(MONTH(E195)=5,MONTH(F195)=5),(NETWORKDAYS(E195,F195,Lister!$D$7:$D$13)-P195)*N195/NETWORKDAYS(Lister!$D$20,Lister!$E$20,Lister!$D$7:$D$13),IF(AND(MONTH(E195)=4,MONTH(F195)=5),(NETWORKDAYS(Lister!$D$20,F195,Lister!$D$7:$D$13)-P195)*N195/NETWORKDAYS(Lister!$D$20,Lister!$E$20,Lister!$D$7:$D$13),IF(AND(MONTH(E195)=5,MONTH(F195)=6),(NETWORKDAYS(E195,Lister!$E$20,Lister!$D$7:$D$13)-P195)*N195/NETWORKDAYS(Lister!$D$20,Lister!$E$20,Lister!$D$7:$D$13),IF(AND(MONTH(E195)=4,MONTH(F195)=6),(NETWORKDAYS(Lister!$D$20,Lister!$E$20,Lister!$D$7:$D$13)-P195)*N195/NETWORKDAYS(Lister!$D$20,Lister!$E$20,Lister!$D$7:$D$13),IF(OR(MONTH(F195)=4,MONTH(E195)=6),0)))))),0),"")</f>
        <v/>
      </c>
      <c r="T195" s="48" t="str">
        <f>IFERROR(MAX(IF(OR(O195="",P195="",Q195=""),"",IF(AND(MONTH(E195)=6,MONTH(F195)=6),(NETWORKDAYS(E195,F195,Lister!$D$7:$D$13)-Q195)*N195/NETWORKDAYS(Lister!$D$21,Lister!$E$21,Lister!$D$7:$D$13),IF(AND(MONTH(E195)&lt;6,MONTH(F195)=6),(NETWORKDAYS(Lister!$D$21,F195,Lister!$D$7:$D$13)-Q195)*N195/NETWORKDAYS(Lister!$D$21,Lister!$E$21,Lister!$D$7:$D$13),IF(MONTH(F195)&lt;6,0)))),0),"")</f>
        <v/>
      </c>
      <c r="U195" s="50" t="str">
        <f t="shared" si="13"/>
        <v/>
      </c>
    </row>
    <row r="196" spans="1:21" x14ac:dyDescent="0.35">
      <c r="A196" s="11" t="str">
        <f t="shared" si="14"/>
        <v/>
      </c>
      <c r="B196" s="32"/>
      <c r="C196" s="17"/>
      <c r="D196" s="18"/>
      <c r="E196" s="12"/>
      <c r="F196" s="12"/>
      <c r="G196" s="40" t="str">
        <f>IF(OR(E196="",F196=""),"",NETWORKDAYS(E196,F196,Lister!$D$7:$D$13))</f>
        <v/>
      </c>
      <c r="H196" s="14"/>
      <c r="I196" s="25" t="str">
        <f t="shared" si="10"/>
        <v/>
      </c>
      <c r="J196" s="45"/>
      <c r="K196" s="46"/>
      <c r="L196" s="15"/>
      <c r="M196" s="49" t="str">
        <f t="shared" si="11"/>
        <v/>
      </c>
      <c r="N196" s="47" t="str">
        <f t="shared" si="12"/>
        <v/>
      </c>
      <c r="O196" s="15"/>
      <c r="P196" s="15"/>
      <c r="Q196" s="15"/>
      <c r="R196" s="48" t="str">
        <f>IFERROR(MAX(IF(OR(O196="",P196="",Q196=""),"",IF(AND(MONTH(E196)=4,MONTH(F196)=4),(NETWORKDAYS(E196,F196,Lister!$D$7:$D$13)-O196)*N196/NETWORKDAYS(Lister!$D$19,Lister!$E$19,Lister!$D$7:$D$13),IF(AND(MONTH(E196)=4,MONTH(F196)&gt;4),(NETWORKDAYS(E196,Lister!$E$19,Lister!$D$7:$D$13)-O196)*N196/NETWORKDAYS(Lister!$D$19,Lister!$E$19,Lister!$D$7:$D$13),IF(MONTH(E196)&gt;4,0)))),0),"")</f>
        <v/>
      </c>
      <c r="S196" s="48" t="str">
        <f>IFERROR(MAX(IF(OR(O196="",P196="",Q196=""),"",IF(AND(MONTH(E196)=5,MONTH(F196)=5),(NETWORKDAYS(E196,F196,Lister!$D$7:$D$13)-P196)*N196/NETWORKDAYS(Lister!$D$20,Lister!$E$20,Lister!$D$7:$D$13),IF(AND(MONTH(E196)=4,MONTH(F196)=5),(NETWORKDAYS(Lister!$D$20,F196,Lister!$D$7:$D$13)-P196)*N196/NETWORKDAYS(Lister!$D$20,Lister!$E$20,Lister!$D$7:$D$13),IF(AND(MONTH(E196)=5,MONTH(F196)=6),(NETWORKDAYS(E196,Lister!$E$20,Lister!$D$7:$D$13)-P196)*N196/NETWORKDAYS(Lister!$D$20,Lister!$E$20,Lister!$D$7:$D$13),IF(AND(MONTH(E196)=4,MONTH(F196)=6),(NETWORKDAYS(Lister!$D$20,Lister!$E$20,Lister!$D$7:$D$13)-P196)*N196/NETWORKDAYS(Lister!$D$20,Lister!$E$20,Lister!$D$7:$D$13),IF(OR(MONTH(F196)=4,MONTH(E196)=6),0)))))),0),"")</f>
        <v/>
      </c>
      <c r="T196" s="48" t="str">
        <f>IFERROR(MAX(IF(OR(O196="",P196="",Q196=""),"",IF(AND(MONTH(E196)=6,MONTH(F196)=6),(NETWORKDAYS(E196,F196,Lister!$D$7:$D$13)-Q196)*N196/NETWORKDAYS(Lister!$D$21,Lister!$E$21,Lister!$D$7:$D$13),IF(AND(MONTH(E196)&lt;6,MONTH(F196)=6),(NETWORKDAYS(Lister!$D$21,F196,Lister!$D$7:$D$13)-Q196)*N196/NETWORKDAYS(Lister!$D$21,Lister!$E$21,Lister!$D$7:$D$13),IF(MONTH(F196)&lt;6,0)))),0),"")</f>
        <v/>
      </c>
      <c r="U196" s="50" t="str">
        <f t="shared" si="13"/>
        <v/>
      </c>
    </row>
    <row r="197" spans="1:21" x14ac:dyDescent="0.35">
      <c r="A197" s="11" t="str">
        <f t="shared" si="14"/>
        <v/>
      </c>
      <c r="B197" s="32"/>
      <c r="C197" s="17"/>
      <c r="D197" s="18"/>
      <c r="E197" s="12"/>
      <c r="F197" s="12"/>
      <c r="G197" s="40" t="str">
        <f>IF(OR(E197="",F197=""),"",NETWORKDAYS(E197,F197,Lister!$D$7:$D$13))</f>
        <v/>
      </c>
      <c r="H197" s="14"/>
      <c r="I197" s="25" t="str">
        <f t="shared" si="10"/>
        <v/>
      </c>
      <c r="J197" s="45"/>
      <c r="K197" s="46"/>
      <c r="L197" s="15"/>
      <c r="M197" s="49" t="str">
        <f t="shared" si="11"/>
        <v/>
      </c>
      <c r="N197" s="47" t="str">
        <f t="shared" si="12"/>
        <v/>
      </c>
      <c r="O197" s="15"/>
      <c r="P197" s="15"/>
      <c r="Q197" s="15"/>
      <c r="R197" s="48" t="str">
        <f>IFERROR(MAX(IF(OR(O197="",P197="",Q197=""),"",IF(AND(MONTH(E197)=4,MONTH(F197)=4),(NETWORKDAYS(E197,F197,Lister!$D$7:$D$13)-O197)*N197/NETWORKDAYS(Lister!$D$19,Lister!$E$19,Lister!$D$7:$D$13),IF(AND(MONTH(E197)=4,MONTH(F197)&gt;4),(NETWORKDAYS(E197,Lister!$E$19,Lister!$D$7:$D$13)-O197)*N197/NETWORKDAYS(Lister!$D$19,Lister!$E$19,Lister!$D$7:$D$13),IF(MONTH(E197)&gt;4,0)))),0),"")</f>
        <v/>
      </c>
      <c r="S197" s="48" t="str">
        <f>IFERROR(MAX(IF(OR(O197="",P197="",Q197=""),"",IF(AND(MONTH(E197)=5,MONTH(F197)=5),(NETWORKDAYS(E197,F197,Lister!$D$7:$D$13)-P197)*N197/NETWORKDAYS(Lister!$D$20,Lister!$E$20,Lister!$D$7:$D$13),IF(AND(MONTH(E197)=4,MONTH(F197)=5),(NETWORKDAYS(Lister!$D$20,F197,Lister!$D$7:$D$13)-P197)*N197/NETWORKDAYS(Lister!$D$20,Lister!$E$20,Lister!$D$7:$D$13),IF(AND(MONTH(E197)=5,MONTH(F197)=6),(NETWORKDAYS(E197,Lister!$E$20,Lister!$D$7:$D$13)-P197)*N197/NETWORKDAYS(Lister!$D$20,Lister!$E$20,Lister!$D$7:$D$13),IF(AND(MONTH(E197)=4,MONTH(F197)=6),(NETWORKDAYS(Lister!$D$20,Lister!$E$20,Lister!$D$7:$D$13)-P197)*N197/NETWORKDAYS(Lister!$D$20,Lister!$E$20,Lister!$D$7:$D$13),IF(OR(MONTH(F197)=4,MONTH(E197)=6),0)))))),0),"")</f>
        <v/>
      </c>
      <c r="T197" s="48" t="str">
        <f>IFERROR(MAX(IF(OR(O197="",P197="",Q197=""),"",IF(AND(MONTH(E197)=6,MONTH(F197)=6),(NETWORKDAYS(E197,F197,Lister!$D$7:$D$13)-Q197)*N197/NETWORKDAYS(Lister!$D$21,Lister!$E$21,Lister!$D$7:$D$13),IF(AND(MONTH(E197)&lt;6,MONTH(F197)=6),(NETWORKDAYS(Lister!$D$21,F197,Lister!$D$7:$D$13)-Q197)*N197/NETWORKDAYS(Lister!$D$21,Lister!$E$21,Lister!$D$7:$D$13),IF(MONTH(F197)&lt;6,0)))),0),"")</f>
        <v/>
      </c>
      <c r="U197" s="50" t="str">
        <f t="shared" si="13"/>
        <v/>
      </c>
    </row>
    <row r="198" spans="1:21" x14ac:dyDescent="0.35">
      <c r="A198" s="11" t="str">
        <f t="shared" si="14"/>
        <v/>
      </c>
      <c r="B198" s="32"/>
      <c r="C198" s="17"/>
      <c r="D198" s="18"/>
      <c r="E198" s="12"/>
      <c r="F198" s="12"/>
      <c r="G198" s="40" t="str">
        <f>IF(OR(E198="",F198=""),"",NETWORKDAYS(E198,F198,Lister!$D$7:$D$13))</f>
        <v/>
      </c>
      <c r="H198" s="14"/>
      <c r="I198" s="25" t="str">
        <f t="shared" si="10"/>
        <v/>
      </c>
      <c r="J198" s="45"/>
      <c r="K198" s="46"/>
      <c r="L198" s="15"/>
      <c r="M198" s="49" t="str">
        <f t="shared" si="11"/>
        <v/>
      </c>
      <c r="N198" s="47" t="str">
        <f t="shared" si="12"/>
        <v/>
      </c>
      <c r="O198" s="15"/>
      <c r="P198" s="15"/>
      <c r="Q198" s="15"/>
      <c r="R198" s="48" t="str">
        <f>IFERROR(MAX(IF(OR(O198="",P198="",Q198=""),"",IF(AND(MONTH(E198)=4,MONTH(F198)=4),(NETWORKDAYS(E198,F198,Lister!$D$7:$D$13)-O198)*N198/NETWORKDAYS(Lister!$D$19,Lister!$E$19,Lister!$D$7:$D$13),IF(AND(MONTH(E198)=4,MONTH(F198)&gt;4),(NETWORKDAYS(E198,Lister!$E$19,Lister!$D$7:$D$13)-O198)*N198/NETWORKDAYS(Lister!$D$19,Lister!$E$19,Lister!$D$7:$D$13),IF(MONTH(E198)&gt;4,0)))),0),"")</f>
        <v/>
      </c>
      <c r="S198" s="48" t="str">
        <f>IFERROR(MAX(IF(OR(O198="",P198="",Q198=""),"",IF(AND(MONTH(E198)=5,MONTH(F198)=5),(NETWORKDAYS(E198,F198,Lister!$D$7:$D$13)-P198)*N198/NETWORKDAYS(Lister!$D$20,Lister!$E$20,Lister!$D$7:$D$13),IF(AND(MONTH(E198)=4,MONTH(F198)=5),(NETWORKDAYS(Lister!$D$20,F198,Lister!$D$7:$D$13)-P198)*N198/NETWORKDAYS(Lister!$D$20,Lister!$E$20,Lister!$D$7:$D$13),IF(AND(MONTH(E198)=5,MONTH(F198)=6),(NETWORKDAYS(E198,Lister!$E$20,Lister!$D$7:$D$13)-P198)*N198/NETWORKDAYS(Lister!$D$20,Lister!$E$20,Lister!$D$7:$D$13),IF(AND(MONTH(E198)=4,MONTH(F198)=6),(NETWORKDAYS(Lister!$D$20,Lister!$E$20,Lister!$D$7:$D$13)-P198)*N198/NETWORKDAYS(Lister!$D$20,Lister!$E$20,Lister!$D$7:$D$13),IF(OR(MONTH(F198)=4,MONTH(E198)=6),0)))))),0),"")</f>
        <v/>
      </c>
      <c r="T198" s="48" t="str">
        <f>IFERROR(MAX(IF(OR(O198="",P198="",Q198=""),"",IF(AND(MONTH(E198)=6,MONTH(F198)=6),(NETWORKDAYS(E198,F198,Lister!$D$7:$D$13)-Q198)*N198/NETWORKDAYS(Lister!$D$21,Lister!$E$21,Lister!$D$7:$D$13),IF(AND(MONTH(E198)&lt;6,MONTH(F198)=6),(NETWORKDAYS(Lister!$D$21,F198,Lister!$D$7:$D$13)-Q198)*N198/NETWORKDAYS(Lister!$D$21,Lister!$E$21,Lister!$D$7:$D$13),IF(MONTH(F198)&lt;6,0)))),0),"")</f>
        <v/>
      </c>
      <c r="U198" s="50" t="str">
        <f t="shared" si="13"/>
        <v/>
      </c>
    </row>
    <row r="199" spans="1:21" x14ac:dyDescent="0.35">
      <c r="A199" s="11" t="str">
        <f t="shared" si="14"/>
        <v/>
      </c>
      <c r="B199" s="32"/>
      <c r="C199" s="17"/>
      <c r="D199" s="18"/>
      <c r="E199" s="12"/>
      <c r="F199" s="12"/>
      <c r="G199" s="40" t="str">
        <f>IF(OR(E199="",F199=""),"",NETWORKDAYS(E199,F199,Lister!$D$7:$D$13))</f>
        <v/>
      </c>
      <c r="H199" s="14"/>
      <c r="I199" s="25" t="str">
        <f t="shared" si="10"/>
        <v/>
      </c>
      <c r="J199" s="45"/>
      <c r="K199" s="46"/>
      <c r="L199" s="15"/>
      <c r="M199" s="49" t="str">
        <f t="shared" si="11"/>
        <v/>
      </c>
      <c r="N199" s="47" t="str">
        <f t="shared" si="12"/>
        <v/>
      </c>
      <c r="O199" s="15"/>
      <c r="P199" s="15"/>
      <c r="Q199" s="15"/>
      <c r="R199" s="48" t="str">
        <f>IFERROR(MAX(IF(OR(O199="",P199="",Q199=""),"",IF(AND(MONTH(E199)=4,MONTH(F199)=4),(NETWORKDAYS(E199,F199,Lister!$D$7:$D$13)-O199)*N199/NETWORKDAYS(Lister!$D$19,Lister!$E$19,Lister!$D$7:$D$13),IF(AND(MONTH(E199)=4,MONTH(F199)&gt;4),(NETWORKDAYS(E199,Lister!$E$19,Lister!$D$7:$D$13)-O199)*N199/NETWORKDAYS(Lister!$D$19,Lister!$E$19,Lister!$D$7:$D$13),IF(MONTH(E199)&gt;4,0)))),0),"")</f>
        <v/>
      </c>
      <c r="S199" s="48" t="str">
        <f>IFERROR(MAX(IF(OR(O199="",P199="",Q199=""),"",IF(AND(MONTH(E199)=5,MONTH(F199)=5),(NETWORKDAYS(E199,F199,Lister!$D$7:$D$13)-P199)*N199/NETWORKDAYS(Lister!$D$20,Lister!$E$20,Lister!$D$7:$D$13),IF(AND(MONTH(E199)=4,MONTH(F199)=5),(NETWORKDAYS(Lister!$D$20,F199,Lister!$D$7:$D$13)-P199)*N199/NETWORKDAYS(Lister!$D$20,Lister!$E$20,Lister!$D$7:$D$13),IF(AND(MONTH(E199)=5,MONTH(F199)=6),(NETWORKDAYS(E199,Lister!$E$20,Lister!$D$7:$D$13)-P199)*N199/NETWORKDAYS(Lister!$D$20,Lister!$E$20,Lister!$D$7:$D$13),IF(AND(MONTH(E199)=4,MONTH(F199)=6),(NETWORKDAYS(Lister!$D$20,Lister!$E$20,Lister!$D$7:$D$13)-P199)*N199/NETWORKDAYS(Lister!$D$20,Lister!$E$20,Lister!$D$7:$D$13),IF(OR(MONTH(F199)=4,MONTH(E199)=6),0)))))),0),"")</f>
        <v/>
      </c>
      <c r="T199" s="48" t="str">
        <f>IFERROR(MAX(IF(OR(O199="",P199="",Q199=""),"",IF(AND(MONTH(E199)=6,MONTH(F199)=6),(NETWORKDAYS(E199,F199,Lister!$D$7:$D$13)-Q199)*N199/NETWORKDAYS(Lister!$D$21,Lister!$E$21,Lister!$D$7:$D$13),IF(AND(MONTH(E199)&lt;6,MONTH(F199)=6),(NETWORKDAYS(Lister!$D$21,F199,Lister!$D$7:$D$13)-Q199)*N199/NETWORKDAYS(Lister!$D$21,Lister!$E$21,Lister!$D$7:$D$13),IF(MONTH(F199)&lt;6,0)))),0),"")</f>
        <v/>
      </c>
      <c r="U199" s="50" t="str">
        <f t="shared" si="13"/>
        <v/>
      </c>
    </row>
    <row r="200" spans="1:21" x14ac:dyDescent="0.35">
      <c r="A200" s="11" t="str">
        <f t="shared" si="14"/>
        <v/>
      </c>
      <c r="B200" s="32"/>
      <c r="C200" s="17"/>
      <c r="D200" s="18"/>
      <c r="E200" s="12"/>
      <c r="F200" s="12"/>
      <c r="G200" s="40" t="str">
        <f>IF(OR(E200="",F200=""),"",NETWORKDAYS(E200,F200,Lister!$D$7:$D$13))</f>
        <v/>
      </c>
      <c r="H200" s="14"/>
      <c r="I200" s="25" t="str">
        <f t="shared" si="10"/>
        <v/>
      </c>
      <c r="J200" s="45"/>
      <c r="K200" s="46"/>
      <c r="L200" s="15"/>
      <c r="M200" s="49" t="str">
        <f t="shared" si="11"/>
        <v/>
      </c>
      <c r="N200" s="47" t="str">
        <f t="shared" si="12"/>
        <v/>
      </c>
      <c r="O200" s="15"/>
      <c r="P200" s="15"/>
      <c r="Q200" s="15"/>
      <c r="R200" s="48" t="str">
        <f>IFERROR(MAX(IF(OR(O200="",P200="",Q200=""),"",IF(AND(MONTH(E200)=4,MONTH(F200)=4),(NETWORKDAYS(E200,F200,Lister!$D$7:$D$13)-O200)*N200/NETWORKDAYS(Lister!$D$19,Lister!$E$19,Lister!$D$7:$D$13),IF(AND(MONTH(E200)=4,MONTH(F200)&gt;4),(NETWORKDAYS(E200,Lister!$E$19,Lister!$D$7:$D$13)-O200)*N200/NETWORKDAYS(Lister!$D$19,Lister!$E$19,Lister!$D$7:$D$13),IF(MONTH(E200)&gt;4,0)))),0),"")</f>
        <v/>
      </c>
      <c r="S200" s="48" t="str">
        <f>IFERROR(MAX(IF(OR(O200="",P200="",Q200=""),"",IF(AND(MONTH(E200)=5,MONTH(F200)=5),(NETWORKDAYS(E200,F200,Lister!$D$7:$D$13)-P200)*N200/NETWORKDAYS(Lister!$D$20,Lister!$E$20,Lister!$D$7:$D$13),IF(AND(MONTH(E200)=4,MONTH(F200)=5),(NETWORKDAYS(Lister!$D$20,F200,Lister!$D$7:$D$13)-P200)*N200/NETWORKDAYS(Lister!$D$20,Lister!$E$20,Lister!$D$7:$D$13),IF(AND(MONTH(E200)=5,MONTH(F200)=6),(NETWORKDAYS(E200,Lister!$E$20,Lister!$D$7:$D$13)-P200)*N200/NETWORKDAYS(Lister!$D$20,Lister!$E$20,Lister!$D$7:$D$13),IF(AND(MONTH(E200)=4,MONTH(F200)=6),(NETWORKDAYS(Lister!$D$20,Lister!$E$20,Lister!$D$7:$D$13)-P200)*N200/NETWORKDAYS(Lister!$D$20,Lister!$E$20,Lister!$D$7:$D$13),IF(OR(MONTH(F200)=4,MONTH(E200)=6),0)))))),0),"")</f>
        <v/>
      </c>
      <c r="T200" s="48" t="str">
        <f>IFERROR(MAX(IF(OR(O200="",P200="",Q200=""),"",IF(AND(MONTH(E200)=6,MONTH(F200)=6),(NETWORKDAYS(E200,F200,Lister!$D$7:$D$13)-Q200)*N200/NETWORKDAYS(Lister!$D$21,Lister!$E$21,Lister!$D$7:$D$13),IF(AND(MONTH(E200)&lt;6,MONTH(F200)=6),(NETWORKDAYS(Lister!$D$21,F200,Lister!$D$7:$D$13)-Q200)*N200/NETWORKDAYS(Lister!$D$21,Lister!$E$21,Lister!$D$7:$D$13),IF(MONTH(F200)&lt;6,0)))),0),"")</f>
        <v/>
      </c>
      <c r="U200" s="50" t="str">
        <f t="shared" si="13"/>
        <v/>
      </c>
    </row>
    <row r="201" spans="1:21" x14ac:dyDescent="0.35">
      <c r="A201" s="11" t="str">
        <f t="shared" si="14"/>
        <v/>
      </c>
      <c r="B201" s="32"/>
      <c r="C201" s="17"/>
      <c r="D201" s="18"/>
      <c r="E201" s="12"/>
      <c r="F201" s="12"/>
      <c r="G201" s="40" t="str">
        <f>IF(OR(E201="",F201=""),"",NETWORKDAYS(E201,F201,Lister!$D$7:$D$13))</f>
        <v/>
      </c>
      <c r="H201" s="14"/>
      <c r="I201" s="25" t="str">
        <f t="shared" si="10"/>
        <v/>
      </c>
      <c r="J201" s="45"/>
      <c r="K201" s="46"/>
      <c r="L201" s="15"/>
      <c r="M201" s="49" t="str">
        <f t="shared" si="11"/>
        <v/>
      </c>
      <c r="N201" s="47" t="str">
        <f t="shared" si="12"/>
        <v/>
      </c>
      <c r="O201" s="15"/>
      <c r="P201" s="15"/>
      <c r="Q201" s="15"/>
      <c r="R201" s="48" t="str">
        <f>IFERROR(MAX(IF(OR(O201="",P201="",Q201=""),"",IF(AND(MONTH(E201)=4,MONTH(F201)=4),(NETWORKDAYS(E201,F201,Lister!$D$7:$D$13)-O201)*N201/NETWORKDAYS(Lister!$D$19,Lister!$E$19,Lister!$D$7:$D$13),IF(AND(MONTH(E201)=4,MONTH(F201)&gt;4),(NETWORKDAYS(E201,Lister!$E$19,Lister!$D$7:$D$13)-O201)*N201/NETWORKDAYS(Lister!$D$19,Lister!$E$19,Lister!$D$7:$D$13),IF(MONTH(E201)&gt;4,0)))),0),"")</f>
        <v/>
      </c>
      <c r="S201" s="48" t="str">
        <f>IFERROR(MAX(IF(OR(O201="",P201="",Q201=""),"",IF(AND(MONTH(E201)=5,MONTH(F201)=5),(NETWORKDAYS(E201,F201,Lister!$D$7:$D$13)-P201)*N201/NETWORKDAYS(Lister!$D$20,Lister!$E$20,Lister!$D$7:$D$13),IF(AND(MONTH(E201)=4,MONTH(F201)=5),(NETWORKDAYS(Lister!$D$20,F201,Lister!$D$7:$D$13)-P201)*N201/NETWORKDAYS(Lister!$D$20,Lister!$E$20,Lister!$D$7:$D$13),IF(AND(MONTH(E201)=5,MONTH(F201)=6),(NETWORKDAYS(E201,Lister!$E$20,Lister!$D$7:$D$13)-P201)*N201/NETWORKDAYS(Lister!$D$20,Lister!$E$20,Lister!$D$7:$D$13),IF(AND(MONTH(E201)=4,MONTH(F201)=6),(NETWORKDAYS(Lister!$D$20,Lister!$E$20,Lister!$D$7:$D$13)-P201)*N201/NETWORKDAYS(Lister!$D$20,Lister!$E$20,Lister!$D$7:$D$13),IF(OR(MONTH(F201)=4,MONTH(E201)=6),0)))))),0),"")</f>
        <v/>
      </c>
      <c r="T201" s="48" t="str">
        <f>IFERROR(MAX(IF(OR(O201="",P201="",Q201=""),"",IF(AND(MONTH(E201)=6,MONTH(F201)=6),(NETWORKDAYS(E201,F201,Lister!$D$7:$D$13)-Q201)*N201/NETWORKDAYS(Lister!$D$21,Lister!$E$21,Lister!$D$7:$D$13),IF(AND(MONTH(E201)&lt;6,MONTH(F201)=6),(NETWORKDAYS(Lister!$D$21,F201,Lister!$D$7:$D$13)-Q201)*N201/NETWORKDAYS(Lister!$D$21,Lister!$E$21,Lister!$D$7:$D$13),IF(MONTH(F201)&lt;6,0)))),0),"")</f>
        <v/>
      </c>
      <c r="U201" s="50" t="str">
        <f t="shared" si="13"/>
        <v/>
      </c>
    </row>
    <row r="202" spans="1:21" x14ac:dyDescent="0.35">
      <c r="A202" s="11" t="str">
        <f t="shared" si="14"/>
        <v/>
      </c>
      <c r="B202" s="32"/>
      <c r="C202" s="17"/>
      <c r="D202" s="18"/>
      <c r="E202" s="12"/>
      <c r="F202" s="12"/>
      <c r="G202" s="40" t="str">
        <f>IF(OR(E202="",F202=""),"",NETWORKDAYS(E202,F202,Lister!$D$7:$D$13))</f>
        <v/>
      </c>
      <c r="H202" s="14"/>
      <c r="I202" s="25" t="str">
        <f t="shared" si="10"/>
        <v/>
      </c>
      <c r="J202" s="45"/>
      <c r="K202" s="46"/>
      <c r="L202" s="15"/>
      <c r="M202" s="49" t="str">
        <f t="shared" si="11"/>
        <v/>
      </c>
      <c r="N202" s="47" t="str">
        <f t="shared" si="12"/>
        <v/>
      </c>
      <c r="O202" s="15"/>
      <c r="P202" s="15"/>
      <c r="Q202" s="15"/>
      <c r="R202" s="48" t="str">
        <f>IFERROR(MAX(IF(OR(O202="",P202="",Q202=""),"",IF(AND(MONTH(E202)=4,MONTH(F202)=4),(NETWORKDAYS(E202,F202,Lister!$D$7:$D$13)-O202)*N202/NETWORKDAYS(Lister!$D$19,Lister!$E$19,Lister!$D$7:$D$13),IF(AND(MONTH(E202)=4,MONTH(F202)&gt;4),(NETWORKDAYS(E202,Lister!$E$19,Lister!$D$7:$D$13)-O202)*N202/NETWORKDAYS(Lister!$D$19,Lister!$E$19,Lister!$D$7:$D$13),IF(MONTH(E202)&gt;4,0)))),0),"")</f>
        <v/>
      </c>
      <c r="S202" s="48" t="str">
        <f>IFERROR(MAX(IF(OR(O202="",P202="",Q202=""),"",IF(AND(MONTH(E202)=5,MONTH(F202)=5),(NETWORKDAYS(E202,F202,Lister!$D$7:$D$13)-P202)*N202/NETWORKDAYS(Lister!$D$20,Lister!$E$20,Lister!$D$7:$D$13),IF(AND(MONTH(E202)=4,MONTH(F202)=5),(NETWORKDAYS(Lister!$D$20,F202,Lister!$D$7:$D$13)-P202)*N202/NETWORKDAYS(Lister!$D$20,Lister!$E$20,Lister!$D$7:$D$13),IF(AND(MONTH(E202)=5,MONTH(F202)=6),(NETWORKDAYS(E202,Lister!$E$20,Lister!$D$7:$D$13)-P202)*N202/NETWORKDAYS(Lister!$D$20,Lister!$E$20,Lister!$D$7:$D$13),IF(AND(MONTH(E202)=4,MONTH(F202)=6),(NETWORKDAYS(Lister!$D$20,Lister!$E$20,Lister!$D$7:$D$13)-P202)*N202/NETWORKDAYS(Lister!$D$20,Lister!$E$20,Lister!$D$7:$D$13),IF(OR(MONTH(F202)=4,MONTH(E202)=6),0)))))),0),"")</f>
        <v/>
      </c>
      <c r="T202" s="48" t="str">
        <f>IFERROR(MAX(IF(OR(O202="",P202="",Q202=""),"",IF(AND(MONTH(E202)=6,MONTH(F202)=6),(NETWORKDAYS(E202,F202,Lister!$D$7:$D$13)-Q202)*N202/NETWORKDAYS(Lister!$D$21,Lister!$E$21,Lister!$D$7:$D$13),IF(AND(MONTH(E202)&lt;6,MONTH(F202)=6),(NETWORKDAYS(Lister!$D$21,F202,Lister!$D$7:$D$13)-Q202)*N202/NETWORKDAYS(Lister!$D$21,Lister!$E$21,Lister!$D$7:$D$13),IF(MONTH(F202)&lt;6,0)))),0),"")</f>
        <v/>
      </c>
      <c r="U202" s="50" t="str">
        <f t="shared" si="13"/>
        <v/>
      </c>
    </row>
    <row r="203" spans="1:21" x14ac:dyDescent="0.35">
      <c r="A203" s="11" t="str">
        <f t="shared" si="14"/>
        <v/>
      </c>
      <c r="B203" s="32"/>
      <c r="C203" s="17"/>
      <c r="D203" s="18"/>
      <c r="E203" s="12"/>
      <c r="F203" s="12"/>
      <c r="G203" s="40" t="str">
        <f>IF(OR(E203="",F203=""),"",NETWORKDAYS(E203,F203,Lister!$D$7:$D$13))</f>
        <v/>
      </c>
      <c r="H203" s="14"/>
      <c r="I203" s="25" t="str">
        <f t="shared" si="10"/>
        <v/>
      </c>
      <c r="J203" s="45"/>
      <c r="K203" s="46"/>
      <c r="L203" s="15"/>
      <c r="M203" s="49" t="str">
        <f t="shared" si="11"/>
        <v/>
      </c>
      <c r="N203" s="47" t="str">
        <f t="shared" si="12"/>
        <v/>
      </c>
      <c r="O203" s="15"/>
      <c r="P203" s="15"/>
      <c r="Q203" s="15"/>
      <c r="R203" s="48" t="str">
        <f>IFERROR(MAX(IF(OR(O203="",P203="",Q203=""),"",IF(AND(MONTH(E203)=4,MONTH(F203)=4),(NETWORKDAYS(E203,F203,Lister!$D$7:$D$13)-O203)*N203/NETWORKDAYS(Lister!$D$19,Lister!$E$19,Lister!$D$7:$D$13),IF(AND(MONTH(E203)=4,MONTH(F203)&gt;4),(NETWORKDAYS(E203,Lister!$E$19,Lister!$D$7:$D$13)-O203)*N203/NETWORKDAYS(Lister!$D$19,Lister!$E$19,Lister!$D$7:$D$13),IF(MONTH(E203)&gt;4,0)))),0),"")</f>
        <v/>
      </c>
      <c r="S203" s="48" t="str">
        <f>IFERROR(MAX(IF(OR(O203="",P203="",Q203=""),"",IF(AND(MONTH(E203)=5,MONTH(F203)=5),(NETWORKDAYS(E203,F203,Lister!$D$7:$D$13)-P203)*N203/NETWORKDAYS(Lister!$D$20,Lister!$E$20,Lister!$D$7:$D$13),IF(AND(MONTH(E203)=4,MONTH(F203)=5),(NETWORKDAYS(Lister!$D$20,F203,Lister!$D$7:$D$13)-P203)*N203/NETWORKDAYS(Lister!$D$20,Lister!$E$20,Lister!$D$7:$D$13),IF(AND(MONTH(E203)=5,MONTH(F203)=6),(NETWORKDAYS(E203,Lister!$E$20,Lister!$D$7:$D$13)-P203)*N203/NETWORKDAYS(Lister!$D$20,Lister!$E$20,Lister!$D$7:$D$13),IF(AND(MONTH(E203)=4,MONTH(F203)=6),(NETWORKDAYS(Lister!$D$20,Lister!$E$20,Lister!$D$7:$D$13)-P203)*N203/NETWORKDAYS(Lister!$D$20,Lister!$E$20,Lister!$D$7:$D$13),IF(OR(MONTH(F203)=4,MONTH(E203)=6),0)))))),0),"")</f>
        <v/>
      </c>
      <c r="T203" s="48" t="str">
        <f>IFERROR(MAX(IF(OR(O203="",P203="",Q203=""),"",IF(AND(MONTH(E203)=6,MONTH(F203)=6),(NETWORKDAYS(E203,F203,Lister!$D$7:$D$13)-Q203)*N203/NETWORKDAYS(Lister!$D$21,Lister!$E$21,Lister!$D$7:$D$13),IF(AND(MONTH(E203)&lt;6,MONTH(F203)=6),(NETWORKDAYS(Lister!$D$21,F203,Lister!$D$7:$D$13)-Q203)*N203/NETWORKDAYS(Lister!$D$21,Lister!$E$21,Lister!$D$7:$D$13),IF(MONTH(F203)&lt;6,0)))),0),"")</f>
        <v/>
      </c>
      <c r="U203" s="50" t="str">
        <f t="shared" si="13"/>
        <v/>
      </c>
    </row>
    <row r="204" spans="1:21" x14ac:dyDescent="0.35">
      <c r="A204" s="11" t="str">
        <f t="shared" si="14"/>
        <v/>
      </c>
      <c r="B204" s="32"/>
      <c r="C204" s="17"/>
      <c r="D204" s="18"/>
      <c r="E204" s="12"/>
      <c r="F204" s="12"/>
      <c r="G204" s="40" t="str">
        <f>IF(OR(E204="",F204=""),"",NETWORKDAYS(E204,F204,Lister!$D$7:$D$13))</f>
        <v/>
      </c>
      <c r="H204" s="14"/>
      <c r="I204" s="25" t="str">
        <f t="shared" si="10"/>
        <v/>
      </c>
      <c r="J204" s="45"/>
      <c r="K204" s="46"/>
      <c r="L204" s="15"/>
      <c r="M204" s="49" t="str">
        <f t="shared" si="11"/>
        <v/>
      </c>
      <c r="N204" s="47" t="str">
        <f t="shared" si="12"/>
        <v/>
      </c>
      <c r="O204" s="15"/>
      <c r="P204" s="15"/>
      <c r="Q204" s="15"/>
      <c r="R204" s="48" t="str">
        <f>IFERROR(MAX(IF(OR(O204="",P204="",Q204=""),"",IF(AND(MONTH(E204)=4,MONTH(F204)=4),(NETWORKDAYS(E204,F204,Lister!$D$7:$D$13)-O204)*N204/NETWORKDAYS(Lister!$D$19,Lister!$E$19,Lister!$D$7:$D$13),IF(AND(MONTH(E204)=4,MONTH(F204)&gt;4),(NETWORKDAYS(E204,Lister!$E$19,Lister!$D$7:$D$13)-O204)*N204/NETWORKDAYS(Lister!$D$19,Lister!$E$19,Lister!$D$7:$D$13),IF(MONTH(E204)&gt;4,0)))),0),"")</f>
        <v/>
      </c>
      <c r="S204" s="48" t="str">
        <f>IFERROR(MAX(IF(OR(O204="",P204="",Q204=""),"",IF(AND(MONTH(E204)=5,MONTH(F204)=5),(NETWORKDAYS(E204,F204,Lister!$D$7:$D$13)-P204)*N204/NETWORKDAYS(Lister!$D$20,Lister!$E$20,Lister!$D$7:$D$13),IF(AND(MONTH(E204)=4,MONTH(F204)=5),(NETWORKDAYS(Lister!$D$20,F204,Lister!$D$7:$D$13)-P204)*N204/NETWORKDAYS(Lister!$D$20,Lister!$E$20,Lister!$D$7:$D$13),IF(AND(MONTH(E204)=5,MONTH(F204)=6),(NETWORKDAYS(E204,Lister!$E$20,Lister!$D$7:$D$13)-P204)*N204/NETWORKDAYS(Lister!$D$20,Lister!$E$20,Lister!$D$7:$D$13),IF(AND(MONTH(E204)=4,MONTH(F204)=6),(NETWORKDAYS(Lister!$D$20,Lister!$E$20,Lister!$D$7:$D$13)-P204)*N204/NETWORKDAYS(Lister!$D$20,Lister!$E$20,Lister!$D$7:$D$13),IF(OR(MONTH(F204)=4,MONTH(E204)=6),0)))))),0),"")</f>
        <v/>
      </c>
      <c r="T204" s="48" t="str">
        <f>IFERROR(MAX(IF(OR(O204="",P204="",Q204=""),"",IF(AND(MONTH(E204)=6,MONTH(F204)=6),(NETWORKDAYS(E204,F204,Lister!$D$7:$D$13)-Q204)*N204/NETWORKDAYS(Lister!$D$21,Lister!$E$21,Lister!$D$7:$D$13),IF(AND(MONTH(E204)&lt;6,MONTH(F204)=6),(NETWORKDAYS(Lister!$D$21,F204,Lister!$D$7:$D$13)-Q204)*N204/NETWORKDAYS(Lister!$D$21,Lister!$E$21,Lister!$D$7:$D$13),IF(MONTH(F204)&lt;6,0)))),0),"")</f>
        <v/>
      </c>
      <c r="U204" s="50" t="str">
        <f t="shared" si="13"/>
        <v/>
      </c>
    </row>
    <row r="205" spans="1:21" x14ac:dyDescent="0.35">
      <c r="A205" s="11" t="str">
        <f t="shared" si="14"/>
        <v/>
      </c>
      <c r="B205" s="32"/>
      <c r="C205" s="17"/>
      <c r="D205" s="18"/>
      <c r="E205" s="12"/>
      <c r="F205" s="12"/>
      <c r="G205" s="40" t="str">
        <f>IF(OR(E205="",F205=""),"",NETWORKDAYS(E205,F205,Lister!$D$7:$D$13))</f>
        <v/>
      </c>
      <c r="H205" s="14"/>
      <c r="I205" s="25" t="str">
        <f t="shared" si="10"/>
        <v/>
      </c>
      <c r="J205" s="45"/>
      <c r="K205" s="46"/>
      <c r="L205" s="15"/>
      <c r="M205" s="49" t="str">
        <f t="shared" si="11"/>
        <v/>
      </c>
      <c r="N205" s="47" t="str">
        <f t="shared" si="12"/>
        <v/>
      </c>
      <c r="O205" s="15"/>
      <c r="P205" s="15"/>
      <c r="Q205" s="15"/>
      <c r="R205" s="48" t="str">
        <f>IFERROR(MAX(IF(OR(O205="",P205="",Q205=""),"",IF(AND(MONTH(E205)=4,MONTH(F205)=4),(NETWORKDAYS(E205,F205,Lister!$D$7:$D$13)-O205)*N205/NETWORKDAYS(Lister!$D$19,Lister!$E$19,Lister!$D$7:$D$13),IF(AND(MONTH(E205)=4,MONTH(F205)&gt;4),(NETWORKDAYS(E205,Lister!$E$19,Lister!$D$7:$D$13)-O205)*N205/NETWORKDAYS(Lister!$D$19,Lister!$E$19,Lister!$D$7:$D$13),IF(MONTH(E205)&gt;4,0)))),0),"")</f>
        <v/>
      </c>
      <c r="S205" s="48" t="str">
        <f>IFERROR(MAX(IF(OR(O205="",P205="",Q205=""),"",IF(AND(MONTH(E205)=5,MONTH(F205)=5),(NETWORKDAYS(E205,F205,Lister!$D$7:$D$13)-P205)*N205/NETWORKDAYS(Lister!$D$20,Lister!$E$20,Lister!$D$7:$D$13),IF(AND(MONTH(E205)=4,MONTH(F205)=5),(NETWORKDAYS(Lister!$D$20,F205,Lister!$D$7:$D$13)-P205)*N205/NETWORKDAYS(Lister!$D$20,Lister!$E$20,Lister!$D$7:$D$13),IF(AND(MONTH(E205)=5,MONTH(F205)=6),(NETWORKDAYS(E205,Lister!$E$20,Lister!$D$7:$D$13)-P205)*N205/NETWORKDAYS(Lister!$D$20,Lister!$E$20,Lister!$D$7:$D$13),IF(AND(MONTH(E205)=4,MONTH(F205)=6),(NETWORKDAYS(Lister!$D$20,Lister!$E$20,Lister!$D$7:$D$13)-P205)*N205/NETWORKDAYS(Lister!$D$20,Lister!$E$20,Lister!$D$7:$D$13),IF(OR(MONTH(F205)=4,MONTH(E205)=6),0)))))),0),"")</f>
        <v/>
      </c>
      <c r="T205" s="48" t="str">
        <f>IFERROR(MAX(IF(OR(O205="",P205="",Q205=""),"",IF(AND(MONTH(E205)=6,MONTH(F205)=6),(NETWORKDAYS(E205,F205,Lister!$D$7:$D$13)-Q205)*N205/NETWORKDAYS(Lister!$D$21,Lister!$E$21,Lister!$D$7:$D$13),IF(AND(MONTH(E205)&lt;6,MONTH(F205)=6),(NETWORKDAYS(Lister!$D$21,F205,Lister!$D$7:$D$13)-Q205)*N205/NETWORKDAYS(Lister!$D$21,Lister!$E$21,Lister!$D$7:$D$13),IF(MONTH(F205)&lt;6,0)))),0),"")</f>
        <v/>
      </c>
      <c r="U205" s="50" t="str">
        <f t="shared" si="13"/>
        <v/>
      </c>
    </row>
    <row r="206" spans="1:21" x14ac:dyDescent="0.35">
      <c r="A206" s="11" t="str">
        <f t="shared" si="14"/>
        <v/>
      </c>
      <c r="B206" s="32"/>
      <c r="C206" s="17"/>
      <c r="D206" s="18"/>
      <c r="E206" s="12"/>
      <c r="F206" s="12"/>
      <c r="G206" s="40" t="str">
        <f>IF(OR(E206="",F206=""),"",NETWORKDAYS(E206,F206,Lister!$D$7:$D$13))</f>
        <v/>
      </c>
      <c r="H206" s="14"/>
      <c r="I206" s="25" t="str">
        <f t="shared" si="10"/>
        <v/>
      </c>
      <c r="J206" s="45"/>
      <c r="K206" s="46"/>
      <c r="L206" s="15"/>
      <c r="M206" s="49" t="str">
        <f t="shared" si="11"/>
        <v/>
      </c>
      <c r="N206" s="47" t="str">
        <f t="shared" si="12"/>
        <v/>
      </c>
      <c r="O206" s="15"/>
      <c r="P206" s="15"/>
      <c r="Q206" s="15"/>
      <c r="R206" s="48" t="str">
        <f>IFERROR(MAX(IF(OR(O206="",P206="",Q206=""),"",IF(AND(MONTH(E206)=4,MONTH(F206)=4),(NETWORKDAYS(E206,F206,Lister!$D$7:$D$13)-O206)*N206/NETWORKDAYS(Lister!$D$19,Lister!$E$19,Lister!$D$7:$D$13),IF(AND(MONTH(E206)=4,MONTH(F206)&gt;4),(NETWORKDAYS(E206,Lister!$E$19,Lister!$D$7:$D$13)-O206)*N206/NETWORKDAYS(Lister!$D$19,Lister!$E$19,Lister!$D$7:$D$13),IF(MONTH(E206)&gt;4,0)))),0),"")</f>
        <v/>
      </c>
      <c r="S206" s="48" t="str">
        <f>IFERROR(MAX(IF(OR(O206="",P206="",Q206=""),"",IF(AND(MONTH(E206)=5,MONTH(F206)=5),(NETWORKDAYS(E206,F206,Lister!$D$7:$D$13)-P206)*N206/NETWORKDAYS(Lister!$D$20,Lister!$E$20,Lister!$D$7:$D$13),IF(AND(MONTH(E206)=4,MONTH(F206)=5),(NETWORKDAYS(Lister!$D$20,F206,Lister!$D$7:$D$13)-P206)*N206/NETWORKDAYS(Lister!$D$20,Lister!$E$20,Lister!$D$7:$D$13),IF(AND(MONTH(E206)=5,MONTH(F206)=6),(NETWORKDAYS(E206,Lister!$E$20,Lister!$D$7:$D$13)-P206)*N206/NETWORKDAYS(Lister!$D$20,Lister!$E$20,Lister!$D$7:$D$13),IF(AND(MONTH(E206)=4,MONTH(F206)=6),(NETWORKDAYS(Lister!$D$20,Lister!$E$20,Lister!$D$7:$D$13)-P206)*N206/NETWORKDAYS(Lister!$D$20,Lister!$E$20,Lister!$D$7:$D$13),IF(OR(MONTH(F206)=4,MONTH(E206)=6),0)))))),0),"")</f>
        <v/>
      </c>
      <c r="T206" s="48" t="str">
        <f>IFERROR(MAX(IF(OR(O206="",P206="",Q206=""),"",IF(AND(MONTH(E206)=6,MONTH(F206)=6),(NETWORKDAYS(E206,F206,Lister!$D$7:$D$13)-Q206)*N206/NETWORKDAYS(Lister!$D$21,Lister!$E$21,Lister!$D$7:$D$13),IF(AND(MONTH(E206)&lt;6,MONTH(F206)=6),(NETWORKDAYS(Lister!$D$21,F206,Lister!$D$7:$D$13)-Q206)*N206/NETWORKDAYS(Lister!$D$21,Lister!$E$21,Lister!$D$7:$D$13),IF(MONTH(F206)&lt;6,0)))),0),"")</f>
        <v/>
      </c>
      <c r="U206" s="50" t="str">
        <f t="shared" si="13"/>
        <v/>
      </c>
    </row>
    <row r="207" spans="1:21" x14ac:dyDescent="0.35">
      <c r="A207" s="11" t="str">
        <f t="shared" si="14"/>
        <v/>
      </c>
      <c r="B207" s="32"/>
      <c r="C207" s="17"/>
      <c r="D207" s="18"/>
      <c r="E207" s="12"/>
      <c r="F207" s="12"/>
      <c r="G207" s="40" t="str">
        <f>IF(OR(E207="",F207=""),"",NETWORKDAYS(E207,F207,Lister!$D$7:$D$13))</f>
        <v/>
      </c>
      <c r="H207" s="14"/>
      <c r="I207" s="25" t="str">
        <f t="shared" si="10"/>
        <v/>
      </c>
      <c r="J207" s="45"/>
      <c r="K207" s="46"/>
      <c r="L207" s="15"/>
      <c r="M207" s="49" t="str">
        <f t="shared" si="11"/>
        <v/>
      </c>
      <c r="N207" s="47" t="str">
        <f t="shared" si="12"/>
        <v/>
      </c>
      <c r="O207" s="15"/>
      <c r="P207" s="15"/>
      <c r="Q207" s="15"/>
      <c r="R207" s="48" t="str">
        <f>IFERROR(MAX(IF(OR(O207="",P207="",Q207=""),"",IF(AND(MONTH(E207)=4,MONTH(F207)=4),(NETWORKDAYS(E207,F207,Lister!$D$7:$D$13)-O207)*N207/NETWORKDAYS(Lister!$D$19,Lister!$E$19,Lister!$D$7:$D$13),IF(AND(MONTH(E207)=4,MONTH(F207)&gt;4),(NETWORKDAYS(E207,Lister!$E$19,Lister!$D$7:$D$13)-O207)*N207/NETWORKDAYS(Lister!$D$19,Lister!$E$19,Lister!$D$7:$D$13),IF(MONTH(E207)&gt;4,0)))),0),"")</f>
        <v/>
      </c>
      <c r="S207" s="48" t="str">
        <f>IFERROR(MAX(IF(OR(O207="",P207="",Q207=""),"",IF(AND(MONTH(E207)=5,MONTH(F207)=5),(NETWORKDAYS(E207,F207,Lister!$D$7:$D$13)-P207)*N207/NETWORKDAYS(Lister!$D$20,Lister!$E$20,Lister!$D$7:$D$13),IF(AND(MONTH(E207)=4,MONTH(F207)=5),(NETWORKDAYS(Lister!$D$20,F207,Lister!$D$7:$D$13)-P207)*N207/NETWORKDAYS(Lister!$D$20,Lister!$E$20,Lister!$D$7:$D$13),IF(AND(MONTH(E207)=5,MONTH(F207)=6),(NETWORKDAYS(E207,Lister!$E$20,Lister!$D$7:$D$13)-P207)*N207/NETWORKDAYS(Lister!$D$20,Lister!$E$20,Lister!$D$7:$D$13),IF(AND(MONTH(E207)=4,MONTH(F207)=6),(NETWORKDAYS(Lister!$D$20,Lister!$E$20,Lister!$D$7:$D$13)-P207)*N207/NETWORKDAYS(Lister!$D$20,Lister!$E$20,Lister!$D$7:$D$13),IF(OR(MONTH(F207)=4,MONTH(E207)=6),0)))))),0),"")</f>
        <v/>
      </c>
      <c r="T207" s="48" t="str">
        <f>IFERROR(MAX(IF(OR(O207="",P207="",Q207=""),"",IF(AND(MONTH(E207)=6,MONTH(F207)=6),(NETWORKDAYS(E207,F207,Lister!$D$7:$D$13)-Q207)*N207/NETWORKDAYS(Lister!$D$21,Lister!$E$21,Lister!$D$7:$D$13),IF(AND(MONTH(E207)&lt;6,MONTH(F207)=6),(NETWORKDAYS(Lister!$D$21,F207,Lister!$D$7:$D$13)-Q207)*N207/NETWORKDAYS(Lister!$D$21,Lister!$E$21,Lister!$D$7:$D$13),IF(MONTH(F207)&lt;6,0)))),0),"")</f>
        <v/>
      </c>
      <c r="U207" s="50" t="str">
        <f t="shared" si="13"/>
        <v/>
      </c>
    </row>
    <row r="208" spans="1:21" x14ac:dyDescent="0.35">
      <c r="A208" s="11" t="str">
        <f t="shared" si="14"/>
        <v/>
      </c>
      <c r="B208" s="32"/>
      <c r="C208" s="17"/>
      <c r="D208" s="18"/>
      <c r="E208" s="12"/>
      <c r="F208" s="12"/>
      <c r="G208" s="40" t="str">
        <f>IF(OR(E208="",F208=""),"",NETWORKDAYS(E208,F208,Lister!$D$7:$D$13))</f>
        <v/>
      </c>
      <c r="H208" s="14"/>
      <c r="I208" s="25" t="str">
        <f t="shared" si="10"/>
        <v/>
      </c>
      <c r="J208" s="45"/>
      <c r="K208" s="46"/>
      <c r="L208" s="15"/>
      <c r="M208" s="49" t="str">
        <f t="shared" si="11"/>
        <v/>
      </c>
      <c r="N208" s="47" t="str">
        <f t="shared" si="12"/>
        <v/>
      </c>
      <c r="O208" s="15"/>
      <c r="P208" s="15"/>
      <c r="Q208" s="15"/>
      <c r="R208" s="48" t="str">
        <f>IFERROR(MAX(IF(OR(O208="",P208="",Q208=""),"",IF(AND(MONTH(E208)=4,MONTH(F208)=4),(NETWORKDAYS(E208,F208,Lister!$D$7:$D$13)-O208)*N208/NETWORKDAYS(Lister!$D$19,Lister!$E$19,Lister!$D$7:$D$13),IF(AND(MONTH(E208)=4,MONTH(F208)&gt;4),(NETWORKDAYS(E208,Lister!$E$19,Lister!$D$7:$D$13)-O208)*N208/NETWORKDAYS(Lister!$D$19,Lister!$E$19,Lister!$D$7:$D$13),IF(MONTH(E208)&gt;4,0)))),0),"")</f>
        <v/>
      </c>
      <c r="S208" s="48" t="str">
        <f>IFERROR(MAX(IF(OR(O208="",P208="",Q208=""),"",IF(AND(MONTH(E208)=5,MONTH(F208)=5),(NETWORKDAYS(E208,F208,Lister!$D$7:$D$13)-P208)*N208/NETWORKDAYS(Lister!$D$20,Lister!$E$20,Lister!$D$7:$D$13),IF(AND(MONTH(E208)=4,MONTH(F208)=5),(NETWORKDAYS(Lister!$D$20,F208,Lister!$D$7:$D$13)-P208)*N208/NETWORKDAYS(Lister!$D$20,Lister!$E$20,Lister!$D$7:$D$13),IF(AND(MONTH(E208)=5,MONTH(F208)=6),(NETWORKDAYS(E208,Lister!$E$20,Lister!$D$7:$D$13)-P208)*N208/NETWORKDAYS(Lister!$D$20,Lister!$E$20,Lister!$D$7:$D$13),IF(AND(MONTH(E208)=4,MONTH(F208)=6),(NETWORKDAYS(Lister!$D$20,Lister!$E$20,Lister!$D$7:$D$13)-P208)*N208/NETWORKDAYS(Lister!$D$20,Lister!$E$20,Lister!$D$7:$D$13),IF(OR(MONTH(F208)=4,MONTH(E208)=6),0)))))),0),"")</f>
        <v/>
      </c>
      <c r="T208" s="48" t="str">
        <f>IFERROR(MAX(IF(OR(O208="",P208="",Q208=""),"",IF(AND(MONTH(E208)=6,MONTH(F208)=6),(NETWORKDAYS(E208,F208,Lister!$D$7:$D$13)-Q208)*N208/NETWORKDAYS(Lister!$D$21,Lister!$E$21,Lister!$D$7:$D$13),IF(AND(MONTH(E208)&lt;6,MONTH(F208)=6),(NETWORKDAYS(Lister!$D$21,F208,Lister!$D$7:$D$13)-Q208)*N208/NETWORKDAYS(Lister!$D$21,Lister!$E$21,Lister!$D$7:$D$13),IF(MONTH(F208)&lt;6,0)))),0),"")</f>
        <v/>
      </c>
      <c r="U208" s="50" t="str">
        <f t="shared" si="13"/>
        <v/>
      </c>
    </row>
    <row r="209" spans="1:21" x14ac:dyDescent="0.35">
      <c r="A209" s="11" t="str">
        <f t="shared" si="14"/>
        <v/>
      </c>
      <c r="B209" s="32"/>
      <c r="C209" s="17"/>
      <c r="D209" s="18"/>
      <c r="E209" s="12"/>
      <c r="F209" s="12"/>
      <c r="G209" s="40" t="str">
        <f>IF(OR(E209="",F209=""),"",NETWORKDAYS(E209,F209,Lister!$D$7:$D$13))</f>
        <v/>
      </c>
      <c r="H209" s="14"/>
      <c r="I209" s="25" t="str">
        <f t="shared" si="10"/>
        <v/>
      </c>
      <c r="J209" s="45"/>
      <c r="K209" s="46"/>
      <c r="L209" s="15"/>
      <c r="M209" s="49" t="str">
        <f t="shared" si="11"/>
        <v/>
      </c>
      <c r="N209" s="47" t="str">
        <f t="shared" si="12"/>
        <v/>
      </c>
      <c r="O209" s="15"/>
      <c r="P209" s="15"/>
      <c r="Q209" s="15"/>
      <c r="R209" s="48" t="str">
        <f>IFERROR(MAX(IF(OR(O209="",P209="",Q209=""),"",IF(AND(MONTH(E209)=4,MONTH(F209)=4),(NETWORKDAYS(E209,F209,Lister!$D$7:$D$13)-O209)*N209/NETWORKDAYS(Lister!$D$19,Lister!$E$19,Lister!$D$7:$D$13),IF(AND(MONTH(E209)=4,MONTH(F209)&gt;4),(NETWORKDAYS(E209,Lister!$E$19,Lister!$D$7:$D$13)-O209)*N209/NETWORKDAYS(Lister!$D$19,Lister!$E$19,Lister!$D$7:$D$13),IF(MONTH(E209)&gt;4,0)))),0),"")</f>
        <v/>
      </c>
      <c r="S209" s="48" t="str">
        <f>IFERROR(MAX(IF(OR(O209="",P209="",Q209=""),"",IF(AND(MONTH(E209)=5,MONTH(F209)=5),(NETWORKDAYS(E209,F209,Lister!$D$7:$D$13)-P209)*N209/NETWORKDAYS(Lister!$D$20,Lister!$E$20,Lister!$D$7:$D$13),IF(AND(MONTH(E209)=4,MONTH(F209)=5),(NETWORKDAYS(Lister!$D$20,F209,Lister!$D$7:$D$13)-P209)*N209/NETWORKDAYS(Lister!$D$20,Lister!$E$20,Lister!$D$7:$D$13),IF(AND(MONTH(E209)=5,MONTH(F209)=6),(NETWORKDAYS(E209,Lister!$E$20,Lister!$D$7:$D$13)-P209)*N209/NETWORKDAYS(Lister!$D$20,Lister!$E$20,Lister!$D$7:$D$13),IF(AND(MONTH(E209)=4,MONTH(F209)=6),(NETWORKDAYS(Lister!$D$20,Lister!$E$20,Lister!$D$7:$D$13)-P209)*N209/NETWORKDAYS(Lister!$D$20,Lister!$E$20,Lister!$D$7:$D$13),IF(OR(MONTH(F209)=4,MONTH(E209)=6),0)))))),0),"")</f>
        <v/>
      </c>
      <c r="T209" s="48" t="str">
        <f>IFERROR(MAX(IF(OR(O209="",P209="",Q209=""),"",IF(AND(MONTH(E209)=6,MONTH(F209)=6),(NETWORKDAYS(E209,F209,Lister!$D$7:$D$13)-Q209)*N209/NETWORKDAYS(Lister!$D$21,Lister!$E$21,Lister!$D$7:$D$13),IF(AND(MONTH(E209)&lt;6,MONTH(F209)=6),(NETWORKDAYS(Lister!$D$21,F209,Lister!$D$7:$D$13)-Q209)*N209/NETWORKDAYS(Lister!$D$21,Lister!$E$21,Lister!$D$7:$D$13),IF(MONTH(F209)&lt;6,0)))),0),"")</f>
        <v/>
      </c>
      <c r="U209" s="50" t="str">
        <f t="shared" si="13"/>
        <v/>
      </c>
    </row>
    <row r="210" spans="1:21" x14ac:dyDescent="0.35">
      <c r="A210" s="11" t="str">
        <f t="shared" si="14"/>
        <v/>
      </c>
      <c r="B210" s="32"/>
      <c r="C210" s="17"/>
      <c r="D210" s="18"/>
      <c r="E210" s="12"/>
      <c r="F210" s="12"/>
      <c r="G210" s="40" t="str">
        <f>IF(OR(E210="",F210=""),"",NETWORKDAYS(E210,F210,Lister!$D$7:$D$13))</f>
        <v/>
      </c>
      <c r="H210" s="14"/>
      <c r="I210" s="25" t="str">
        <f t="shared" si="10"/>
        <v/>
      </c>
      <c r="J210" s="45"/>
      <c r="K210" s="46"/>
      <c r="L210" s="15"/>
      <c r="M210" s="49" t="str">
        <f t="shared" si="11"/>
        <v/>
      </c>
      <c r="N210" s="47" t="str">
        <f t="shared" si="12"/>
        <v/>
      </c>
      <c r="O210" s="15"/>
      <c r="P210" s="15"/>
      <c r="Q210" s="15"/>
      <c r="R210" s="48" t="str">
        <f>IFERROR(MAX(IF(OR(O210="",P210="",Q210=""),"",IF(AND(MONTH(E210)=4,MONTH(F210)=4),(NETWORKDAYS(E210,F210,Lister!$D$7:$D$13)-O210)*N210/NETWORKDAYS(Lister!$D$19,Lister!$E$19,Lister!$D$7:$D$13),IF(AND(MONTH(E210)=4,MONTH(F210)&gt;4),(NETWORKDAYS(E210,Lister!$E$19,Lister!$D$7:$D$13)-O210)*N210/NETWORKDAYS(Lister!$D$19,Lister!$E$19,Lister!$D$7:$D$13),IF(MONTH(E210)&gt;4,0)))),0),"")</f>
        <v/>
      </c>
      <c r="S210" s="48" t="str">
        <f>IFERROR(MAX(IF(OR(O210="",P210="",Q210=""),"",IF(AND(MONTH(E210)=5,MONTH(F210)=5),(NETWORKDAYS(E210,F210,Lister!$D$7:$D$13)-P210)*N210/NETWORKDAYS(Lister!$D$20,Lister!$E$20,Lister!$D$7:$D$13),IF(AND(MONTH(E210)=4,MONTH(F210)=5),(NETWORKDAYS(Lister!$D$20,F210,Lister!$D$7:$D$13)-P210)*N210/NETWORKDAYS(Lister!$D$20,Lister!$E$20,Lister!$D$7:$D$13),IF(AND(MONTH(E210)=5,MONTH(F210)=6),(NETWORKDAYS(E210,Lister!$E$20,Lister!$D$7:$D$13)-P210)*N210/NETWORKDAYS(Lister!$D$20,Lister!$E$20,Lister!$D$7:$D$13),IF(AND(MONTH(E210)=4,MONTH(F210)=6),(NETWORKDAYS(Lister!$D$20,Lister!$E$20,Lister!$D$7:$D$13)-P210)*N210/NETWORKDAYS(Lister!$D$20,Lister!$E$20,Lister!$D$7:$D$13),IF(OR(MONTH(F210)=4,MONTH(E210)=6),0)))))),0),"")</f>
        <v/>
      </c>
      <c r="T210" s="48" t="str">
        <f>IFERROR(MAX(IF(OR(O210="",P210="",Q210=""),"",IF(AND(MONTH(E210)=6,MONTH(F210)=6),(NETWORKDAYS(E210,F210,Lister!$D$7:$D$13)-Q210)*N210/NETWORKDAYS(Lister!$D$21,Lister!$E$21,Lister!$D$7:$D$13),IF(AND(MONTH(E210)&lt;6,MONTH(F210)=6),(NETWORKDAYS(Lister!$D$21,F210,Lister!$D$7:$D$13)-Q210)*N210/NETWORKDAYS(Lister!$D$21,Lister!$E$21,Lister!$D$7:$D$13),IF(MONTH(F210)&lt;6,0)))),0),"")</f>
        <v/>
      </c>
      <c r="U210" s="50" t="str">
        <f t="shared" si="13"/>
        <v/>
      </c>
    </row>
    <row r="211" spans="1:21" x14ac:dyDescent="0.35">
      <c r="A211" s="11" t="str">
        <f t="shared" si="14"/>
        <v/>
      </c>
      <c r="B211" s="32"/>
      <c r="C211" s="17"/>
      <c r="D211" s="18"/>
      <c r="E211" s="12"/>
      <c r="F211" s="12"/>
      <c r="G211" s="40" t="str">
        <f>IF(OR(E211="",F211=""),"",NETWORKDAYS(E211,F211,Lister!$D$7:$D$13))</f>
        <v/>
      </c>
      <c r="H211" s="14"/>
      <c r="I211" s="25" t="str">
        <f t="shared" si="10"/>
        <v/>
      </c>
      <c r="J211" s="45"/>
      <c r="K211" s="46"/>
      <c r="L211" s="15"/>
      <c r="M211" s="49" t="str">
        <f t="shared" si="11"/>
        <v/>
      </c>
      <c r="N211" s="47" t="str">
        <f t="shared" si="12"/>
        <v/>
      </c>
      <c r="O211" s="15"/>
      <c r="P211" s="15"/>
      <c r="Q211" s="15"/>
      <c r="R211" s="48" t="str">
        <f>IFERROR(MAX(IF(OR(O211="",P211="",Q211=""),"",IF(AND(MONTH(E211)=4,MONTH(F211)=4),(NETWORKDAYS(E211,F211,Lister!$D$7:$D$13)-O211)*N211/NETWORKDAYS(Lister!$D$19,Lister!$E$19,Lister!$D$7:$D$13),IF(AND(MONTH(E211)=4,MONTH(F211)&gt;4),(NETWORKDAYS(E211,Lister!$E$19,Lister!$D$7:$D$13)-O211)*N211/NETWORKDAYS(Lister!$D$19,Lister!$E$19,Lister!$D$7:$D$13),IF(MONTH(E211)&gt;4,0)))),0),"")</f>
        <v/>
      </c>
      <c r="S211" s="48" t="str">
        <f>IFERROR(MAX(IF(OR(O211="",P211="",Q211=""),"",IF(AND(MONTH(E211)=5,MONTH(F211)=5),(NETWORKDAYS(E211,F211,Lister!$D$7:$D$13)-P211)*N211/NETWORKDAYS(Lister!$D$20,Lister!$E$20,Lister!$D$7:$D$13),IF(AND(MONTH(E211)=4,MONTH(F211)=5),(NETWORKDAYS(Lister!$D$20,F211,Lister!$D$7:$D$13)-P211)*N211/NETWORKDAYS(Lister!$D$20,Lister!$E$20,Lister!$D$7:$D$13),IF(AND(MONTH(E211)=5,MONTH(F211)=6),(NETWORKDAYS(E211,Lister!$E$20,Lister!$D$7:$D$13)-P211)*N211/NETWORKDAYS(Lister!$D$20,Lister!$E$20,Lister!$D$7:$D$13),IF(AND(MONTH(E211)=4,MONTH(F211)=6),(NETWORKDAYS(Lister!$D$20,Lister!$E$20,Lister!$D$7:$D$13)-P211)*N211/NETWORKDAYS(Lister!$D$20,Lister!$E$20,Lister!$D$7:$D$13),IF(OR(MONTH(F211)=4,MONTH(E211)=6),0)))))),0),"")</f>
        <v/>
      </c>
      <c r="T211" s="48" t="str">
        <f>IFERROR(MAX(IF(OR(O211="",P211="",Q211=""),"",IF(AND(MONTH(E211)=6,MONTH(F211)=6),(NETWORKDAYS(E211,F211,Lister!$D$7:$D$13)-Q211)*N211/NETWORKDAYS(Lister!$D$21,Lister!$E$21,Lister!$D$7:$D$13),IF(AND(MONTH(E211)&lt;6,MONTH(F211)=6),(NETWORKDAYS(Lister!$D$21,F211,Lister!$D$7:$D$13)-Q211)*N211/NETWORKDAYS(Lister!$D$21,Lister!$E$21,Lister!$D$7:$D$13),IF(MONTH(F211)&lt;6,0)))),0),"")</f>
        <v/>
      </c>
      <c r="U211" s="50" t="str">
        <f t="shared" si="13"/>
        <v/>
      </c>
    </row>
    <row r="212" spans="1:21" x14ac:dyDescent="0.35">
      <c r="A212" s="11" t="str">
        <f t="shared" si="14"/>
        <v/>
      </c>
      <c r="B212" s="32"/>
      <c r="C212" s="17"/>
      <c r="D212" s="18"/>
      <c r="E212" s="12"/>
      <c r="F212" s="12"/>
      <c r="G212" s="40" t="str">
        <f>IF(OR(E212="",F212=""),"",NETWORKDAYS(E212,F212,Lister!$D$7:$D$13))</f>
        <v/>
      </c>
      <c r="H212" s="14"/>
      <c r="I212" s="25" t="str">
        <f t="shared" si="10"/>
        <v/>
      </c>
      <c r="J212" s="45"/>
      <c r="K212" s="46"/>
      <c r="L212" s="15"/>
      <c r="M212" s="49" t="str">
        <f t="shared" si="11"/>
        <v/>
      </c>
      <c r="N212" s="47" t="str">
        <f t="shared" si="12"/>
        <v/>
      </c>
      <c r="O212" s="15"/>
      <c r="P212" s="15"/>
      <c r="Q212" s="15"/>
      <c r="R212" s="48" t="str">
        <f>IFERROR(MAX(IF(OR(O212="",P212="",Q212=""),"",IF(AND(MONTH(E212)=4,MONTH(F212)=4),(NETWORKDAYS(E212,F212,Lister!$D$7:$D$13)-O212)*N212/NETWORKDAYS(Lister!$D$19,Lister!$E$19,Lister!$D$7:$D$13),IF(AND(MONTH(E212)=4,MONTH(F212)&gt;4),(NETWORKDAYS(E212,Lister!$E$19,Lister!$D$7:$D$13)-O212)*N212/NETWORKDAYS(Lister!$D$19,Lister!$E$19,Lister!$D$7:$D$13),IF(MONTH(E212)&gt;4,0)))),0),"")</f>
        <v/>
      </c>
      <c r="S212" s="48" t="str">
        <f>IFERROR(MAX(IF(OR(O212="",P212="",Q212=""),"",IF(AND(MONTH(E212)=5,MONTH(F212)=5),(NETWORKDAYS(E212,F212,Lister!$D$7:$D$13)-P212)*N212/NETWORKDAYS(Lister!$D$20,Lister!$E$20,Lister!$D$7:$D$13),IF(AND(MONTH(E212)=4,MONTH(F212)=5),(NETWORKDAYS(Lister!$D$20,F212,Lister!$D$7:$D$13)-P212)*N212/NETWORKDAYS(Lister!$D$20,Lister!$E$20,Lister!$D$7:$D$13),IF(AND(MONTH(E212)=5,MONTH(F212)=6),(NETWORKDAYS(E212,Lister!$E$20,Lister!$D$7:$D$13)-P212)*N212/NETWORKDAYS(Lister!$D$20,Lister!$E$20,Lister!$D$7:$D$13),IF(AND(MONTH(E212)=4,MONTH(F212)=6),(NETWORKDAYS(Lister!$D$20,Lister!$E$20,Lister!$D$7:$D$13)-P212)*N212/NETWORKDAYS(Lister!$D$20,Lister!$E$20,Lister!$D$7:$D$13),IF(OR(MONTH(F212)=4,MONTH(E212)=6),0)))))),0),"")</f>
        <v/>
      </c>
      <c r="T212" s="48" t="str">
        <f>IFERROR(MAX(IF(OR(O212="",P212="",Q212=""),"",IF(AND(MONTH(E212)=6,MONTH(F212)=6),(NETWORKDAYS(E212,F212,Lister!$D$7:$D$13)-Q212)*N212/NETWORKDAYS(Lister!$D$21,Lister!$E$21,Lister!$D$7:$D$13),IF(AND(MONTH(E212)&lt;6,MONTH(F212)=6),(NETWORKDAYS(Lister!$D$21,F212,Lister!$D$7:$D$13)-Q212)*N212/NETWORKDAYS(Lister!$D$21,Lister!$E$21,Lister!$D$7:$D$13),IF(MONTH(F212)&lt;6,0)))),0),"")</f>
        <v/>
      </c>
      <c r="U212" s="50" t="str">
        <f t="shared" si="13"/>
        <v/>
      </c>
    </row>
    <row r="213" spans="1:21" x14ac:dyDescent="0.35">
      <c r="A213" s="11" t="str">
        <f t="shared" si="14"/>
        <v/>
      </c>
      <c r="B213" s="32"/>
      <c r="C213" s="17"/>
      <c r="D213" s="18"/>
      <c r="E213" s="12"/>
      <c r="F213" s="12"/>
      <c r="G213" s="40" t="str">
        <f>IF(OR(E213="",F213=""),"",NETWORKDAYS(E213,F213,Lister!$D$7:$D$13))</f>
        <v/>
      </c>
      <c r="H213" s="14"/>
      <c r="I213" s="25" t="str">
        <f t="shared" si="10"/>
        <v/>
      </c>
      <c r="J213" s="45"/>
      <c r="K213" s="46"/>
      <c r="L213" s="15"/>
      <c r="M213" s="49" t="str">
        <f t="shared" si="11"/>
        <v/>
      </c>
      <c r="N213" s="47" t="str">
        <f t="shared" si="12"/>
        <v/>
      </c>
      <c r="O213" s="15"/>
      <c r="P213" s="15"/>
      <c r="Q213" s="15"/>
      <c r="R213" s="48" t="str">
        <f>IFERROR(MAX(IF(OR(O213="",P213="",Q213=""),"",IF(AND(MONTH(E213)=4,MONTH(F213)=4),(NETWORKDAYS(E213,F213,Lister!$D$7:$D$13)-O213)*N213/NETWORKDAYS(Lister!$D$19,Lister!$E$19,Lister!$D$7:$D$13),IF(AND(MONTH(E213)=4,MONTH(F213)&gt;4),(NETWORKDAYS(E213,Lister!$E$19,Lister!$D$7:$D$13)-O213)*N213/NETWORKDAYS(Lister!$D$19,Lister!$E$19,Lister!$D$7:$D$13),IF(MONTH(E213)&gt;4,0)))),0),"")</f>
        <v/>
      </c>
      <c r="S213" s="48" t="str">
        <f>IFERROR(MAX(IF(OR(O213="",P213="",Q213=""),"",IF(AND(MONTH(E213)=5,MONTH(F213)=5),(NETWORKDAYS(E213,F213,Lister!$D$7:$D$13)-P213)*N213/NETWORKDAYS(Lister!$D$20,Lister!$E$20,Lister!$D$7:$D$13),IF(AND(MONTH(E213)=4,MONTH(F213)=5),(NETWORKDAYS(Lister!$D$20,F213,Lister!$D$7:$D$13)-P213)*N213/NETWORKDAYS(Lister!$D$20,Lister!$E$20,Lister!$D$7:$D$13),IF(AND(MONTH(E213)=5,MONTH(F213)=6),(NETWORKDAYS(E213,Lister!$E$20,Lister!$D$7:$D$13)-P213)*N213/NETWORKDAYS(Lister!$D$20,Lister!$E$20,Lister!$D$7:$D$13),IF(AND(MONTH(E213)=4,MONTH(F213)=6),(NETWORKDAYS(Lister!$D$20,Lister!$E$20,Lister!$D$7:$D$13)-P213)*N213/NETWORKDAYS(Lister!$D$20,Lister!$E$20,Lister!$D$7:$D$13),IF(OR(MONTH(F213)=4,MONTH(E213)=6),0)))))),0),"")</f>
        <v/>
      </c>
      <c r="T213" s="48" t="str">
        <f>IFERROR(MAX(IF(OR(O213="",P213="",Q213=""),"",IF(AND(MONTH(E213)=6,MONTH(F213)=6),(NETWORKDAYS(E213,F213,Lister!$D$7:$D$13)-Q213)*N213/NETWORKDAYS(Lister!$D$21,Lister!$E$21,Lister!$D$7:$D$13),IF(AND(MONTH(E213)&lt;6,MONTH(F213)=6),(NETWORKDAYS(Lister!$D$21,F213,Lister!$D$7:$D$13)-Q213)*N213/NETWORKDAYS(Lister!$D$21,Lister!$E$21,Lister!$D$7:$D$13),IF(MONTH(F213)&lt;6,0)))),0),"")</f>
        <v/>
      </c>
      <c r="U213" s="50" t="str">
        <f t="shared" si="13"/>
        <v/>
      </c>
    </row>
    <row r="214" spans="1:21" x14ac:dyDescent="0.35">
      <c r="A214" s="11" t="str">
        <f t="shared" si="14"/>
        <v/>
      </c>
      <c r="B214" s="32"/>
      <c r="C214" s="17"/>
      <c r="D214" s="18"/>
      <c r="E214" s="12"/>
      <c r="F214" s="12"/>
      <c r="G214" s="40" t="str">
        <f>IF(OR(E214="",F214=""),"",NETWORKDAYS(E214,F214,Lister!$D$7:$D$13))</f>
        <v/>
      </c>
      <c r="H214" s="14"/>
      <c r="I214" s="25" t="str">
        <f t="shared" ref="I214:I277" si="15">IF(H214="","",IF(H214="Funktionær",0.75,IF(H214="Ikke-funktionær",0.9,IF(H214="Elev/lærling",0.9))))</f>
        <v/>
      </c>
      <c r="J214" s="45"/>
      <c r="K214" s="46"/>
      <c r="L214" s="15"/>
      <c r="M214" s="49" t="str">
        <f t="shared" ref="M214:M277" si="16">IF(B214="","",IF(J214*I214&gt;30000*IF(L214&gt;37,37,L214)/37,30000*IF(L214&gt;37,37,L214)/37,J214*I214))</f>
        <v/>
      </c>
      <c r="N214" s="47" t="str">
        <f t="shared" ref="N214:N277" si="17">IF(M214="","",IF(M214&lt;=J214-K214,M214,J214-K214))</f>
        <v/>
      </c>
      <c r="O214" s="15"/>
      <c r="P214" s="15"/>
      <c r="Q214" s="15"/>
      <c r="R214" s="48" t="str">
        <f>IFERROR(MAX(IF(OR(O214="",P214="",Q214=""),"",IF(AND(MONTH(E214)=4,MONTH(F214)=4),(NETWORKDAYS(E214,F214,Lister!$D$7:$D$13)-O214)*N214/NETWORKDAYS(Lister!$D$19,Lister!$E$19,Lister!$D$7:$D$13),IF(AND(MONTH(E214)=4,MONTH(F214)&gt;4),(NETWORKDAYS(E214,Lister!$E$19,Lister!$D$7:$D$13)-O214)*N214/NETWORKDAYS(Lister!$D$19,Lister!$E$19,Lister!$D$7:$D$13),IF(MONTH(E214)&gt;4,0)))),0),"")</f>
        <v/>
      </c>
      <c r="S214" s="48" t="str">
        <f>IFERROR(MAX(IF(OR(O214="",P214="",Q214=""),"",IF(AND(MONTH(E214)=5,MONTH(F214)=5),(NETWORKDAYS(E214,F214,Lister!$D$7:$D$13)-P214)*N214/NETWORKDAYS(Lister!$D$20,Lister!$E$20,Lister!$D$7:$D$13),IF(AND(MONTH(E214)=4,MONTH(F214)=5),(NETWORKDAYS(Lister!$D$20,F214,Lister!$D$7:$D$13)-P214)*N214/NETWORKDAYS(Lister!$D$20,Lister!$E$20,Lister!$D$7:$D$13),IF(AND(MONTH(E214)=5,MONTH(F214)=6),(NETWORKDAYS(E214,Lister!$E$20,Lister!$D$7:$D$13)-P214)*N214/NETWORKDAYS(Lister!$D$20,Lister!$E$20,Lister!$D$7:$D$13),IF(AND(MONTH(E214)=4,MONTH(F214)=6),(NETWORKDAYS(Lister!$D$20,Lister!$E$20,Lister!$D$7:$D$13)-P214)*N214/NETWORKDAYS(Lister!$D$20,Lister!$E$20,Lister!$D$7:$D$13),IF(OR(MONTH(F214)=4,MONTH(E214)=6),0)))))),0),"")</f>
        <v/>
      </c>
      <c r="T214" s="48" t="str">
        <f>IFERROR(MAX(IF(OR(O214="",P214="",Q214=""),"",IF(AND(MONTH(E214)=6,MONTH(F214)=6),(NETWORKDAYS(E214,F214,Lister!$D$7:$D$13)-Q214)*N214/NETWORKDAYS(Lister!$D$21,Lister!$E$21,Lister!$D$7:$D$13),IF(AND(MONTH(E214)&lt;6,MONTH(F214)=6),(NETWORKDAYS(Lister!$D$21,F214,Lister!$D$7:$D$13)-Q214)*N214/NETWORKDAYS(Lister!$D$21,Lister!$E$21,Lister!$D$7:$D$13),IF(MONTH(F214)&lt;6,0)))),0),"")</f>
        <v/>
      </c>
      <c r="U214" s="50" t="str">
        <f t="shared" ref="U214:U277" si="18">IFERROR(MAX(IF(AND(ISNUMBER(R214),ISNUMBER(S214),ISNUMBER(Q214)),R214+S214+T214,""),0),"")</f>
        <v/>
      </c>
    </row>
    <row r="215" spans="1:21" x14ac:dyDescent="0.35">
      <c r="A215" s="11" t="str">
        <f t="shared" ref="A215:A278" si="19">IF(B215="","",A214+1)</f>
        <v/>
      </c>
      <c r="B215" s="32"/>
      <c r="C215" s="17"/>
      <c r="D215" s="18"/>
      <c r="E215" s="12"/>
      <c r="F215" s="12"/>
      <c r="G215" s="40" t="str">
        <f>IF(OR(E215="",F215=""),"",NETWORKDAYS(E215,F215,Lister!$D$7:$D$13))</f>
        <v/>
      </c>
      <c r="H215" s="14"/>
      <c r="I215" s="25" t="str">
        <f t="shared" si="15"/>
        <v/>
      </c>
      <c r="J215" s="45"/>
      <c r="K215" s="46"/>
      <c r="L215" s="15"/>
      <c r="M215" s="49" t="str">
        <f t="shared" si="16"/>
        <v/>
      </c>
      <c r="N215" s="47" t="str">
        <f t="shared" si="17"/>
        <v/>
      </c>
      <c r="O215" s="15"/>
      <c r="P215" s="15"/>
      <c r="Q215" s="15"/>
      <c r="R215" s="48" t="str">
        <f>IFERROR(MAX(IF(OR(O215="",P215="",Q215=""),"",IF(AND(MONTH(E215)=4,MONTH(F215)=4),(NETWORKDAYS(E215,F215,Lister!$D$7:$D$13)-O215)*N215/NETWORKDAYS(Lister!$D$19,Lister!$E$19,Lister!$D$7:$D$13),IF(AND(MONTH(E215)=4,MONTH(F215)&gt;4),(NETWORKDAYS(E215,Lister!$E$19,Lister!$D$7:$D$13)-O215)*N215/NETWORKDAYS(Lister!$D$19,Lister!$E$19,Lister!$D$7:$D$13),IF(MONTH(E215)&gt;4,0)))),0),"")</f>
        <v/>
      </c>
      <c r="S215" s="48" t="str">
        <f>IFERROR(MAX(IF(OR(O215="",P215="",Q215=""),"",IF(AND(MONTH(E215)=5,MONTH(F215)=5),(NETWORKDAYS(E215,F215,Lister!$D$7:$D$13)-P215)*N215/NETWORKDAYS(Lister!$D$20,Lister!$E$20,Lister!$D$7:$D$13),IF(AND(MONTH(E215)=4,MONTH(F215)=5),(NETWORKDAYS(Lister!$D$20,F215,Lister!$D$7:$D$13)-P215)*N215/NETWORKDAYS(Lister!$D$20,Lister!$E$20,Lister!$D$7:$D$13),IF(AND(MONTH(E215)=5,MONTH(F215)=6),(NETWORKDAYS(E215,Lister!$E$20,Lister!$D$7:$D$13)-P215)*N215/NETWORKDAYS(Lister!$D$20,Lister!$E$20,Lister!$D$7:$D$13),IF(AND(MONTH(E215)=4,MONTH(F215)=6),(NETWORKDAYS(Lister!$D$20,Lister!$E$20,Lister!$D$7:$D$13)-P215)*N215/NETWORKDAYS(Lister!$D$20,Lister!$E$20,Lister!$D$7:$D$13),IF(OR(MONTH(F215)=4,MONTH(E215)=6),0)))))),0),"")</f>
        <v/>
      </c>
      <c r="T215" s="48" t="str">
        <f>IFERROR(MAX(IF(OR(O215="",P215="",Q215=""),"",IF(AND(MONTH(E215)=6,MONTH(F215)=6),(NETWORKDAYS(E215,F215,Lister!$D$7:$D$13)-Q215)*N215/NETWORKDAYS(Lister!$D$21,Lister!$E$21,Lister!$D$7:$D$13),IF(AND(MONTH(E215)&lt;6,MONTH(F215)=6),(NETWORKDAYS(Lister!$D$21,F215,Lister!$D$7:$D$13)-Q215)*N215/NETWORKDAYS(Lister!$D$21,Lister!$E$21,Lister!$D$7:$D$13),IF(MONTH(F215)&lt;6,0)))),0),"")</f>
        <v/>
      </c>
      <c r="U215" s="50" t="str">
        <f t="shared" si="18"/>
        <v/>
      </c>
    </row>
    <row r="216" spans="1:21" x14ac:dyDescent="0.35">
      <c r="A216" s="11" t="str">
        <f t="shared" si="19"/>
        <v/>
      </c>
      <c r="B216" s="32"/>
      <c r="C216" s="17"/>
      <c r="D216" s="18"/>
      <c r="E216" s="12"/>
      <c r="F216" s="12"/>
      <c r="G216" s="40" t="str">
        <f>IF(OR(E216="",F216=""),"",NETWORKDAYS(E216,F216,Lister!$D$7:$D$13))</f>
        <v/>
      </c>
      <c r="H216" s="14"/>
      <c r="I216" s="25" t="str">
        <f t="shared" si="15"/>
        <v/>
      </c>
      <c r="J216" s="45"/>
      <c r="K216" s="46"/>
      <c r="L216" s="15"/>
      <c r="M216" s="49" t="str">
        <f t="shared" si="16"/>
        <v/>
      </c>
      <c r="N216" s="47" t="str">
        <f t="shared" si="17"/>
        <v/>
      </c>
      <c r="O216" s="15"/>
      <c r="P216" s="15"/>
      <c r="Q216" s="15"/>
      <c r="R216" s="48" t="str">
        <f>IFERROR(MAX(IF(OR(O216="",P216="",Q216=""),"",IF(AND(MONTH(E216)=4,MONTH(F216)=4),(NETWORKDAYS(E216,F216,Lister!$D$7:$D$13)-O216)*N216/NETWORKDAYS(Lister!$D$19,Lister!$E$19,Lister!$D$7:$D$13),IF(AND(MONTH(E216)=4,MONTH(F216)&gt;4),(NETWORKDAYS(E216,Lister!$E$19,Lister!$D$7:$D$13)-O216)*N216/NETWORKDAYS(Lister!$D$19,Lister!$E$19,Lister!$D$7:$D$13),IF(MONTH(E216)&gt;4,0)))),0),"")</f>
        <v/>
      </c>
      <c r="S216" s="48" t="str">
        <f>IFERROR(MAX(IF(OR(O216="",P216="",Q216=""),"",IF(AND(MONTH(E216)=5,MONTH(F216)=5),(NETWORKDAYS(E216,F216,Lister!$D$7:$D$13)-P216)*N216/NETWORKDAYS(Lister!$D$20,Lister!$E$20,Lister!$D$7:$D$13),IF(AND(MONTH(E216)=4,MONTH(F216)=5),(NETWORKDAYS(Lister!$D$20,F216,Lister!$D$7:$D$13)-P216)*N216/NETWORKDAYS(Lister!$D$20,Lister!$E$20,Lister!$D$7:$D$13),IF(AND(MONTH(E216)=5,MONTH(F216)=6),(NETWORKDAYS(E216,Lister!$E$20,Lister!$D$7:$D$13)-P216)*N216/NETWORKDAYS(Lister!$D$20,Lister!$E$20,Lister!$D$7:$D$13),IF(AND(MONTH(E216)=4,MONTH(F216)=6),(NETWORKDAYS(Lister!$D$20,Lister!$E$20,Lister!$D$7:$D$13)-P216)*N216/NETWORKDAYS(Lister!$D$20,Lister!$E$20,Lister!$D$7:$D$13),IF(OR(MONTH(F216)=4,MONTH(E216)=6),0)))))),0),"")</f>
        <v/>
      </c>
      <c r="T216" s="48" t="str">
        <f>IFERROR(MAX(IF(OR(O216="",P216="",Q216=""),"",IF(AND(MONTH(E216)=6,MONTH(F216)=6),(NETWORKDAYS(E216,F216,Lister!$D$7:$D$13)-Q216)*N216/NETWORKDAYS(Lister!$D$21,Lister!$E$21,Lister!$D$7:$D$13),IF(AND(MONTH(E216)&lt;6,MONTH(F216)=6),(NETWORKDAYS(Lister!$D$21,F216,Lister!$D$7:$D$13)-Q216)*N216/NETWORKDAYS(Lister!$D$21,Lister!$E$21,Lister!$D$7:$D$13),IF(MONTH(F216)&lt;6,0)))),0),"")</f>
        <v/>
      </c>
      <c r="U216" s="50" t="str">
        <f t="shared" si="18"/>
        <v/>
      </c>
    </row>
    <row r="217" spans="1:21" x14ac:dyDescent="0.35">
      <c r="A217" s="11" t="str">
        <f t="shared" si="19"/>
        <v/>
      </c>
      <c r="B217" s="32"/>
      <c r="C217" s="17"/>
      <c r="D217" s="18"/>
      <c r="E217" s="12"/>
      <c r="F217" s="12"/>
      <c r="G217" s="40" t="str">
        <f>IF(OR(E217="",F217=""),"",NETWORKDAYS(E217,F217,Lister!$D$7:$D$13))</f>
        <v/>
      </c>
      <c r="H217" s="14"/>
      <c r="I217" s="25" t="str">
        <f t="shared" si="15"/>
        <v/>
      </c>
      <c r="J217" s="45"/>
      <c r="K217" s="46"/>
      <c r="L217" s="15"/>
      <c r="M217" s="49" t="str">
        <f t="shared" si="16"/>
        <v/>
      </c>
      <c r="N217" s="47" t="str">
        <f t="shared" si="17"/>
        <v/>
      </c>
      <c r="O217" s="15"/>
      <c r="P217" s="15"/>
      <c r="Q217" s="15"/>
      <c r="R217" s="48" t="str">
        <f>IFERROR(MAX(IF(OR(O217="",P217="",Q217=""),"",IF(AND(MONTH(E217)=4,MONTH(F217)=4),(NETWORKDAYS(E217,F217,Lister!$D$7:$D$13)-O217)*N217/NETWORKDAYS(Lister!$D$19,Lister!$E$19,Lister!$D$7:$D$13),IF(AND(MONTH(E217)=4,MONTH(F217)&gt;4),(NETWORKDAYS(E217,Lister!$E$19,Lister!$D$7:$D$13)-O217)*N217/NETWORKDAYS(Lister!$D$19,Lister!$E$19,Lister!$D$7:$D$13),IF(MONTH(E217)&gt;4,0)))),0),"")</f>
        <v/>
      </c>
      <c r="S217" s="48" t="str">
        <f>IFERROR(MAX(IF(OR(O217="",P217="",Q217=""),"",IF(AND(MONTH(E217)=5,MONTH(F217)=5),(NETWORKDAYS(E217,F217,Lister!$D$7:$D$13)-P217)*N217/NETWORKDAYS(Lister!$D$20,Lister!$E$20,Lister!$D$7:$D$13),IF(AND(MONTH(E217)=4,MONTH(F217)=5),(NETWORKDAYS(Lister!$D$20,F217,Lister!$D$7:$D$13)-P217)*N217/NETWORKDAYS(Lister!$D$20,Lister!$E$20,Lister!$D$7:$D$13),IF(AND(MONTH(E217)=5,MONTH(F217)=6),(NETWORKDAYS(E217,Lister!$E$20,Lister!$D$7:$D$13)-P217)*N217/NETWORKDAYS(Lister!$D$20,Lister!$E$20,Lister!$D$7:$D$13),IF(AND(MONTH(E217)=4,MONTH(F217)=6),(NETWORKDAYS(Lister!$D$20,Lister!$E$20,Lister!$D$7:$D$13)-P217)*N217/NETWORKDAYS(Lister!$D$20,Lister!$E$20,Lister!$D$7:$D$13),IF(OR(MONTH(F217)=4,MONTH(E217)=6),0)))))),0),"")</f>
        <v/>
      </c>
      <c r="T217" s="48" t="str">
        <f>IFERROR(MAX(IF(OR(O217="",P217="",Q217=""),"",IF(AND(MONTH(E217)=6,MONTH(F217)=6),(NETWORKDAYS(E217,F217,Lister!$D$7:$D$13)-Q217)*N217/NETWORKDAYS(Lister!$D$21,Lister!$E$21,Lister!$D$7:$D$13),IF(AND(MONTH(E217)&lt;6,MONTH(F217)=6),(NETWORKDAYS(Lister!$D$21,F217,Lister!$D$7:$D$13)-Q217)*N217/NETWORKDAYS(Lister!$D$21,Lister!$E$21,Lister!$D$7:$D$13),IF(MONTH(F217)&lt;6,0)))),0),"")</f>
        <v/>
      </c>
      <c r="U217" s="50" t="str">
        <f t="shared" si="18"/>
        <v/>
      </c>
    </row>
    <row r="218" spans="1:21" x14ac:dyDescent="0.35">
      <c r="A218" s="11" t="str">
        <f t="shared" si="19"/>
        <v/>
      </c>
      <c r="B218" s="32"/>
      <c r="C218" s="17"/>
      <c r="D218" s="18"/>
      <c r="E218" s="12"/>
      <c r="F218" s="12"/>
      <c r="G218" s="40" t="str">
        <f>IF(OR(E218="",F218=""),"",NETWORKDAYS(E218,F218,Lister!$D$7:$D$13))</f>
        <v/>
      </c>
      <c r="H218" s="14"/>
      <c r="I218" s="25" t="str">
        <f t="shared" si="15"/>
        <v/>
      </c>
      <c r="J218" s="45"/>
      <c r="K218" s="46"/>
      <c r="L218" s="15"/>
      <c r="M218" s="49" t="str">
        <f t="shared" si="16"/>
        <v/>
      </c>
      <c r="N218" s="47" t="str">
        <f t="shared" si="17"/>
        <v/>
      </c>
      <c r="O218" s="15"/>
      <c r="P218" s="15"/>
      <c r="Q218" s="15"/>
      <c r="R218" s="48" t="str">
        <f>IFERROR(MAX(IF(OR(O218="",P218="",Q218=""),"",IF(AND(MONTH(E218)=4,MONTH(F218)=4),(NETWORKDAYS(E218,F218,Lister!$D$7:$D$13)-O218)*N218/NETWORKDAYS(Lister!$D$19,Lister!$E$19,Lister!$D$7:$D$13),IF(AND(MONTH(E218)=4,MONTH(F218)&gt;4),(NETWORKDAYS(E218,Lister!$E$19,Lister!$D$7:$D$13)-O218)*N218/NETWORKDAYS(Lister!$D$19,Lister!$E$19,Lister!$D$7:$D$13),IF(MONTH(E218)&gt;4,0)))),0),"")</f>
        <v/>
      </c>
      <c r="S218" s="48" t="str">
        <f>IFERROR(MAX(IF(OR(O218="",P218="",Q218=""),"",IF(AND(MONTH(E218)=5,MONTH(F218)=5),(NETWORKDAYS(E218,F218,Lister!$D$7:$D$13)-P218)*N218/NETWORKDAYS(Lister!$D$20,Lister!$E$20,Lister!$D$7:$D$13),IF(AND(MONTH(E218)=4,MONTH(F218)=5),(NETWORKDAYS(Lister!$D$20,F218,Lister!$D$7:$D$13)-P218)*N218/NETWORKDAYS(Lister!$D$20,Lister!$E$20,Lister!$D$7:$D$13),IF(AND(MONTH(E218)=5,MONTH(F218)=6),(NETWORKDAYS(E218,Lister!$E$20,Lister!$D$7:$D$13)-P218)*N218/NETWORKDAYS(Lister!$D$20,Lister!$E$20,Lister!$D$7:$D$13),IF(AND(MONTH(E218)=4,MONTH(F218)=6),(NETWORKDAYS(Lister!$D$20,Lister!$E$20,Lister!$D$7:$D$13)-P218)*N218/NETWORKDAYS(Lister!$D$20,Lister!$E$20,Lister!$D$7:$D$13),IF(OR(MONTH(F218)=4,MONTH(E218)=6),0)))))),0),"")</f>
        <v/>
      </c>
      <c r="T218" s="48" t="str">
        <f>IFERROR(MAX(IF(OR(O218="",P218="",Q218=""),"",IF(AND(MONTH(E218)=6,MONTH(F218)=6),(NETWORKDAYS(E218,F218,Lister!$D$7:$D$13)-Q218)*N218/NETWORKDAYS(Lister!$D$21,Lister!$E$21,Lister!$D$7:$D$13),IF(AND(MONTH(E218)&lt;6,MONTH(F218)=6),(NETWORKDAYS(Lister!$D$21,F218,Lister!$D$7:$D$13)-Q218)*N218/NETWORKDAYS(Lister!$D$21,Lister!$E$21,Lister!$D$7:$D$13),IF(MONTH(F218)&lt;6,0)))),0),"")</f>
        <v/>
      </c>
      <c r="U218" s="50" t="str">
        <f t="shared" si="18"/>
        <v/>
      </c>
    </row>
    <row r="219" spans="1:21" x14ac:dyDescent="0.35">
      <c r="A219" s="11" t="str">
        <f t="shared" si="19"/>
        <v/>
      </c>
      <c r="B219" s="32"/>
      <c r="C219" s="17"/>
      <c r="D219" s="18"/>
      <c r="E219" s="12"/>
      <c r="F219" s="12"/>
      <c r="G219" s="40" t="str">
        <f>IF(OR(E219="",F219=""),"",NETWORKDAYS(E219,F219,Lister!$D$7:$D$13))</f>
        <v/>
      </c>
      <c r="H219" s="14"/>
      <c r="I219" s="25" t="str">
        <f t="shared" si="15"/>
        <v/>
      </c>
      <c r="J219" s="45"/>
      <c r="K219" s="46"/>
      <c r="L219" s="15"/>
      <c r="M219" s="49" t="str">
        <f t="shared" si="16"/>
        <v/>
      </c>
      <c r="N219" s="47" t="str">
        <f t="shared" si="17"/>
        <v/>
      </c>
      <c r="O219" s="15"/>
      <c r="P219" s="15"/>
      <c r="Q219" s="15"/>
      <c r="R219" s="48" t="str">
        <f>IFERROR(MAX(IF(OR(O219="",P219="",Q219=""),"",IF(AND(MONTH(E219)=4,MONTH(F219)=4),(NETWORKDAYS(E219,F219,Lister!$D$7:$D$13)-O219)*N219/NETWORKDAYS(Lister!$D$19,Lister!$E$19,Lister!$D$7:$D$13),IF(AND(MONTH(E219)=4,MONTH(F219)&gt;4),(NETWORKDAYS(E219,Lister!$E$19,Lister!$D$7:$D$13)-O219)*N219/NETWORKDAYS(Lister!$D$19,Lister!$E$19,Lister!$D$7:$D$13),IF(MONTH(E219)&gt;4,0)))),0),"")</f>
        <v/>
      </c>
      <c r="S219" s="48" t="str">
        <f>IFERROR(MAX(IF(OR(O219="",P219="",Q219=""),"",IF(AND(MONTH(E219)=5,MONTH(F219)=5),(NETWORKDAYS(E219,F219,Lister!$D$7:$D$13)-P219)*N219/NETWORKDAYS(Lister!$D$20,Lister!$E$20,Lister!$D$7:$D$13),IF(AND(MONTH(E219)=4,MONTH(F219)=5),(NETWORKDAYS(Lister!$D$20,F219,Lister!$D$7:$D$13)-P219)*N219/NETWORKDAYS(Lister!$D$20,Lister!$E$20,Lister!$D$7:$D$13),IF(AND(MONTH(E219)=5,MONTH(F219)=6),(NETWORKDAYS(E219,Lister!$E$20,Lister!$D$7:$D$13)-P219)*N219/NETWORKDAYS(Lister!$D$20,Lister!$E$20,Lister!$D$7:$D$13),IF(AND(MONTH(E219)=4,MONTH(F219)=6),(NETWORKDAYS(Lister!$D$20,Lister!$E$20,Lister!$D$7:$D$13)-P219)*N219/NETWORKDAYS(Lister!$D$20,Lister!$E$20,Lister!$D$7:$D$13),IF(OR(MONTH(F219)=4,MONTH(E219)=6),0)))))),0),"")</f>
        <v/>
      </c>
      <c r="T219" s="48" t="str">
        <f>IFERROR(MAX(IF(OR(O219="",P219="",Q219=""),"",IF(AND(MONTH(E219)=6,MONTH(F219)=6),(NETWORKDAYS(E219,F219,Lister!$D$7:$D$13)-Q219)*N219/NETWORKDAYS(Lister!$D$21,Lister!$E$21,Lister!$D$7:$D$13),IF(AND(MONTH(E219)&lt;6,MONTH(F219)=6),(NETWORKDAYS(Lister!$D$21,F219,Lister!$D$7:$D$13)-Q219)*N219/NETWORKDAYS(Lister!$D$21,Lister!$E$21,Lister!$D$7:$D$13),IF(MONTH(F219)&lt;6,0)))),0),"")</f>
        <v/>
      </c>
      <c r="U219" s="50" t="str">
        <f t="shared" si="18"/>
        <v/>
      </c>
    </row>
    <row r="220" spans="1:21" x14ac:dyDescent="0.35">
      <c r="A220" s="11" t="str">
        <f t="shared" si="19"/>
        <v/>
      </c>
      <c r="B220" s="32"/>
      <c r="C220" s="17"/>
      <c r="D220" s="18"/>
      <c r="E220" s="12"/>
      <c r="F220" s="12"/>
      <c r="G220" s="40" t="str">
        <f>IF(OR(E220="",F220=""),"",NETWORKDAYS(E220,F220,Lister!$D$7:$D$13))</f>
        <v/>
      </c>
      <c r="H220" s="14"/>
      <c r="I220" s="25" t="str">
        <f t="shared" si="15"/>
        <v/>
      </c>
      <c r="J220" s="45"/>
      <c r="K220" s="46"/>
      <c r="L220" s="15"/>
      <c r="M220" s="49" t="str">
        <f t="shared" si="16"/>
        <v/>
      </c>
      <c r="N220" s="47" t="str">
        <f t="shared" si="17"/>
        <v/>
      </c>
      <c r="O220" s="15"/>
      <c r="P220" s="15"/>
      <c r="Q220" s="15"/>
      <c r="R220" s="48" t="str">
        <f>IFERROR(MAX(IF(OR(O220="",P220="",Q220=""),"",IF(AND(MONTH(E220)=4,MONTH(F220)=4),(NETWORKDAYS(E220,F220,Lister!$D$7:$D$13)-O220)*N220/NETWORKDAYS(Lister!$D$19,Lister!$E$19,Lister!$D$7:$D$13),IF(AND(MONTH(E220)=4,MONTH(F220)&gt;4),(NETWORKDAYS(E220,Lister!$E$19,Lister!$D$7:$D$13)-O220)*N220/NETWORKDAYS(Lister!$D$19,Lister!$E$19,Lister!$D$7:$D$13),IF(MONTH(E220)&gt;4,0)))),0),"")</f>
        <v/>
      </c>
      <c r="S220" s="48" t="str">
        <f>IFERROR(MAX(IF(OR(O220="",P220="",Q220=""),"",IF(AND(MONTH(E220)=5,MONTH(F220)=5),(NETWORKDAYS(E220,F220,Lister!$D$7:$D$13)-P220)*N220/NETWORKDAYS(Lister!$D$20,Lister!$E$20,Lister!$D$7:$D$13),IF(AND(MONTH(E220)=4,MONTH(F220)=5),(NETWORKDAYS(Lister!$D$20,F220,Lister!$D$7:$D$13)-P220)*N220/NETWORKDAYS(Lister!$D$20,Lister!$E$20,Lister!$D$7:$D$13),IF(AND(MONTH(E220)=5,MONTH(F220)=6),(NETWORKDAYS(E220,Lister!$E$20,Lister!$D$7:$D$13)-P220)*N220/NETWORKDAYS(Lister!$D$20,Lister!$E$20,Lister!$D$7:$D$13),IF(AND(MONTH(E220)=4,MONTH(F220)=6),(NETWORKDAYS(Lister!$D$20,Lister!$E$20,Lister!$D$7:$D$13)-P220)*N220/NETWORKDAYS(Lister!$D$20,Lister!$E$20,Lister!$D$7:$D$13),IF(OR(MONTH(F220)=4,MONTH(E220)=6),0)))))),0),"")</f>
        <v/>
      </c>
      <c r="T220" s="48" t="str">
        <f>IFERROR(MAX(IF(OR(O220="",P220="",Q220=""),"",IF(AND(MONTH(E220)=6,MONTH(F220)=6),(NETWORKDAYS(E220,F220,Lister!$D$7:$D$13)-Q220)*N220/NETWORKDAYS(Lister!$D$21,Lister!$E$21,Lister!$D$7:$D$13),IF(AND(MONTH(E220)&lt;6,MONTH(F220)=6),(NETWORKDAYS(Lister!$D$21,F220,Lister!$D$7:$D$13)-Q220)*N220/NETWORKDAYS(Lister!$D$21,Lister!$E$21,Lister!$D$7:$D$13),IF(MONTH(F220)&lt;6,0)))),0),"")</f>
        <v/>
      </c>
      <c r="U220" s="50" t="str">
        <f t="shared" si="18"/>
        <v/>
      </c>
    </row>
    <row r="221" spans="1:21" x14ac:dyDescent="0.35">
      <c r="A221" s="11" t="str">
        <f t="shared" si="19"/>
        <v/>
      </c>
      <c r="B221" s="32"/>
      <c r="C221" s="17"/>
      <c r="D221" s="18"/>
      <c r="E221" s="12"/>
      <c r="F221" s="12"/>
      <c r="G221" s="40" t="str">
        <f>IF(OR(E221="",F221=""),"",NETWORKDAYS(E221,F221,Lister!$D$7:$D$13))</f>
        <v/>
      </c>
      <c r="H221" s="14"/>
      <c r="I221" s="25" t="str">
        <f t="shared" si="15"/>
        <v/>
      </c>
      <c r="J221" s="45"/>
      <c r="K221" s="46"/>
      <c r="L221" s="15"/>
      <c r="M221" s="49" t="str">
        <f t="shared" si="16"/>
        <v/>
      </c>
      <c r="N221" s="47" t="str">
        <f t="shared" si="17"/>
        <v/>
      </c>
      <c r="O221" s="15"/>
      <c r="P221" s="15"/>
      <c r="Q221" s="15"/>
      <c r="R221" s="48" t="str">
        <f>IFERROR(MAX(IF(OR(O221="",P221="",Q221=""),"",IF(AND(MONTH(E221)=4,MONTH(F221)=4),(NETWORKDAYS(E221,F221,Lister!$D$7:$D$13)-O221)*N221/NETWORKDAYS(Lister!$D$19,Lister!$E$19,Lister!$D$7:$D$13),IF(AND(MONTH(E221)=4,MONTH(F221)&gt;4),(NETWORKDAYS(E221,Lister!$E$19,Lister!$D$7:$D$13)-O221)*N221/NETWORKDAYS(Lister!$D$19,Lister!$E$19,Lister!$D$7:$D$13),IF(MONTH(E221)&gt;4,0)))),0),"")</f>
        <v/>
      </c>
      <c r="S221" s="48" t="str">
        <f>IFERROR(MAX(IF(OR(O221="",P221="",Q221=""),"",IF(AND(MONTH(E221)=5,MONTH(F221)=5),(NETWORKDAYS(E221,F221,Lister!$D$7:$D$13)-P221)*N221/NETWORKDAYS(Lister!$D$20,Lister!$E$20,Lister!$D$7:$D$13),IF(AND(MONTH(E221)=4,MONTH(F221)=5),(NETWORKDAYS(Lister!$D$20,F221,Lister!$D$7:$D$13)-P221)*N221/NETWORKDAYS(Lister!$D$20,Lister!$E$20,Lister!$D$7:$D$13),IF(AND(MONTH(E221)=5,MONTH(F221)=6),(NETWORKDAYS(E221,Lister!$E$20,Lister!$D$7:$D$13)-P221)*N221/NETWORKDAYS(Lister!$D$20,Lister!$E$20,Lister!$D$7:$D$13),IF(AND(MONTH(E221)=4,MONTH(F221)=6),(NETWORKDAYS(Lister!$D$20,Lister!$E$20,Lister!$D$7:$D$13)-P221)*N221/NETWORKDAYS(Lister!$D$20,Lister!$E$20,Lister!$D$7:$D$13),IF(OR(MONTH(F221)=4,MONTH(E221)=6),0)))))),0),"")</f>
        <v/>
      </c>
      <c r="T221" s="48" t="str">
        <f>IFERROR(MAX(IF(OR(O221="",P221="",Q221=""),"",IF(AND(MONTH(E221)=6,MONTH(F221)=6),(NETWORKDAYS(E221,F221,Lister!$D$7:$D$13)-Q221)*N221/NETWORKDAYS(Lister!$D$21,Lister!$E$21,Lister!$D$7:$D$13),IF(AND(MONTH(E221)&lt;6,MONTH(F221)=6),(NETWORKDAYS(Lister!$D$21,F221,Lister!$D$7:$D$13)-Q221)*N221/NETWORKDAYS(Lister!$D$21,Lister!$E$21,Lister!$D$7:$D$13),IF(MONTH(F221)&lt;6,0)))),0),"")</f>
        <v/>
      </c>
      <c r="U221" s="50" t="str">
        <f t="shared" si="18"/>
        <v/>
      </c>
    </row>
    <row r="222" spans="1:21" x14ac:dyDescent="0.35">
      <c r="A222" s="11" t="str">
        <f t="shared" si="19"/>
        <v/>
      </c>
      <c r="B222" s="32"/>
      <c r="C222" s="17"/>
      <c r="D222" s="18"/>
      <c r="E222" s="12"/>
      <c r="F222" s="12"/>
      <c r="G222" s="40" t="str">
        <f>IF(OR(E222="",F222=""),"",NETWORKDAYS(E222,F222,Lister!$D$7:$D$13))</f>
        <v/>
      </c>
      <c r="H222" s="14"/>
      <c r="I222" s="25" t="str">
        <f t="shared" si="15"/>
        <v/>
      </c>
      <c r="J222" s="45"/>
      <c r="K222" s="46"/>
      <c r="L222" s="15"/>
      <c r="M222" s="49" t="str">
        <f t="shared" si="16"/>
        <v/>
      </c>
      <c r="N222" s="47" t="str">
        <f t="shared" si="17"/>
        <v/>
      </c>
      <c r="O222" s="15"/>
      <c r="P222" s="15"/>
      <c r="Q222" s="15"/>
      <c r="R222" s="48" t="str">
        <f>IFERROR(MAX(IF(OR(O222="",P222="",Q222=""),"",IF(AND(MONTH(E222)=4,MONTH(F222)=4),(NETWORKDAYS(E222,F222,Lister!$D$7:$D$13)-O222)*N222/NETWORKDAYS(Lister!$D$19,Lister!$E$19,Lister!$D$7:$D$13),IF(AND(MONTH(E222)=4,MONTH(F222)&gt;4),(NETWORKDAYS(E222,Lister!$E$19,Lister!$D$7:$D$13)-O222)*N222/NETWORKDAYS(Lister!$D$19,Lister!$E$19,Lister!$D$7:$D$13),IF(MONTH(E222)&gt;4,0)))),0),"")</f>
        <v/>
      </c>
      <c r="S222" s="48" t="str">
        <f>IFERROR(MAX(IF(OR(O222="",P222="",Q222=""),"",IF(AND(MONTH(E222)=5,MONTH(F222)=5),(NETWORKDAYS(E222,F222,Lister!$D$7:$D$13)-P222)*N222/NETWORKDAYS(Lister!$D$20,Lister!$E$20,Lister!$D$7:$D$13),IF(AND(MONTH(E222)=4,MONTH(F222)=5),(NETWORKDAYS(Lister!$D$20,F222,Lister!$D$7:$D$13)-P222)*N222/NETWORKDAYS(Lister!$D$20,Lister!$E$20,Lister!$D$7:$D$13),IF(AND(MONTH(E222)=5,MONTH(F222)=6),(NETWORKDAYS(E222,Lister!$E$20,Lister!$D$7:$D$13)-P222)*N222/NETWORKDAYS(Lister!$D$20,Lister!$E$20,Lister!$D$7:$D$13),IF(AND(MONTH(E222)=4,MONTH(F222)=6),(NETWORKDAYS(Lister!$D$20,Lister!$E$20,Lister!$D$7:$D$13)-P222)*N222/NETWORKDAYS(Lister!$D$20,Lister!$E$20,Lister!$D$7:$D$13),IF(OR(MONTH(F222)=4,MONTH(E222)=6),0)))))),0),"")</f>
        <v/>
      </c>
      <c r="T222" s="48" t="str">
        <f>IFERROR(MAX(IF(OR(O222="",P222="",Q222=""),"",IF(AND(MONTH(E222)=6,MONTH(F222)=6),(NETWORKDAYS(E222,F222,Lister!$D$7:$D$13)-Q222)*N222/NETWORKDAYS(Lister!$D$21,Lister!$E$21,Lister!$D$7:$D$13),IF(AND(MONTH(E222)&lt;6,MONTH(F222)=6),(NETWORKDAYS(Lister!$D$21,F222,Lister!$D$7:$D$13)-Q222)*N222/NETWORKDAYS(Lister!$D$21,Lister!$E$21,Lister!$D$7:$D$13),IF(MONTH(F222)&lt;6,0)))),0),"")</f>
        <v/>
      </c>
      <c r="U222" s="50" t="str">
        <f t="shared" si="18"/>
        <v/>
      </c>
    </row>
    <row r="223" spans="1:21" x14ac:dyDescent="0.35">
      <c r="A223" s="11" t="str">
        <f t="shared" si="19"/>
        <v/>
      </c>
      <c r="B223" s="32"/>
      <c r="C223" s="17"/>
      <c r="D223" s="18"/>
      <c r="E223" s="12"/>
      <c r="F223" s="12"/>
      <c r="G223" s="40" t="str">
        <f>IF(OR(E223="",F223=""),"",NETWORKDAYS(E223,F223,Lister!$D$7:$D$13))</f>
        <v/>
      </c>
      <c r="H223" s="14"/>
      <c r="I223" s="25" t="str">
        <f t="shared" si="15"/>
        <v/>
      </c>
      <c r="J223" s="45"/>
      <c r="K223" s="46"/>
      <c r="L223" s="15"/>
      <c r="M223" s="49" t="str">
        <f t="shared" si="16"/>
        <v/>
      </c>
      <c r="N223" s="47" t="str">
        <f t="shared" si="17"/>
        <v/>
      </c>
      <c r="O223" s="15"/>
      <c r="P223" s="15"/>
      <c r="Q223" s="15"/>
      <c r="R223" s="48" t="str">
        <f>IFERROR(MAX(IF(OR(O223="",P223="",Q223=""),"",IF(AND(MONTH(E223)=4,MONTH(F223)=4),(NETWORKDAYS(E223,F223,Lister!$D$7:$D$13)-O223)*N223/NETWORKDAYS(Lister!$D$19,Lister!$E$19,Lister!$D$7:$D$13),IF(AND(MONTH(E223)=4,MONTH(F223)&gt;4),(NETWORKDAYS(E223,Lister!$E$19,Lister!$D$7:$D$13)-O223)*N223/NETWORKDAYS(Lister!$D$19,Lister!$E$19,Lister!$D$7:$D$13),IF(MONTH(E223)&gt;4,0)))),0),"")</f>
        <v/>
      </c>
      <c r="S223" s="48" t="str">
        <f>IFERROR(MAX(IF(OR(O223="",P223="",Q223=""),"",IF(AND(MONTH(E223)=5,MONTH(F223)=5),(NETWORKDAYS(E223,F223,Lister!$D$7:$D$13)-P223)*N223/NETWORKDAYS(Lister!$D$20,Lister!$E$20,Lister!$D$7:$D$13),IF(AND(MONTH(E223)=4,MONTH(F223)=5),(NETWORKDAYS(Lister!$D$20,F223,Lister!$D$7:$D$13)-P223)*N223/NETWORKDAYS(Lister!$D$20,Lister!$E$20,Lister!$D$7:$D$13),IF(AND(MONTH(E223)=5,MONTH(F223)=6),(NETWORKDAYS(E223,Lister!$E$20,Lister!$D$7:$D$13)-P223)*N223/NETWORKDAYS(Lister!$D$20,Lister!$E$20,Lister!$D$7:$D$13),IF(AND(MONTH(E223)=4,MONTH(F223)=6),(NETWORKDAYS(Lister!$D$20,Lister!$E$20,Lister!$D$7:$D$13)-P223)*N223/NETWORKDAYS(Lister!$D$20,Lister!$E$20,Lister!$D$7:$D$13),IF(OR(MONTH(F223)=4,MONTH(E223)=6),0)))))),0),"")</f>
        <v/>
      </c>
      <c r="T223" s="48" t="str">
        <f>IFERROR(MAX(IF(OR(O223="",P223="",Q223=""),"",IF(AND(MONTH(E223)=6,MONTH(F223)=6),(NETWORKDAYS(E223,F223,Lister!$D$7:$D$13)-Q223)*N223/NETWORKDAYS(Lister!$D$21,Lister!$E$21,Lister!$D$7:$D$13),IF(AND(MONTH(E223)&lt;6,MONTH(F223)=6),(NETWORKDAYS(Lister!$D$21,F223,Lister!$D$7:$D$13)-Q223)*N223/NETWORKDAYS(Lister!$D$21,Lister!$E$21,Lister!$D$7:$D$13),IF(MONTH(F223)&lt;6,0)))),0),"")</f>
        <v/>
      </c>
      <c r="U223" s="50" t="str">
        <f t="shared" si="18"/>
        <v/>
      </c>
    </row>
    <row r="224" spans="1:21" x14ac:dyDescent="0.35">
      <c r="A224" s="11" t="str">
        <f t="shared" si="19"/>
        <v/>
      </c>
      <c r="B224" s="32"/>
      <c r="C224" s="17"/>
      <c r="D224" s="18"/>
      <c r="E224" s="12"/>
      <c r="F224" s="12"/>
      <c r="G224" s="40" t="str">
        <f>IF(OR(E224="",F224=""),"",NETWORKDAYS(E224,F224,Lister!$D$7:$D$13))</f>
        <v/>
      </c>
      <c r="H224" s="14"/>
      <c r="I224" s="25" t="str">
        <f t="shared" si="15"/>
        <v/>
      </c>
      <c r="J224" s="45"/>
      <c r="K224" s="46"/>
      <c r="L224" s="15"/>
      <c r="M224" s="49" t="str">
        <f t="shared" si="16"/>
        <v/>
      </c>
      <c r="N224" s="47" t="str">
        <f t="shared" si="17"/>
        <v/>
      </c>
      <c r="O224" s="15"/>
      <c r="P224" s="15"/>
      <c r="Q224" s="15"/>
      <c r="R224" s="48" t="str">
        <f>IFERROR(MAX(IF(OR(O224="",P224="",Q224=""),"",IF(AND(MONTH(E224)=4,MONTH(F224)=4),(NETWORKDAYS(E224,F224,Lister!$D$7:$D$13)-O224)*N224/NETWORKDAYS(Lister!$D$19,Lister!$E$19,Lister!$D$7:$D$13),IF(AND(MONTH(E224)=4,MONTH(F224)&gt;4),(NETWORKDAYS(E224,Lister!$E$19,Lister!$D$7:$D$13)-O224)*N224/NETWORKDAYS(Lister!$D$19,Lister!$E$19,Lister!$D$7:$D$13),IF(MONTH(E224)&gt;4,0)))),0),"")</f>
        <v/>
      </c>
      <c r="S224" s="48" t="str">
        <f>IFERROR(MAX(IF(OR(O224="",P224="",Q224=""),"",IF(AND(MONTH(E224)=5,MONTH(F224)=5),(NETWORKDAYS(E224,F224,Lister!$D$7:$D$13)-P224)*N224/NETWORKDAYS(Lister!$D$20,Lister!$E$20,Lister!$D$7:$D$13),IF(AND(MONTH(E224)=4,MONTH(F224)=5),(NETWORKDAYS(Lister!$D$20,F224,Lister!$D$7:$D$13)-P224)*N224/NETWORKDAYS(Lister!$D$20,Lister!$E$20,Lister!$D$7:$D$13),IF(AND(MONTH(E224)=5,MONTH(F224)=6),(NETWORKDAYS(E224,Lister!$E$20,Lister!$D$7:$D$13)-P224)*N224/NETWORKDAYS(Lister!$D$20,Lister!$E$20,Lister!$D$7:$D$13),IF(AND(MONTH(E224)=4,MONTH(F224)=6),(NETWORKDAYS(Lister!$D$20,Lister!$E$20,Lister!$D$7:$D$13)-P224)*N224/NETWORKDAYS(Lister!$D$20,Lister!$E$20,Lister!$D$7:$D$13),IF(OR(MONTH(F224)=4,MONTH(E224)=6),0)))))),0),"")</f>
        <v/>
      </c>
      <c r="T224" s="48" t="str">
        <f>IFERROR(MAX(IF(OR(O224="",P224="",Q224=""),"",IF(AND(MONTH(E224)=6,MONTH(F224)=6),(NETWORKDAYS(E224,F224,Lister!$D$7:$D$13)-Q224)*N224/NETWORKDAYS(Lister!$D$21,Lister!$E$21,Lister!$D$7:$D$13),IF(AND(MONTH(E224)&lt;6,MONTH(F224)=6),(NETWORKDAYS(Lister!$D$21,F224,Lister!$D$7:$D$13)-Q224)*N224/NETWORKDAYS(Lister!$D$21,Lister!$E$21,Lister!$D$7:$D$13),IF(MONTH(F224)&lt;6,0)))),0),"")</f>
        <v/>
      </c>
      <c r="U224" s="50" t="str">
        <f t="shared" si="18"/>
        <v/>
      </c>
    </row>
    <row r="225" spans="1:21" x14ac:dyDescent="0.35">
      <c r="A225" s="11" t="str">
        <f t="shared" si="19"/>
        <v/>
      </c>
      <c r="B225" s="32"/>
      <c r="C225" s="17"/>
      <c r="D225" s="18"/>
      <c r="E225" s="12"/>
      <c r="F225" s="12"/>
      <c r="G225" s="40" t="str">
        <f>IF(OR(E225="",F225=""),"",NETWORKDAYS(E225,F225,Lister!$D$7:$D$13))</f>
        <v/>
      </c>
      <c r="H225" s="14"/>
      <c r="I225" s="25" t="str">
        <f t="shared" si="15"/>
        <v/>
      </c>
      <c r="J225" s="45"/>
      <c r="K225" s="46"/>
      <c r="L225" s="15"/>
      <c r="M225" s="49" t="str">
        <f t="shared" si="16"/>
        <v/>
      </c>
      <c r="N225" s="47" t="str">
        <f t="shared" si="17"/>
        <v/>
      </c>
      <c r="O225" s="15"/>
      <c r="P225" s="15"/>
      <c r="Q225" s="15"/>
      <c r="R225" s="48" t="str">
        <f>IFERROR(MAX(IF(OR(O225="",P225="",Q225=""),"",IF(AND(MONTH(E225)=4,MONTH(F225)=4),(NETWORKDAYS(E225,F225,Lister!$D$7:$D$13)-O225)*N225/NETWORKDAYS(Lister!$D$19,Lister!$E$19,Lister!$D$7:$D$13),IF(AND(MONTH(E225)=4,MONTH(F225)&gt;4),(NETWORKDAYS(E225,Lister!$E$19,Lister!$D$7:$D$13)-O225)*N225/NETWORKDAYS(Lister!$D$19,Lister!$E$19,Lister!$D$7:$D$13),IF(MONTH(E225)&gt;4,0)))),0),"")</f>
        <v/>
      </c>
      <c r="S225" s="48" t="str">
        <f>IFERROR(MAX(IF(OR(O225="",P225="",Q225=""),"",IF(AND(MONTH(E225)=5,MONTH(F225)=5),(NETWORKDAYS(E225,F225,Lister!$D$7:$D$13)-P225)*N225/NETWORKDAYS(Lister!$D$20,Lister!$E$20,Lister!$D$7:$D$13),IF(AND(MONTH(E225)=4,MONTH(F225)=5),(NETWORKDAYS(Lister!$D$20,F225,Lister!$D$7:$D$13)-P225)*N225/NETWORKDAYS(Lister!$D$20,Lister!$E$20,Lister!$D$7:$D$13),IF(AND(MONTH(E225)=5,MONTH(F225)=6),(NETWORKDAYS(E225,Lister!$E$20,Lister!$D$7:$D$13)-P225)*N225/NETWORKDAYS(Lister!$D$20,Lister!$E$20,Lister!$D$7:$D$13),IF(AND(MONTH(E225)=4,MONTH(F225)=6),(NETWORKDAYS(Lister!$D$20,Lister!$E$20,Lister!$D$7:$D$13)-P225)*N225/NETWORKDAYS(Lister!$D$20,Lister!$E$20,Lister!$D$7:$D$13),IF(OR(MONTH(F225)=4,MONTH(E225)=6),0)))))),0),"")</f>
        <v/>
      </c>
      <c r="T225" s="48" t="str">
        <f>IFERROR(MAX(IF(OR(O225="",P225="",Q225=""),"",IF(AND(MONTH(E225)=6,MONTH(F225)=6),(NETWORKDAYS(E225,F225,Lister!$D$7:$D$13)-Q225)*N225/NETWORKDAYS(Lister!$D$21,Lister!$E$21,Lister!$D$7:$D$13),IF(AND(MONTH(E225)&lt;6,MONTH(F225)=6),(NETWORKDAYS(Lister!$D$21,F225,Lister!$D$7:$D$13)-Q225)*N225/NETWORKDAYS(Lister!$D$21,Lister!$E$21,Lister!$D$7:$D$13),IF(MONTH(F225)&lt;6,0)))),0),"")</f>
        <v/>
      </c>
      <c r="U225" s="50" t="str">
        <f t="shared" si="18"/>
        <v/>
      </c>
    </row>
    <row r="226" spans="1:21" x14ac:dyDescent="0.35">
      <c r="A226" s="11" t="str">
        <f t="shared" si="19"/>
        <v/>
      </c>
      <c r="B226" s="32"/>
      <c r="C226" s="17"/>
      <c r="D226" s="18"/>
      <c r="E226" s="12"/>
      <c r="F226" s="12"/>
      <c r="G226" s="40" t="str">
        <f>IF(OR(E226="",F226=""),"",NETWORKDAYS(E226,F226,Lister!$D$7:$D$13))</f>
        <v/>
      </c>
      <c r="H226" s="14"/>
      <c r="I226" s="25" t="str">
        <f t="shared" si="15"/>
        <v/>
      </c>
      <c r="J226" s="45"/>
      <c r="K226" s="46"/>
      <c r="L226" s="15"/>
      <c r="M226" s="49" t="str">
        <f t="shared" si="16"/>
        <v/>
      </c>
      <c r="N226" s="47" t="str">
        <f t="shared" si="17"/>
        <v/>
      </c>
      <c r="O226" s="15"/>
      <c r="P226" s="15"/>
      <c r="Q226" s="15"/>
      <c r="R226" s="48" t="str">
        <f>IFERROR(MAX(IF(OR(O226="",P226="",Q226=""),"",IF(AND(MONTH(E226)=4,MONTH(F226)=4),(NETWORKDAYS(E226,F226,Lister!$D$7:$D$13)-O226)*N226/NETWORKDAYS(Lister!$D$19,Lister!$E$19,Lister!$D$7:$D$13),IF(AND(MONTH(E226)=4,MONTH(F226)&gt;4),(NETWORKDAYS(E226,Lister!$E$19,Lister!$D$7:$D$13)-O226)*N226/NETWORKDAYS(Lister!$D$19,Lister!$E$19,Lister!$D$7:$D$13),IF(MONTH(E226)&gt;4,0)))),0),"")</f>
        <v/>
      </c>
      <c r="S226" s="48" t="str">
        <f>IFERROR(MAX(IF(OR(O226="",P226="",Q226=""),"",IF(AND(MONTH(E226)=5,MONTH(F226)=5),(NETWORKDAYS(E226,F226,Lister!$D$7:$D$13)-P226)*N226/NETWORKDAYS(Lister!$D$20,Lister!$E$20,Lister!$D$7:$D$13),IF(AND(MONTH(E226)=4,MONTH(F226)=5),(NETWORKDAYS(Lister!$D$20,F226,Lister!$D$7:$D$13)-P226)*N226/NETWORKDAYS(Lister!$D$20,Lister!$E$20,Lister!$D$7:$D$13),IF(AND(MONTH(E226)=5,MONTH(F226)=6),(NETWORKDAYS(E226,Lister!$E$20,Lister!$D$7:$D$13)-P226)*N226/NETWORKDAYS(Lister!$D$20,Lister!$E$20,Lister!$D$7:$D$13),IF(AND(MONTH(E226)=4,MONTH(F226)=6),(NETWORKDAYS(Lister!$D$20,Lister!$E$20,Lister!$D$7:$D$13)-P226)*N226/NETWORKDAYS(Lister!$D$20,Lister!$E$20,Lister!$D$7:$D$13),IF(OR(MONTH(F226)=4,MONTH(E226)=6),0)))))),0),"")</f>
        <v/>
      </c>
      <c r="T226" s="48" t="str">
        <f>IFERROR(MAX(IF(OR(O226="",P226="",Q226=""),"",IF(AND(MONTH(E226)=6,MONTH(F226)=6),(NETWORKDAYS(E226,F226,Lister!$D$7:$D$13)-Q226)*N226/NETWORKDAYS(Lister!$D$21,Lister!$E$21,Lister!$D$7:$D$13),IF(AND(MONTH(E226)&lt;6,MONTH(F226)=6),(NETWORKDAYS(Lister!$D$21,F226,Lister!$D$7:$D$13)-Q226)*N226/NETWORKDAYS(Lister!$D$21,Lister!$E$21,Lister!$D$7:$D$13),IF(MONTH(F226)&lt;6,0)))),0),"")</f>
        <v/>
      </c>
      <c r="U226" s="50" t="str">
        <f t="shared" si="18"/>
        <v/>
      </c>
    </row>
    <row r="227" spans="1:21" x14ac:dyDescent="0.35">
      <c r="A227" s="11" t="str">
        <f t="shared" si="19"/>
        <v/>
      </c>
      <c r="B227" s="32"/>
      <c r="C227" s="17"/>
      <c r="D227" s="18"/>
      <c r="E227" s="12"/>
      <c r="F227" s="12"/>
      <c r="G227" s="40" t="str">
        <f>IF(OR(E227="",F227=""),"",NETWORKDAYS(E227,F227,Lister!$D$7:$D$13))</f>
        <v/>
      </c>
      <c r="H227" s="14"/>
      <c r="I227" s="25" t="str">
        <f t="shared" si="15"/>
        <v/>
      </c>
      <c r="J227" s="45"/>
      <c r="K227" s="46"/>
      <c r="L227" s="15"/>
      <c r="M227" s="49" t="str">
        <f t="shared" si="16"/>
        <v/>
      </c>
      <c r="N227" s="47" t="str">
        <f t="shared" si="17"/>
        <v/>
      </c>
      <c r="O227" s="15"/>
      <c r="P227" s="15"/>
      <c r="Q227" s="15"/>
      <c r="R227" s="48" t="str">
        <f>IFERROR(MAX(IF(OR(O227="",P227="",Q227=""),"",IF(AND(MONTH(E227)=4,MONTH(F227)=4),(NETWORKDAYS(E227,F227,Lister!$D$7:$D$13)-O227)*N227/NETWORKDAYS(Lister!$D$19,Lister!$E$19,Lister!$D$7:$D$13),IF(AND(MONTH(E227)=4,MONTH(F227)&gt;4),(NETWORKDAYS(E227,Lister!$E$19,Lister!$D$7:$D$13)-O227)*N227/NETWORKDAYS(Lister!$D$19,Lister!$E$19,Lister!$D$7:$D$13),IF(MONTH(E227)&gt;4,0)))),0),"")</f>
        <v/>
      </c>
      <c r="S227" s="48" t="str">
        <f>IFERROR(MAX(IF(OR(O227="",P227="",Q227=""),"",IF(AND(MONTH(E227)=5,MONTH(F227)=5),(NETWORKDAYS(E227,F227,Lister!$D$7:$D$13)-P227)*N227/NETWORKDAYS(Lister!$D$20,Lister!$E$20,Lister!$D$7:$D$13),IF(AND(MONTH(E227)=4,MONTH(F227)=5),(NETWORKDAYS(Lister!$D$20,F227,Lister!$D$7:$D$13)-P227)*N227/NETWORKDAYS(Lister!$D$20,Lister!$E$20,Lister!$D$7:$D$13),IF(AND(MONTH(E227)=5,MONTH(F227)=6),(NETWORKDAYS(E227,Lister!$E$20,Lister!$D$7:$D$13)-P227)*N227/NETWORKDAYS(Lister!$D$20,Lister!$E$20,Lister!$D$7:$D$13),IF(AND(MONTH(E227)=4,MONTH(F227)=6),(NETWORKDAYS(Lister!$D$20,Lister!$E$20,Lister!$D$7:$D$13)-P227)*N227/NETWORKDAYS(Lister!$D$20,Lister!$E$20,Lister!$D$7:$D$13),IF(OR(MONTH(F227)=4,MONTH(E227)=6),0)))))),0),"")</f>
        <v/>
      </c>
      <c r="T227" s="48" t="str">
        <f>IFERROR(MAX(IF(OR(O227="",P227="",Q227=""),"",IF(AND(MONTH(E227)=6,MONTH(F227)=6),(NETWORKDAYS(E227,F227,Lister!$D$7:$D$13)-Q227)*N227/NETWORKDAYS(Lister!$D$21,Lister!$E$21,Lister!$D$7:$D$13),IF(AND(MONTH(E227)&lt;6,MONTH(F227)=6),(NETWORKDAYS(Lister!$D$21,F227,Lister!$D$7:$D$13)-Q227)*N227/NETWORKDAYS(Lister!$D$21,Lister!$E$21,Lister!$D$7:$D$13),IF(MONTH(F227)&lt;6,0)))),0),"")</f>
        <v/>
      </c>
      <c r="U227" s="50" t="str">
        <f t="shared" si="18"/>
        <v/>
      </c>
    </row>
    <row r="228" spans="1:21" x14ac:dyDescent="0.35">
      <c r="A228" s="11" t="str">
        <f t="shared" si="19"/>
        <v/>
      </c>
      <c r="B228" s="32"/>
      <c r="C228" s="17"/>
      <c r="D228" s="18"/>
      <c r="E228" s="12"/>
      <c r="F228" s="12"/>
      <c r="G228" s="40" t="str">
        <f>IF(OR(E228="",F228=""),"",NETWORKDAYS(E228,F228,Lister!$D$7:$D$13))</f>
        <v/>
      </c>
      <c r="H228" s="14"/>
      <c r="I228" s="25" t="str">
        <f t="shared" si="15"/>
        <v/>
      </c>
      <c r="J228" s="45"/>
      <c r="K228" s="46"/>
      <c r="L228" s="15"/>
      <c r="M228" s="49" t="str">
        <f t="shared" si="16"/>
        <v/>
      </c>
      <c r="N228" s="47" t="str">
        <f t="shared" si="17"/>
        <v/>
      </c>
      <c r="O228" s="15"/>
      <c r="P228" s="15"/>
      <c r="Q228" s="15"/>
      <c r="R228" s="48" t="str">
        <f>IFERROR(MAX(IF(OR(O228="",P228="",Q228=""),"",IF(AND(MONTH(E228)=4,MONTH(F228)=4),(NETWORKDAYS(E228,F228,Lister!$D$7:$D$13)-O228)*N228/NETWORKDAYS(Lister!$D$19,Lister!$E$19,Lister!$D$7:$D$13),IF(AND(MONTH(E228)=4,MONTH(F228)&gt;4),(NETWORKDAYS(E228,Lister!$E$19,Lister!$D$7:$D$13)-O228)*N228/NETWORKDAYS(Lister!$D$19,Lister!$E$19,Lister!$D$7:$D$13),IF(MONTH(E228)&gt;4,0)))),0),"")</f>
        <v/>
      </c>
      <c r="S228" s="48" t="str">
        <f>IFERROR(MAX(IF(OR(O228="",P228="",Q228=""),"",IF(AND(MONTH(E228)=5,MONTH(F228)=5),(NETWORKDAYS(E228,F228,Lister!$D$7:$D$13)-P228)*N228/NETWORKDAYS(Lister!$D$20,Lister!$E$20,Lister!$D$7:$D$13),IF(AND(MONTH(E228)=4,MONTH(F228)=5),(NETWORKDAYS(Lister!$D$20,F228,Lister!$D$7:$D$13)-P228)*N228/NETWORKDAYS(Lister!$D$20,Lister!$E$20,Lister!$D$7:$D$13),IF(AND(MONTH(E228)=5,MONTH(F228)=6),(NETWORKDAYS(E228,Lister!$E$20,Lister!$D$7:$D$13)-P228)*N228/NETWORKDAYS(Lister!$D$20,Lister!$E$20,Lister!$D$7:$D$13),IF(AND(MONTH(E228)=4,MONTH(F228)=6),(NETWORKDAYS(Lister!$D$20,Lister!$E$20,Lister!$D$7:$D$13)-P228)*N228/NETWORKDAYS(Lister!$D$20,Lister!$E$20,Lister!$D$7:$D$13),IF(OR(MONTH(F228)=4,MONTH(E228)=6),0)))))),0),"")</f>
        <v/>
      </c>
      <c r="T228" s="48" t="str">
        <f>IFERROR(MAX(IF(OR(O228="",P228="",Q228=""),"",IF(AND(MONTH(E228)=6,MONTH(F228)=6),(NETWORKDAYS(E228,F228,Lister!$D$7:$D$13)-Q228)*N228/NETWORKDAYS(Lister!$D$21,Lister!$E$21,Lister!$D$7:$D$13),IF(AND(MONTH(E228)&lt;6,MONTH(F228)=6),(NETWORKDAYS(Lister!$D$21,F228,Lister!$D$7:$D$13)-Q228)*N228/NETWORKDAYS(Lister!$D$21,Lister!$E$21,Lister!$D$7:$D$13),IF(MONTH(F228)&lt;6,0)))),0),"")</f>
        <v/>
      </c>
      <c r="U228" s="50" t="str">
        <f t="shared" si="18"/>
        <v/>
      </c>
    </row>
    <row r="229" spans="1:21" x14ac:dyDescent="0.35">
      <c r="A229" s="11" t="str">
        <f t="shared" si="19"/>
        <v/>
      </c>
      <c r="B229" s="32"/>
      <c r="C229" s="17"/>
      <c r="D229" s="18"/>
      <c r="E229" s="12"/>
      <c r="F229" s="12"/>
      <c r="G229" s="40" t="str">
        <f>IF(OR(E229="",F229=""),"",NETWORKDAYS(E229,F229,Lister!$D$7:$D$13))</f>
        <v/>
      </c>
      <c r="H229" s="14"/>
      <c r="I229" s="25" t="str">
        <f t="shared" si="15"/>
        <v/>
      </c>
      <c r="J229" s="45"/>
      <c r="K229" s="46"/>
      <c r="L229" s="15"/>
      <c r="M229" s="49" t="str">
        <f t="shared" si="16"/>
        <v/>
      </c>
      <c r="N229" s="47" t="str">
        <f t="shared" si="17"/>
        <v/>
      </c>
      <c r="O229" s="15"/>
      <c r="P229" s="15"/>
      <c r="Q229" s="15"/>
      <c r="R229" s="48" t="str">
        <f>IFERROR(MAX(IF(OR(O229="",P229="",Q229=""),"",IF(AND(MONTH(E229)=4,MONTH(F229)=4),(NETWORKDAYS(E229,F229,Lister!$D$7:$D$13)-O229)*N229/NETWORKDAYS(Lister!$D$19,Lister!$E$19,Lister!$D$7:$D$13),IF(AND(MONTH(E229)=4,MONTH(F229)&gt;4),(NETWORKDAYS(E229,Lister!$E$19,Lister!$D$7:$D$13)-O229)*N229/NETWORKDAYS(Lister!$D$19,Lister!$E$19,Lister!$D$7:$D$13),IF(MONTH(E229)&gt;4,0)))),0),"")</f>
        <v/>
      </c>
      <c r="S229" s="48" t="str">
        <f>IFERROR(MAX(IF(OR(O229="",P229="",Q229=""),"",IF(AND(MONTH(E229)=5,MONTH(F229)=5),(NETWORKDAYS(E229,F229,Lister!$D$7:$D$13)-P229)*N229/NETWORKDAYS(Lister!$D$20,Lister!$E$20,Lister!$D$7:$D$13),IF(AND(MONTH(E229)=4,MONTH(F229)=5),(NETWORKDAYS(Lister!$D$20,F229,Lister!$D$7:$D$13)-P229)*N229/NETWORKDAYS(Lister!$D$20,Lister!$E$20,Lister!$D$7:$D$13),IF(AND(MONTH(E229)=5,MONTH(F229)=6),(NETWORKDAYS(E229,Lister!$E$20,Lister!$D$7:$D$13)-P229)*N229/NETWORKDAYS(Lister!$D$20,Lister!$E$20,Lister!$D$7:$D$13),IF(AND(MONTH(E229)=4,MONTH(F229)=6),(NETWORKDAYS(Lister!$D$20,Lister!$E$20,Lister!$D$7:$D$13)-P229)*N229/NETWORKDAYS(Lister!$D$20,Lister!$E$20,Lister!$D$7:$D$13),IF(OR(MONTH(F229)=4,MONTH(E229)=6),0)))))),0),"")</f>
        <v/>
      </c>
      <c r="T229" s="48" t="str">
        <f>IFERROR(MAX(IF(OR(O229="",P229="",Q229=""),"",IF(AND(MONTH(E229)=6,MONTH(F229)=6),(NETWORKDAYS(E229,F229,Lister!$D$7:$D$13)-Q229)*N229/NETWORKDAYS(Lister!$D$21,Lister!$E$21,Lister!$D$7:$D$13),IF(AND(MONTH(E229)&lt;6,MONTH(F229)=6),(NETWORKDAYS(Lister!$D$21,F229,Lister!$D$7:$D$13)-Q229)*N229/NETWORKDAYS(Lister!$D$21,Lister!$E$21,Lister!$D$7:$D$13),IF(MONTH(F229)&lt;6,0)))),0),"")</f>
        <v/>
      </c>
      <c r="U229" s="50" t="str">
        <f t="shared" si="18"/>
        <v/>
      </c>
    </row>
    <row r="230" spans="1:21" x14ac:dyDescent="0.35">
      <c r="A230" s="11" t="str">
        <f t="shared" si="19"/>
        <v/>
      </c>
      <c r="B230" s="32"/>
      <c r="C230" s="17"/>
      <c r="D230" s="18"/>
      <c r="E230" s="12"/>
      <c r="F230" s="12"/>
      <c r="G230" s="40" t="str">
        <f>IF(OR(E230="",F230=""),"",NETWORKDAYS(E230,F230,Lister!$D$7:$D$13))</f>
        <v/>
      </c>
      <c r="H230" s="14"/>
      <c r="I230" s="25" t="str">
        <f t="shared" si="15"/>
        <v/>
      </c>
      <c r="J230" s="45"/>
      <c r="K230" s="46"/>
      <c r="L230" s="15"/>
      <c r="M230" s="49" t="str">
        <f t="shared" si="16"/>
        <v/>
      </c>
      <c r="N230" s="47" t="str">
        <f t="shared" si="17"/>
        <v/>
      </c>
      <c r="O230" s="15"/>
      <c r="P230" s="15"/>
      <c r="Q230" s="15"/>
      <c r="R230" s="48" t="str">
        <f>IFERROR(MAX(IF(OR(O230="",P230="",Q230=""),"",IF(AND(MONTH(E230)=4,MONTH(F230)=4),(NETWORKDAYS(E230,F230,Lister!$D$7:$D$13)-O230)*N230/NETWORKDAYS(Lister!$D$19,Lister!$E$19,Lister!$D$7:$D$13),IF(AND(MONTH(E230)=4,MONTH(F230)&gt;4),(NETWORKDAYS(E230,Lister!$E$19,Lister!$D$7:$D$13)-O230)*N230/NETWORKDAYS(Lister!$D$19,Lister!$E$19,Lister!$D$7:$D$13),IF(MONTH(E230)&gt;4,0)))),0),"")</f>
        <v/>
      </c>
      <c r="S230" s="48" t="str">
        <f>IFERROR(MAX(IF(OR(O230="",P230="",Q230=""),"",IF(AND(MONTH(E230)=5,MONTH(F230)=5),(NETWORKDAYS(E230,F230,Lister!$D$7:$D$13)-P230)*N230/NETWORKDAYS(Lister!$D$20,Lister!$E$20,Lister!$D$7:$D$13),IF(AND(MONTH(E230)=4,MONTH(F230)=5),(NETWORKDAYS(Lister!$D$20,F230,Lister!$D$7:$D$13)-P230)*N230/NETWORKDAYS(Lister!$D$20,Lister!$E$20,Lister!$D$7:$D$13),IF(AND(MONTH(E230)=5,MONTH(F230)=6),(NETWORKDAYS(E230,Lister!$E$20,Lister!$D$7:$D$13)-P230)*N230/NETWORKDAYS(Lister!$D$20,Lister!$E$20,Lister!$D$7:$D$13),IF(AND(MONTH(E230)=4,MONTH(F230)=6),(NETWORKDAYS(Lister!$D$20,Lister!$E$20,Lister!$D$7:$D$13)-P230)*N230/NETWORKDAYS(Lister!$D$20,Lister!$E$20,Lister!$D$7:$D$13),IF(OR(MONTH(F230)=4,MONTH(E230)=6),0)))))),0),"")</f>
        <v/>
      </c>
      <c r="T230" s="48" t="str">
        <f>IFERROR(MAX(IF(OR(O230="",P230="",Q230=""),"",IF(AND(MONTH(E230)=6,MONTH(F230)=6),(NETWORKDAYS(E230,F230,Lister!$D$7:$D$13)-Q230)*N230/NETWORKDAYS(Lister!$D$21,Lister!$E$21,Lister!$D$7:$D$13),IF(AND(MONTH(E230)&lt;6,MONTH(F230)=6),(NETWORKDAYS(Lister!$D$21,F230,Lister!$D$7:$D$13)-Q230)*N230/NETWORKDAYS(Lister!$D$21,Lister!$E$21,Lister!$D$7:$D$13),IF(MONTH(F230)&lt;6,0)))),0),"")</f>
        <v/>
      </c>
      <c r="U230" s="50" t="str">
        <f t="shared" si="18"/>
        <v/>
      </c>
    </row>
    <row r="231" spans="1:21" x14ac:dyDescent="0.35">
      <c r="A231" s="11" t="str">
        <f t="shared" si="19"/>
        <v/>
      </c>
      <c r="B231" s="32"/>
      <c r="C231" s="17"/>
      <c r="D231" s="18"/>
      <c r="E231" s="12"/>
      <c r="F231" s="12"/>
      <c r="G231" s="40" t="str">
        <f>IF(OR(E231="",F231=""),"",NETWORKDAYS(E231,F231,Lister!$D$7:$D$13))</f>
        <v/>
      </c>
      <c r="H231" s="14"/>
      <c r="I231" s="25" t="str">
        <f t="shared" si="15"/>
        <v/>
      </c>
      <c r="J231" s="45"/>
      <c r="K231" s="46"/>
      <c r="L231" s="15"/>
      <c r="M231" s="49" t="str">
        <f t="shared" si="16"/>
        <v/>
      </c>
      <c r="N231" s="47" t="str">
        <f t="shared" si="17"/>
        <v/>
      </c>
      <c r="O231" s="15"/>
      <c r="P231" s="15"/>
      <c r="Q231" s="15"/>
      <c r="R231" s="48" t="str">
        <f>IFERROR(MAX(IF(OR(O231="",P231="",Q231=""),"",IF(AND(MONTH(E231)=4,MONTH(F231)=4),(NETWORKDAYS(E231,F231,Lister!$D$7:$D$13)-O231)*N231/NETWORKDAYS(Lister!$D$19,Lister!$E$19,Lister!$D$7:$D$13),IF(AND(MONTH(E231)=4,MONTH(F231)&gt;4),(NETWORKDAYS(E231,Lister!$E$19,Lister!$D$7:$D$13)-O231)*N231/NETWORKDAYS(Lister!$D$19,Lister!$E$19,Lister!$D$7:$D$13),IF(MONTH(E231)&gt;4,0)))),0),"")</f>
        <v/>
      </c>
      <c r="S231" s="48" t="str">
        <f>IFERROR(MAX(IF(OR(O231="",P231="",Q231=""),"",IF(AND(MONTH(E231)=5,MONTH(F231)=5),(NETWORKDAYS(E231,F231,Lister!$D$7:$D$13)-P231)*N231/NETWORKDAYS(Lister!$D$20,Lister!$E$20,Lister!$D$7:$D$13),IF(AND(MONTH(E231)=4,MONTH(F231)=5),(NETWORKDAYS(Lister!$D$20,F231,Lister!$D$7:$D$13)-P231)*N231/NETWORKDAYS(Lister!$D$20,Lister!$E$20,Lister!$D$7:$D$13),IF(AND(MONTH(E231)=5,MONTH(F231)=6),(NETWORKDAYS(E231,Lister!$E$20,Lister!$D$7:$D$13)-P231)*N231/NETWORKDAYS(Lister!$D$20,Lister!$E$20,Lister!$D$7:$D$13),IF(AND(MONTH(E231)=4,MONTH(F231)=6),(NETWORKDAYS(Lister!$D$20,Lister!$E$20,Lister!$D$7:$D$13)-P231)*N231/NETWORKDAYS(Lister!$D$20,Lister!$E$20,Lister!$D$7:$D$13),IF(OR(MONTH(F231)=4,MONTH(E231)=6),0)))))),0),"")</f>
        <v/>
      </c>
      <c r="T231" s="48" t="str">
        <f>IFERROR(MAX(IF(OR(O231="",P231="",Q231=""),"",IF(AND(MONTH(E231)=6,MONTH(F231)=6),(NETWORKDAYS(E231,F231,Lister!$D$7:$D$13)-Q231)*N231/NETWORKDAYS(Lister!$D$21,Lister!$E$21,Lister!$D$7:$D$13),IF(AND(MONTH(E231)&lt;6,MONTH(F231)=6),(NETWORKDAYS(Lister!$D$21,F231,Lister!$D$7:$D$13)-Q231)*N231/NETWORKDAYS(Lister!$D$21,Lister!$E$21,Lister!$D$7:$D$13),IF(MONTH(F231)&lt;6,0)))),0),"")</f>
        <v/>
      </c>
      <c r="U231" s="50" t="str">
        <f t="shared" si="18"/>
        <v/>
      </c>
    </row>
    <row r="232" spans="1:21" x14ac:dyDescent="0.35">
      <c r="A232" s="11" t="str">
        <f t="shared" si="19"/>
        <v/>
      </c>
      <c r="B232" s="32"/>
      <c r="C232" s="17"/>
      <c r="D232" s="18"/>
      <c r="E232" s="12"/>
      <c r="F232" s="12"/>
      <c r="G232" s="40" t="str">
        <f>IF(OR(E232="",F232=""),"",NETWORKDAYS(E232,F232,Lister!$D$7:$D$13))</f>
        <v/>
      </c>
      <c r="H232" s="14"/>
      <c r="I232" s="25" t="str">
        <f t="shared" si="15"/>
        <v/>
      </c>
      <c r="J232" s="45"/>
      <c r="K232" s="46"/>
      <c r="L232" s="15"/>
      <c r="M232" s="49" t="str">
        <f t="shared" si="16"/>
        <v/>
      </c>
      <c r="N232" s="47" t="str">
        <f t="shared" si="17"/>
        <v/>
      </c>
      <c r="O232" s="15"/>
      <c r="P232" s="15"/>
      <c r="Q232" s="15"/>
      <c r="R232" s="48" t="str">
        <f>IFERROR(MAX(IF(OR(O232="",P232="",Q232=""),"",IF(AND(MONTH(E232)=4,MONTH(F232)=4),(NETWORKDAYS(E232,F232,Lister!$D$7:$D$13)-O232)*N232/NETWORKDAYS(Lister!$D$19,Lister!$E$19,Lister!$D$7:$D$13),IF(AND(MONTH(E232)=4,MONTH(F232)&gt;4),(NETWORKDAYS(E232,Lister!$E$19,Lister!$D$7:$D$13)-O232)*N232/NETWORKDAYS(Lister!$D$19,Lister!$E$19,Lister!$D$7:$D$13),IF(MONTH(E232)&gt;4,0)))),0),"")</f>
        <v/>
      </c>
      <c r="S232" s="48" t="str">
        <f>IFERROR(MAX(IF(OR(O232="",P232="",Q232=""),"",IF(AND(MONTH(E232)=5,MONTH(F232)=5),(NETWORKDAYS(E232,F232,Lister!$D$7:$D$13)-P232)*N232/NETWORKDAYS(Lister!$D$20,Lister!$E$20,Lister!$D$7:$D$13),IF(AND(MONTH(E232)=4,MONTH(F232)=5),(NETWORKDAYS(Lister!$D$20,F232,Lister!$D$7:$D$13)-P232)*N232/NETWORKDAYS(Lister!$D$20,Lister!$E$20,Lister!$D$7:$D$13),IF(AND(MONTH(E232)=5,MONTH(F232)=6),(NETWORKDAYS(E232,Lister!$E$20,Lister!$D$7:$D$13)-P232)*N232/NETWORKDAYS(Lister!$D$20,Lister!$E$20,Lister!$D$7:$D$13),IF(AND(MONTH(E232)=4,MONTH(F232)=6),(NETWORKDAYS(Lister!$D$20,Lister!$E$20,Lister!$D$7:$D$13)-P232)*N232/NETWORKDAYS(Lister!$D$20,Lister!$E$20,Lister!$D$7:$D$13),IF(OR(MONTH(F232)=4,MONTH(E232)=6),0)))))),0),"")</f>
        <v/>
      </c>
      <c r="T232" s="48" t="str">
        <f>IFERROR(MAX(IF(OR(O232="",P232="",Q232=""),"",IF(AND(MONTH(E232)=6,MONTH(F232)=6),(NETWORKDAYS(E232,F232,Lister!$D$7:$D$13)-Q232)*N232/NETWORKDAYS(Lister!$D$21,Lister!$E$21,Lister!$D$7:$D$13),IF(AND(MONTH(E232)&lt;6,MONTH(F232)=6),(NETWORKDAYS(Lister!$D$21,F232,Lister!$D$7:$D$13)-Q232)*N232/NETWORKDAYS(Lister!$D$21,Lister!$E$21,Lister!$D$7:$D$13),IF(MONTH(F232)&lt;6,0)))),0),"")</f>
        <v/>
      </c>
      <c r="U232" s="50" t="str">
        <f t="shared" si="18"/>
        <v/>
      </c>
    </row>
    <row r="233" spans="1:21" x14ac:dyDescent="0.35">
      <c r="A233" s="11" t="str">
        <f t="shared" si="19"/>
        <v/>
      </c>
      <c r="B233" s="32"/>
      <c r="C233" s="17"/>
      <c r="D233" s="18"/>
      <c r="E233" s="12"/>
      <c r="F233" s="12"/>
      <c r="G233" s="40" t="str">
        <f>IF(OR(E233="",F233=""),"",NETWORKDAYS(E233,F233,Lister!$D$7:$D$13))</f>
        <v/>
      </c>
      <c r="H233" s="14"/>
      <c r="I233" s="25" t="str">
        <f t="shared" si="15"/>
        <v/>
      </c>
      <c r="J233" s="45"/>
      <c r="K233" s="46"/>
      <c r="L233" s="15"/>
      <c r="M233" s="49" t="str">
        <f t="shared" si="16"/>
        <v/>
      </c>
      <c r="N233" s="47" t="str">
        <f t="shared" si="17"/>
        <v/>
      </c>
      <c r="O233" s="15"/>
      <c r="P233" s="15"/>
      <c r="Q233" s="15"/>
      <c r="R233" s="48" t="str">
        <f>IFERROR(MAX(IF(OR(O233="",P233="",Q233=""),"",IF(AND(MONTH(E233)=4,MONTH(F233)=4),(NETWORKDAYS(E233,F233,Lister!$D$7:$D$13)-O233)*N233/NETWORKDAYS(Lister!$D$19,Lister!$E$19,Lister!$D$7:$D$13),IF(AND(MONTH(E233)=4,MONTH(F233)&gt;4),(NETWORKDAYS(E233,Lister!$E$19,Lister!$D$7:$D$13)-O233)*N233/NETWORKDAYS(Lister!$D$19,Lister!$E$19,Lister!$D$7:$D$13),IF(MONTH(E233)&gt;4,0)))),0),"")</f>
        <v/>
      </c>
      <c r="S233" s="48" t="str">
        <f>IFERROR(MAX(IF(OR(O233="",P233="",Q233=""),"",IF(AND(MONTH(E233)=5,MONTH(F233)=5),(NETWORKDAYS(E233,F233,Lister!$D$7:$D$13)-P233)*N233/NETWORKDAYS(Lister!$D$20,Lister!$E$20,Lister!$D$7:$D$13),IF(AND(MONTH(E233)=4,MONTH(F233)=5),(NETWORKDAYS(Lister!$D$20,F233,Lister!$D$7:$D$13)-P233)*N233/NETWORKDAYS(Lister!$D$20,Lister!$E$20,Lister!$D$7:$D$13),IF(AND(MONTH(E233)=5,MONTH(F233)=6),(NETWORKDAYS(E233,Lister!$E$20,Lister!$D$7:$D$13)-P233)*N233/NETWORKDAYS(Lister!$D$20,Lister!$E$20,Lister!$D$7:$D$13),IF(AND(MONTH(E233)=4,MONTH(F233)=6),(NETWORKDAYS(Lister!$D$20,Lister!$E$20,Lister!$D$7:$D$13)-P233)*N233/NETWORKDAYS(Lister!$D$20,Lister!$E$20,Lister!$D$7:$D$13),IF(OR(MONTH(F233)=4,MONTH(E233)=6),0)))))),0),"")</f>
        <v/>
      </c>
      <c r="T233" s="48" t="str">
        <f>IFERROR(MAX(IF(OR(O233="",P233="",Q233=""),"",IF(AND(MONTH(E233)=6,MONTH(F233)=6),(NETWORKDAYS(E233,F233,Lister!$D$7:$D$13)-Q233)*N233/NETWORKDAYS(Lister!$D$21,Lister!$E$21,Lister!$D$7:$D$13),IF(AND(MONTH(E233)&lt;6,MONTH(F233)=6),(NETWORKDAYS(Lister!$D$21,F233,Lister!$D$7:$D$13)-Q233)*N233/NETWORKDAYS(Lister!$D$21,Lister!$E$21,Lister!$D$7:$D$13),IF(MONTH(F233)&lt;6,0)))),0),"")</f>
        <v/>
      </c>
      <c r="U233" s="50" t="str">
        <f t="shared" si="18"/>
        <v/>
      </c>
    </row>
    <row r="234" spans="1:21" x14ac:dyDescent="0.35">
      <c r="A234" s="11" t="str">
        <f t="shared" si="19"/>
        <v/>
      </c>
      <c r="B234" s="32"/>
      <c r="C234" s="17"/>
      <c r="D234" s="18"/>
      <c r="E234" s="12"/>
      <c r="F234" s="12"/>
      <c r="G234" s="40" t="str">
        <f>IF(OR(E234="",F234=""),"",NETWORKDAYS(E234,F234,Lister!$D$7:$D$13))</f>
        <v/>
      </c>
      <c r="H234" s="14"/>
      <c r="I234" s="25" t="str">
        <f t="shared" si="15"/>
        <v/>
      </c>
      <c r="J234" s="45"/>
      <c r="K234" s="46"/>
      <c r="L234" s="15"/>
      <c r="M234" s="49" t="str">
        <f t="shared" si="16"/>
        <v/>
      </c>
      <c r="N234" s="47" t="str">
        <f t="shared" si="17"/>
        <v/>
      </c>
      <c r="O234" s="15"/>
      <c r="P234" s="15"/>
      <c r="Q234" s="15"/>
      <c r="R234" s="48" t="str">
        <f>IFERROR(MAX(IF(OR(O234="",P234="",Q234=""),"",IF(AND(MONTH(E234)=4,MONTH(F234)=4),(NETWORKDAYS(E234,F234,Lister!$D$7:$D$13)-O234)*N234/NETWORKDAYS(Lister!$D$19,Lister!$E$19,Lister!$D$7:$D$13),IF(AND(MONTH(E234)=4,MONTH(F234)&gt;4),(NETWORKDAYS(E234,Lister!$E$19,Lister!$D$7:$D$13)-O234)*N234/NETWORKDAYS(Lister!$D$19,Lister!$E$19,Lister!$D$7:$D$13),IF(MONTH(E234)&gt;4,0)))),0),"")</f>
        <v/>
      </c>
      <c r="S234" s="48" t="str">
        <f>IFERROR(MAX(IF(OR(O234="",P234="",Q234=""),"",IF(AND(MONTH(E234)=5,MONTH(F234)=5),(NETWORKDAYS(E234,F234,Lister!$D$7:$D$13)-P234)*N234/NETWORKDAYS(Lister!$D$20,Lister!$E$20,Lister!$D$7:$D$13),IF(AND(MONTH(E234)=4,MONTH(F234)=5),(NETWORKDAYS(Lister!$D$20,F234,Lister!$D$7:$D$13)-P234)*N234/NETWORKDAYS(Lister!$D$20,Lister!$E$20,Lister!$D$7:$D$13),IF(AND(MONTH(E234)=5,MONTH(F234)=6),(NETWORKDAYS(E234,Lister!$E$20,Lister!$D$7:$D$13)-P234)*N234/NETWORKDAYS(Lister!$D$20,Lister!$E$20,Lister!$D$7:$D$13),IF(AND(MONTH(E234)=4,MONTH(F234)=6),(NETWORKDAYS(Lister!$D$20,Lister!$E$20,Lister!$D$7:$D$13)-P234)*N234/NETWORKDAYS(Lister!$D$20,Lister!$E$20,Lister!$D$7:$D$13),IF(OR(MONTH(F234)=4,MONTH(E234)=6),0)))))),0),"")</f>
        <v/>
      </c>
      <c r="T234" s="48" t="str">
        <f>IFERROR(MAX(IF(OR(O234="",P234="",Q234=""),"",IF(AND(MONTH(E234)=6,MONTH(F234)=6),(NETWORKDAYS(E234,F234,Lister!$D$7:$D$13)-Q234)*N234/NETWORKDAYS(Lister!$D$21,Lister!$E$21,Lister!$D$7:$D$13),IF(AND(MONTH(E234)&lt;6,MONTH(F234)=6),(NETWORKDAYS(Lister!$D$21,F234,Lister!$D$7:$D$13)-Q234)*N234/NETWORKDAYS(Lister!$D$21,Lister!$E$21,Lister!$D$7:$D$13),IF(MONTH(F234)&lt;6,0)))),0),"")</f>
        <v/>
      </c>
      <c r="U234" s="50" t="str">
        <f t="shared" si="18"/>
        <v/>
      </c>
    </row>
    <row r="235" spans="1:21" x14ac:dyDescent="0.35">
      <c r="A235" s="11" t="str">
        <f t="shared" si="19"/>
        <v/>
      </c>
      <c r="B235" s="32"/>
      <c r="C235" s="17"/>
      <c r="D235" s="18"/>
      <c r="E235" s="12"/>
      <c r="F235" s="12"/>
      <c r="G235" s="40" t="str">
        <f>IF(OR(E235="",F235=""),"",NETWORKDAYS(E235,F235,Lister!$D$7:$D$13))</f>
        <v/>
      </c>
      <c r="H235" s="14"/>
      <c r="I235" s="25" t="str">
        <f t="shared" si="15"/>
        <v/>
      </c>
      <c r="J235" s="45"/>
      <c r="K235" s="46"/>
      <c r="L235" s="15"/>
      <c r="M235" s="49" t="str">
        <f t="shared" si="16"/>
        <v/>
      </c>
      <c r="N235" s="47" t="str">
        <f t="shared" si="17"/>
        <v/>
      </c>
      <c r="O235" s="15"/>
      <c r="P235" s="15"/>
      <c r="Q235" s="15"/>
      <c r="R235" s="48" t="str">
        <f>IFERROR(MAX(IF(OR(O235="",P235="",Q235=""),"",IF(AND(MONTH(E235)=4,MONTH(F235)=4),(NETWORKDAYS(E235,F235,Lister!$D$7:$D$13)-O235)*N235/NETWORKDAYS(Lister!$D$19,Lister!$E$19,Lister!$D$7:$D$13),IF(AND(MONTH(E235)=4,MONTH(F235)&gt;4),(NETWORKDAYS(E235,Lister!$E$19,Lister!$D$7:$D$13)-O235)*N235/NETWORKDAYS(Lister!$D$19,Lister!$E$19,Lister!$D$7:$D$13),IF(MONTH(E235)&gt;4,0)))),0),"")</f>
        <v/>
      </c>
      <c r="S235" s="48" t="str">
        <f>IFERROR(MAX(IF(OR(O235="",P235="",Q235=""),"",IF(AND(MONTH(E235)=5,MONTH(F235)=5),(NETWORKDAYS(E235,F235,Lister!$D$7:$D$13)-P235)*N235/NETWORKDAYS(Lister!$D$20,Lister!$E$20,Lister!$D$7:$D$13),IF(AND(MONTH(E235)=4,MONTH(F235)=5),(NETWORKDAYS(Lister!$D$20,F235,Lister!$D$7:$D$13)-P235)*N235/NETWORKDAYS(Lister!$D$20,Lister!$E$20,Lister!$D$7:$D$13),IF(AND(MONTH(E235)=5,MONTH(F235)=6),(NETWORKDAYS(E235,Lister!$E$20,Lister!$D$7:$D$13)-P235)*N235/NETWORKDAYS(Lister!$D$20,Lister!$E$20,Lister!$D$7:$D$13),IF(AND(MONTH(E235)=4,MONTH(F235)=6),(NETWORKDAYS(Lister!$D$20,Lister!$E$20,Lister!$D$7:$D$13)-P235)*N235/NETWORKDAYS(Lister!$D$20,Lister!$E$20,Lister!$D$7:$D$13),IF(OR(MONTH(F235)=4,MONTH(E235)=6),0)))))),0),"")</f>
        <v/>
      </c>
      <c r="T235" s="48" t="str">
        <f>IFERROR(MAX(IF(OR(O235="",P235="",Q235=""),"",IF(AND(MONTH(E235)=6,MONTH(F235)=6),(NETWORKDAYS(E235,F235,Lister!$D$7:$D$13)-Q235)*N235/NETWORKDAYS(Lister!$D$21,Lister!$E$21,Lister!$D$7:$D$13),IF(AND(MONTH(E235)&lt;6,MONTH(F235)=6),(NETWORKDAYS(Lister!$D$21,F235,Lister!$D$7:$D$13)-Q235)*N235/NETWORKDAYS(Lister!$D$21,Lister!$E$21,Lister!$D$7:$D$13),IF(MONTH(F235)&lt;6,0)))),0),"")</f>
        <v/>
      </c>
      <c r="U235" s="50" t="str">
        <f t="shared" si="18"/>
        <v/>
      </c>
    </row>
    <row r="236" spans="1:21" x14ac:dyDescent="0.35">
      <c r="A236" s="11" t="str">
        <f t="shared" si="19"/>
        <v/>
      </c>
      <c r="B236" s="32"/>
      <c r="C236" s="17"/>
      <c r="D236" s="18"/>
      <c r="E236" s="12"/>
      <c r="F236" s="12"/>
      <c r="G236" s="40" t="str">
        <f>IF(OR(E236="",F236=""),"",NETWORKDAYS(E236,F236,Lister!$D$7:$D$13))</f>
        <v/>
      </c>
      <c r="H236" s="14"/>
      <c r="I236" s="25" t="str">
        <f t="shared" si="15"/>
        <v/>
      </c>
      <c r="J236" s="45"/>
      <c r="K236" s="46"/>
      <c r="L236" s="15"/>
      <c r="M236" s="49" t="str">
        <f t="shared" si="16"/>
        <v/>
      </c>
      <c r="N236" s="47" t="str">
        <f t="shared" si="17"/>
        <v/>
      </c>
      <c r="O236" s="15"/>
      <c r="P236" s="15"/>
      <c r="Q236" s="15"/>
      <c r="R236" s="48" t="str">
        <f>IFERROR(MAX(IF(OR(O236="",P236="",Q236=""),"",IF(AND(MONTH(E236)=4,MONTH(F236)=4),(NETWORKDAYS(E236,F236,Lister!$D$7:$D$13)-O236)*N236/NETWORKDAYS(Lister!$D$19,Lister!$E$19,Lister!$D$7:$D$13),IF(AND(MONTH(E236)=4,MONTH(F236)&gt;4),(NETWORKDAYS(E236,Lister!$E$19,Lister!$D$7:$D$13)-O236)*N236/NETWORKDAYS(Lister!$D$19,Lister!$E$19,Lister!$D$7:$D$13),IF(MONTH(E236)&gt;4,0)))),0),"")</f>
        <v/>
      </c>
      <c r="S236" s="48" t="str">
        <f>IFERROR(MAX(IF(OR(O236="",P236="",Q236=""),"",IF(AND(MONTH(E236)=5,MONTH(F236)=5),(NETWORKDAYS(E236,F236,Lister!$D$7:$D$13)-P236)*N236/NETWORKDAYS(Lister!$D$20,Lister!$E$20,Lister!$D$7:$D$13),IF(AND(MONTH(E236)=4,MONTH(F236)=5),(NETWORKDAYS(Lister!$D$20,F236,Lister!$D$7:$D$13)-P236)*N236/NETWORKDAYS(Lister!$D$20,Lister!$E$20,Lister!$D$7:$D$13),IF(AND(MONTH(E236)=5,MONTH(F236)=6),(NETWORKDAYS(E236,Lister!$E$20,Lister!$D$7:$D$13)-P236)*N236/NETWORKDAYS(Lister!$D$20,Lister!$E$20,Lister!$D$7:$D$13),IF(AND(MONTH(E236)=4,MONTH(F236)=6),(NETWORKDAYS(Lister!$D$20,Lister!$E$20,Lister!$D$7:$D$13)-P236)*N236/NETWORKDAYS(Lister!$D$20,Lister!$E$20,Lister!$D$7:$D$13),IF(OR(MONTH(F236)=4,MONTH(E236)=6),0)))))),0),"")</f>
        <v/>
      </c>
      <c r="T236" s="48" t="str">
        <f>IFERROR(MAX(IF(OR(O236="",P236="",Q236=""),"",IF(AND(MONTH(E236)=6,MONTH(F236)=6),(NETWORKDAYS(E236,F236,Lister!$D$7:$D$13)-Q236)*N236/NETWORKDAYS(Lister!$D$21,Lister!$E$21,Lister!$D$7:$D$13),IF(AND(MONTH(E236)&lt;6,MONTH(F236)=6),(NETWORKDAYS(Lister!$D$21,F236,Lister!$D$7:$D$13)-Q236)*N236/NETWORKDAYS(Lister!$D$21,Lister!$E$21,Lister!$D$7:$D$13),IF(MONTH(F236)&lt;6,0)))),0),"")</f>
        <v/>
      </c>
      <c r="U236" s="50" t="str">
        <f t="shared" si="18"/>
        <v/>
      </c>
    </row>
    <row r="237" spans="1:21" x14ac:dyDescent="0.35">
      <c r="A237" s="11" t="str">
        <f t="shared" si="19"/>
        <v/>
      </c>
      <c r="B237" s="32"/>
      <c r="C237" s="17"/>
      <c r="D237" s="18"/>
      <c r="E237" s="12"/>
      <c r="F237" s="12"/>
      <c r="G237" s="40" t="str">
        <f>IF(OR(E237="",F237=""),"",NETWORKDAYS(E237,F237,Lister!$D$7:$D$13))</f>
        <v/>
      </c>
      <c r="H237" s="14"/>
      <c r="I237" s="25" t="str">
        <f t="shared" si="15"/>
        <v/>
      </c>
      <c r="J237" s="45"/>
      <c r="K237" s="46"/>
      <c r="L237" s="15"/>
      <c r="M237" s="49" t="str">
        <f t="shared" si="16"/>
        <v/>
      </c>
      <c r="N237" s="47" t="str">
        <f t="shared" si="17"/>
        <v/>
      </c>
      <c r="O237" s="15"/>
      <c r="P237" s="15"/>
      <c r="Q237" s="15"/>
      <c r="R237" s="48" t="str">
        <f>IFERROR(MAX(IF(OR(O237="",P237="",Q237=""),"",IF(AND(MONTH(E237)=4,MONTH(F237)=4),(NETWORKDAYS(E237,F237,Lister!$D$7:$D$13)-O237)*N237/NETWORKDAYS(Lister!$D$19,Lister!$E$19,Lister!$D$7:$D$13),IF(AND(MONTH(E237)=4,MONTH(F237)&gt;4),(NETWORKDAYS(E237,Lister!$E$19,Lister!$D$7:$D$13)-O237)*N237/NETWORKDAYS(Lister!$D$19,Lister!$E$19,Lister!$D$7:$D$13),IF(MONTH(E237)&gt;4,0)))),0),"")</f>
        <v/>
      </c>
      <c r="S237" s="48" t="str">
        <f>IFERROR(MAX(IF(OR(O237="",P237="",Q237=""),"",IF(AND(MONTH(E237)=5,MONTH(F237)=5),(NETWORKDAYS(E237,F237,Lister!$D$7:$D$13)-P237)*N237/NETWORKDAYS(Lister!$D$20,Lister!$E$20,Lister!$D$7:$D$13),IF(AND(MONTH(E237)=4,MONTH(F237)=5),(NETWORKDAYS(Lister!$D$20,F237,Lister!$D$7:$D$13)-P237)*N237/NETWORKDAYS(Lister!$D$20,Lister!$E$20,Lister!$D$7:$D$13),IF(AND(MONTH(E237)=5,MONTH(F237)=6),(NETWORKDAYS(E237,Lister!$E$20,Lister!$D$7:$D$13)-P237)*N237/NETWORKDAYS(Lister!$D$20,Lister!$E$20,Lister!$D$7:$D$13),IF(AND(MONTH(E237)=4,MONTH(F237)=6),(NETWORKDAYS(Lister!$D$20,Lister!$E$20,Lister!$D$7:$D$13)-P237)*N237/NETWORKDAYS(Lister!$D$20,Lister!$E$20,Lister!$D$7:$D$13),IF(OR(MONTH(F237)=4,MONTH(E237)=6),0)))))),0),"")</f>
        <v/>
      </c>
      <c r="T237" s="48" t="str">
        <f>IFERROR(MAX(IF(OR(O237="",P237="",Q237=""),"",IF(AND(MONTH(E237)=6,MONTH(F237)=6),(NETWORKDAYS(E237,F237,Lister!$D$7:$D$13)-Q237)*N237/NETWORKDAYS(Lister!$D$21,Lister!$E$21,Lister!$D$7:$D$13),IF(AND(MONTH(E237)&lt;6,MONTH(F237)=6),(NETWORKDAYS(Lister!$D$21,F237,Lister!$D$7:$D$13)-Q237)*N237/NETWORKDAYS(Lister!$D$21,Lister!$E$21,Lister!$D$7:$D$13),IF(MONTH(F237)&lt;6,0)))),0),"")</f>
        <v/>
      </c>
      <c r="U237" s="50" t="str">
        <f t="shared" si="18"/>
        <v/>
      </c>
    </row>
    <row r="238" spans="1:21" x14ac:dyDescent="0.35">
      <c r="A238" s="11" t="str">
        <f t="shared" si="19"/>
        <v/>
      </c>
      <c r="B238" s="32"/>
      <c r="C238" s="17"/>
      <c r="D238" s="18"/>
      <c r="E238" s="12"/>
      <c r="F238" s="12"/>
      <c r="G238" s="40" t="str">
        <f>IF(OR(E238="",F238=""),"",NETWORKDAYS(E238,F238,Lister!$D$7:$D$13))</f>
        <v/>
      </c>
      <c r="H238" s="14"/>
      <c r="I238" s="25" t="str">
        <f t="shared" si="15"/>
        <v/>
      </c>
      <c r="J238" s="45"/>
      <c r="K238" s="46"/>
      <c r="L238" s="15"/>
      <c r="M238" s="49" t="str">
        <f t="shared" si="16"/>
        <v/>
      </c>
      <c r="N238" s="47" t="str">
        <f t="shared" si="17"/>
        <v/>
      </c>
      <c r="O238" s="15"/>
      <c r="P238" s="15"/>
      <c r="Q238" s="15"/>
      <c r="R238" s="48" t="str">
        <f>IFERROR(MAX(IF(OR(O238="",P238="",Q238=""),"",IF(AND(MONTH(E238)=4,MONTH(F238)=4),(NETWORKDAYS(E238,F238,Lister!$D$7:$D$13)-O238)*N238/NETWORKDAYS(Lister!$D$19,Lister!$E$19,Lister!$D$7:$D$13),IF(AND(MONTH(E238)=4,MONTH(F238)&gt;4),(NETWORKDAYS(E238,Lister!$E$19,Lister!$D$7:$D$13)-O238)*N238/NETWORKDAYS(Lister!$D$19,Lister!$E$19,Lister!$D$7:$D$13),IF(MONTH(E238)&gt;4,0)))),0),"")</f>
        <v/>
      </c>
      <c r="S238" s="48" t="str">
        <f>IFERROR(MAX(IF(OR(O238="",P238="",Q238=""),"",IF(AND(MONTH(E238)=5,MONTH(F238)=5),(NETWORKDAYS(E238,F238,Lister!$D$7:$D$13)-P238)*N238/NETWORKDAYS(Lister!$D$20,Lister!$E$20,Lister!$D$7:$D$13),IF(AND(MONTH(E238)=4,MONTH(F238)=5),(NETWORKDAYS(Lister!$D$20,F238,Lister!$D$7:$D$13)-P238)*N238/NETWORKDAYS(Lister!$D$20,Lister!$E$20,Lister!$D$7:$D$13),IF(AND(MONTH(E238)=5,MONTH(F238)=6),(NETWORKDAYS(E238,Lister!$E$20,Lister!$D$7:$D$13)-P238)*N238/NETWORKDAYS(Lister!$D$20,Lister!$E$20,Lister!$D$7:$D$13),IF(AND(MONTH(E238)=4,MONTH(F238)=6),(NETWORKDAYS(Lister!$D$20,Lister!$E$20,Lister!$D$7:$D$13)-P238)*N238/NETWORKDAYS(Lister!$D$20,Lister!$E$20,Lister!$D$7:$D$13),IF(OR(MONTH(F238)=4,MONTH(E238)=6),0)))))),0),"")</f>
        <v/>
      </c>
      <c r="T238" s="48" t="str">
        <f>IFERROR(MAX(IF(OR(O238="",P238="",Q238=""),"",IF(AND(MONTH(E238)=6,MONTH(F238)=6),(NETWORKDAYS(E238,F238,Lister!$D$7:$D$13)-Q238)*N238/NETWORKDAYS(Lister!$D$21,Lister!$E$21,Lister!$D$7:$D$13),IF(AND(MONTH(E238)&lt;6,MONTH(F238)=6),(NETWORKDAYS(Lister!$D$21,F238,Lister!$D$7:$D$13)-Q238)*N238/NETWORKDAYS(Lister!$D$21,Lister!$E$21,Lister!$D$7:$D$13),IF(MONTH(F238)&lt;6,0)))),0),"")</f>
        <v/>
      </c>
      <c r="U238" s="50" t="str">
        <f t="shared" si="18"/>
        <v/>
      </c>
    </row>
    <row r="239" spans="1:21" x14ac:dyDescent="0.35">
      <c r="A239" s="11" t="str">
        <f t="shared" si="19"/>
        <v/>
      </c>
      <c r="B239" s="32"/>
      <c r="C239" s="17"/>
      <c r="D239" s="18"/>
      <c r="E239" s="12"/>
      <c r="F239" s="12"/>
      <c r="G239" s="40" t="str">
        <f>IF(OR(E239="",F239=""),"",NETWORKDAYS(E239,F239,Lister!$D$7:$D$13))</f>
        <v/>
      </c>
      <c r="H239" s="14"/>
      <c r="I239" s="25" t="str">
        <f t="shared" si="15"/>
        <v/>
      </c>
      <c r="J239" s="45"/>
      <c r="K239" s="46"/>
      <c r="L239" s="15"/>
      <c r="M239" s="49" t="str">
        <f t="shared" si="16"/>
        <v/>
      </c>
      <c r="N239" s="47" t="str">
        <f t="shared" si="17"/>
        <v/>
      </c>
      <c r="O239" s="15"/>
      <c r="P239" s="15"/>
      <c r="Q239" s="15"/>
      <c r="R239" s="48" t="str">
        <f>IFERROR(MAX(IF(OR(O239="",P239="",Q239=""),"",IF(AND(MONTH(E239)=4,MONTH(F239)=4),(NETWORKDAYS(E239,F239,Lister!$D$7:$D$13)-O239)*N239/NETWORKDAYS(Lister!$D$19,Lister!$E$19,Lister!$D$7:$D$13),IF(AND(MONTH(E239)=4,MONTH(F239)&gt;4),(NETWORKDAYS(E239,Lister!$E$19,Lister!$D$7:$D$13)-O239)*N239/NETWORKDAYS(Lister!$D$19,Lister!$E$19,Lister!$D$7:$D$13),IF(MONTH(E239)&gt;4,0)))),0),"")</f>
        <v/>
      </c>
      <c r="S239" s="48" t="str">
        <f>IFERROR(MAX(IF(OR(O239="",P239="",Q239=""),"",IF(AND(MONTH(E239)=5,MONTH(F239)=5),(NETWORKDAYS(E239,F239,Lister!$D$7:$D$13)-P239)*N239/NETWORKDAYS(Lister!$D$20,Lister!$E$20,Lister!$D$7:$D$13),IF(AND(MONTH(E239)=4,MONTH(F239)=5),(NETWORKDAYS(Lister!$D$20,F239,Lister!$D$7:$D$13)-P239)*N239/NETWORKDAYS(Lister!$D$20,Lister!$E$20,Lister!$D$7:$D$13),IF(AND(MONTH(E239)=5,MONTH(F239)=6),(NETWORKDAYS(E239,Lister!$E$20,Lister!$D$7:$D$13)-P239)*N239/NETWORKDAYS(Lister!$D$20,Lister!$E$20,Lister!$D$7:$D$13),IF(AND(MONTH(E239)=4,MONTH(F239)=6),(NETWORKDAYS(Lister!$D$20,Lister!$E$20,Lister!$D$7:$D$13)-P239)*N239/NETWORKDAYS(Lister!$D$20,Lister!$E$20,Lister!$D$7:$D$13),IF(OR(MONTH(F239)=4,MONTH(E239)=6),0)))))),0),"")</f>
        <v/>
      </c>
      <c r="T239" s="48" t="str">
        <f>IFERROR(MAX(IF(OR(O239="",P239="",Q239=""),"",IF(AND(MONTH(E239)=6,MONTH(F239)=6),(NETWORKDAYS(E239,F239,Lister!$D$7:$D$13)-Q239)*N239/NETWORKDAYS(Lister!$D$21,Lister!$E$21,Lister!$D$7:$D$13),IF(AND(MONTH(E239)&lt;6,MONTH(F239)=6),(NETWORKDAYS(Lister!$D$21,F239,Lister!$D$7:$D$13)-Q239)*N239/NETWORKDAYS(Lister!$D$21,Lister!$E$21,Lister!$D$7:$D$13),IF(MONTH(F239)&lt;6,0)))),0),"")</f>
        <v/>
      </c>
      <c r="U239" s="50" t="str">
        <f t="shared" si="18"/>
        <v/>
      </c>
    </row>
    <row r="240" spans="1:21" x14ac:dyDescent="0.35">
      <c r="A240" s="11" t="str">
        <f t="shared" si="19"/>
        <v/>
      </c>
      <c r="B240" s="32"/>
      <c r="C240" s="17"/>
      <c r="D240" s="18"/>
      <c r="E240" s="12"/>
      <c r="F240" s="12"/>
      <c r="G240" s="40" t="str">
        <f>IF(OR(E240="",F240=""),"",NETWORKDAYS(E240,F240,Lister!$D$7:$D$13))</f>
        <v/>
      </c>
      <c r="H240" s="14"/>
      <c r="I240" s="25" t="str">
        <f t="shared" si="15"/>
        <v/>
      </c>
      <c r="J240" s="45"/>
      <c r="K240" s="46"/>
      <c r="L240" s="15"/>
      <c r="M240" s="49" t="str">
        <f t="shared" si="16"/>
        <v/>
      </c>
      <c r="N240" s="47" t="str">
        <f t="shared" si="17"/>
        <v/>
      </c>
      <c r="O240" s="15"/>
      <c r="P240" s="15"/>
      <c r="Q240" s="15"/>
      <c r="R240" s="48" t="str">
        <f>IFERROR(MAX(IF(OR(O240="",P240="",Q240=""),"",IF(AND(MONTH(E240)=4,MONTH(F240)=4),(NETWORKDAYS(E240,F240,Lister!$D$7:$D$13)-O240)*N240/NETWORKDAYS(Lister!$D$19,Lister!$E$19,Lister!$D$7:$D$13),IF(AND(MONTH(E240)=4,MONTH(F240)&gt;4),(NETWORKDAYS(E240,Lister!$E$19,Lister!$D$7:$D$13)-O240)*N240/NETWORKDAYS(Lister!$D$19,Lister!$E$19,Lister!$D$7:$D$13),IF(MONTH(E240)&gt;4,0)))),0),"")</f>
        <v/>
      </c>
      <c r="S240" s="48" t="str">
        <f>IFERROR(MAX(IF(OR(O240="",P240="",Q240=""),"",IF(AND(MONTH(E240)=5,MONTH(F240)=5),(NETWORKDAYS(E240,F240,Lister!$D$7:$D$13)-P240)*N240/NETWORKDAYS(Lister!$D$20,Lister!$E$20,Lister!$D$7:$D$13),IF(AND(MONTH(E240)=4,MONTH(F240)=5),(NETWORKDAYS(Lister!$D$20,F240,Lister!$D$7:$D$13)-P240)*N240/NETWORKDAYS(Lister!$D$20,Lister!$E$20,Lister!$D$7:$D$13),IF(AND(MONTH(E240)=5,MONTH(F240)=6),(NETWORKDAYS(E240,Lister!$E$20,Lister!$D$7:$D$13)-P240)*N240/NETWORKDAYS(Lister!$D$20,Lister!$E$20,Lister!$D$7:$D$13),IF(AND(MONTH(E240)=4,MONTH(F240)=6),(NETWORKDAYS(Lister!$D$20,Lister!$E$20,Lister!$D$7:$D$13)-P240)*N240/NETWORKDAYS(Lister!$D$20,Lister!$E$20,Lister!$D$7:$D$13),IF(OR(MONTH(F240)=4,MONTH(E240)=6),0)))))),0),"")</f>
        <v/>
      </c>
      <c r="T240" s="48" t="str">
        <f>IFERROR(MAX(IF(OR(O240="",P240="",Q240=""),"",IF(AND(MONTH(E240)=6,MONTH(F240)=6),(NETWORKDAYS(E240,F240,Lister!$D$7:$D$13)-Q240)*N240/NETWORKDAYS(Lister!$D$21,Lister!$E$21,Lister!$D$7:$D$13),IF(AND(MONTH(E240)&lt;6,MONTH(F240)=6),(NETWORKDAYS(Lister!$D$21,F240,Lister!$D$7:$D$13)-Q240)*N240/NETWORKDAYS(Lister!$D$21,Lister!$E$21,Lister!$D$7:$D$13),IF(MONTH(F240)&lt;6,0)))),0),"")</f>
        <v/>
      </c>
      <c r="U240" s="50" t="str">
        <f t="shared" si="18"/>
        <v/>
      </c>
    </row>
    <row r="241" spans="1:21" x14ac:dyDescent="0.35">
      <c r="A241" s="11" t="str">
        <f t="shared" si="19"/>
        <v/>
      </c>
      <c r="B241" s="32"/>
      <c r="C241" s="17"/>
      <c r="D241" s="18"/>
      <c r="E241" s="12"/>
      <c r="F241" s="12"/>
      <c r="G241" s="40" t="str">
        <f>IF(OR(E241="",F241=""),"",NETWORKDAYS(E241,F241,Lister!$D$7:$D$13))</f>
        <v/>
      </c>
      <c r="H241" s="14"/>
      <c r="I241" s="25" t="str">
        <f t="shared" si="15"/>
        <v/>
      </c>
      <c r="J241" s="45"/>
      <c r="K241" s="46"/>
      <c r="L241" s="15"/>
      <c r="M241" s="49" t="str">
        <f t="shared" si="16"/>
        <v/>
      </c>
      <c r="N241" s="47" t="str">
        <f t="shared" si="17"/>
        <v/>
      </c>
      <c r="O241" s="15"/>
      <c r="P241" s="15"/>
      <c r="Q241" s="15"/>
      <c r="R241" s="48" t="str">
        <f>IFERROR(MAX(IF(OR(O241="",P241="",Q241=""),"",IF(AND(MONTH(E241)=4,MONTH(F241)=4),(NETWORKDAYS(E241,F241,Lister!$D$7:$D$13)-O241)*N241/NETWORKDAYS(Lister!$D$19,Lister!$E$19,Lister!$D$7:$D$13),IF(AND(MONTH(E241)=4,MONTH(F241)&gt;4),(NETWORKDAYS(E241,Lister!$E$19,Lister!$D$7:$D$13)-O241)*N241/NETWORKDAYS(Lister!$D$19,Lister!$E$19,Lister!$D$7:$D$13),IF(MONTH(E241)&gt;4,0)))),0),"")</f>
        <v/>
      </c>
      <c r="S241" s="48" t="str">
        <f>IFERROR(MAX(IF(OR(O241="",P241="",Q241=""),"",IF(AND(MONTH(E241)=5,MONTH(F241)=5),(NETWORKDAYS(E241,F241,Lister!$D$7:$D$13)-P241)*N241/NETWORKDAYS(Lister!$D$20,Lister!$E$20,Lister!$D$7:$D$13),IF(AND(MONTH(E241)=4,MONTH(F241)=5),(NETWORKDAYS(Lister!$D$20,F241,Lister!$D$7:$D$13)-P241)*N241/NETWORKDAYS(Lister!$D$20,Lister!$E$20,Lister!$D$7:$D$13),IF(AND(MONTH(E241)=5,MONTH(F241)=6),(NETWORKDAYS(E241,Lister!$E$20,Lister!$D$7:$D$13)-P241)*N241/NETWORKDAYS(Lister!$D$20,Lister!$E$20,Lister!$D$7:$D$13),IF(AND(MONTH(E241)=4,MONTH(F241)=6),(NETWORKDAYS(Lister!$D$20,Lister!$E$20,Lister!$D$7:$D$13)-P241)*N241/NETWORKDAYS(Lister!$D$20,Lister!$E$20,Lister!$D$7:$D$13),IF(OR(MONTH(F241)=4,MONTH(E241)=6),0)))))),0),"")</f>
        <v/>
      </c>
      <c r="T241" s="48" t="str">
        <f>IFERROR(MAX(IF(OR(O241="",P241="",Q241=""),"",IF(AND(MONTH(E241)=6,MONTH(F241)=6),(NETWORKDAYS(E241,F241,Lister!$D$7:$D$13)-Q241)*N241/NETWORKDAYS(Lister!$D$21,Lister!$E$21,Lister!$D$7:$D$13),IF(AND(MONTH(E241)&lt;6,MONTH(F241)=6),(NETWORKDAYS(Lister!$D$21,F241,Lister!$D$7:$D$13)-Q241)*N241/NETWORKDAYS(Lister!$D$21,Lister!$E$21,Lister!$D$7:$D$13),IF(MONTH(F241)&lt;6,0)))),0),"")</f>
        <v/>
      </c>
      <c r="U241" s="50" t="str">
        <f t="shared" si="18"/>
        <v/>
      </c>
    </row>
    <row r="242" spans="1:21" x14ac:dyDescent="0.35">
      <c r="A242" s="11" t="str">
        <f t="shared" si="19"/>
        <v/>
      </c>
      <c r="B242" s="32"/>
      <c r="C242" s="17"/>
      <c r="D242" s="18"/>
      <c r="E242" s="12"/>
      <c r="F242" s="12"/>
      <c r="G242" s="40" t="str">
        <f>IF(OR(E242="",F242=""),"",NETWORKDAYS(E242,F242,Lister!$D$7:$D$13))</f>
        <v/>
      </c>
      <c r="H242" s="14"/>
      <c r="I242" s="25" t="str">
        <f t="shared" si="15"/>
        <v/>
      </c>
      <c r="J242" s="45"/>
      <c r="K242" s="46"/>
      <c r="L242" s="15"/>
      <c r="M242" s="49" t="str">
        <f t="shared" si="16"/>
        <v/>
      </c>
      <c r="N242" s="47" t="str">
        <f t="shared" si="17"/>
        <v/>
      </c>
      <c r="O242" s="15"/>
      <c r="P242" s="15"/>
      <c r="Q242" s="15"/>
      <c r="R242" s="48" t="str">
        <f>IFERROR(MAX(IF(OR(O242="",P242="",Q242=""),"",IF(AND(MONTH(E242)=4,MONTH(F242)=4),(NETWORKDAYS(E242,F242,Lister!$D$7:$D$13)-O242)*N242/NETWORKDAYS(Lister!$D$19,Lister!$E$19,Lister!$D$7:$D$13),IF(AND(MONTH(E242)=4,MONTH(F242)&gt;4),(NETWORKDAYS(E242,Lister!$E$19,Lister!$D$7:$D$13)-O242)*N242/NETWORKDAYS(Lister!$D$19,Lister!$E$19,Lister!$D$7:$D$13),IF(MONTH(E242)&gt;4,0)))),0),"")</f>
        <v/>
      </c>
      <c r="S242" s="48" t="str">
        <f>IFERROR(MAX(IF(OR(O242="",P242="",Q242=""),"",IF(AND(MONTH(E242)=5,MONTH(F242)=5),(NETWORKDAYS(E242,F242,Lister!$D$7:$D$13)-P242)*N242/NETWORKDAYS(Lister!$D$20,Lister!$E$20,Lister!$D$7:$D$13),IF(AND(MONTH(E242)=4,MONTH(F242)=5),(NETWORKDAYS(Lister!$D$20,F242,Lister!$D$7:$D$13)-P242)*N242/NETWORKDAYS(Lister!$D$20,Lister!$E$20,Lister!$D$7:$D$13),IF(AND(MONTH(E242)=5,MONTH(F242)=6),(NETWORKDAYS(E242,Lister!$E$20,Lister!$D$7:$D$13)-P242)*N242/NETWORKDAYS(Lister!$D$20,Lister!$E$20,Lister!$D$7:$D$13),IF(AND(MONTH(E242)=4,MONTH(F242)=6),(NETWORKDAYS(Lister!$D$20,Lister!$E$20,Lister!$D$7:$D$13)-P242)*N242/NETWORKDAYS(Lister!$D$20,Lister!$E$20,Lister!$D$7:$D$13),IF(OR(MONTH(F242)=4,MONTH(E242)=6),0)))))),0),"")</f>
        <v/>
      </c>
      <c r="T242" s="48" t="str">
        <f>IFERROR(MAX(IF(OR(O242="",P242="",Q242=""),"",IF(AND(MONTH(E242)=6,MONTH(F242)=6),(NETWORKDAYS(E242,F242,Lister!$D$7:$D$13)-Q242)*N242/NETWORKDAYS(Lister!$D$21,Lister!$E$21,Lister!$D$7:$D$13),IF(AND(MONTH(E242)&lt;6,MONTH(F242)=6),(NETWORKDAYS(Lister!$D$21,F242,Lister!$D$7:$D$13)-Q242)*N242/NETWORKDAYS(Lister!$D$21,Lister!$E$21,Lister!$D$7:$D$13),IF(MONTH(F242)&lt;6,0)))),0),"")</f>
        <v/>
      </c>
      <c r="U242" s="50" t="str">
        <f t="shared" si="18"/>
        <v/>
      </c>
    </row>
    <row r="243" spans="1:21" x14ac:dyDescent="0.35">
      <c r="A243" s="11" t="str">
        <f t="shared" si="19"/>
        <v/>
      </c>
      <c r="B243" s="32"/>
      <c r="C243" s="17"/>
      <c r="D243" s="18"/>
      <c r="E243" s="12"/>
      <c r="F243" s="12"/>
      <c r="G243" s="40" t="str">
        <f>IF(OR(E243="",F243=""),"",NETWORKDAYS(E243,F243,Lister!$D$7:$D$13))</f>
        <v/>
      </c>
      <c r="H243" s="14"/>
      <c r="I243" s="25" t="str">
        <f t="shared" si="15"/>
        <v/>
      </c>
      <c r="J243" s="45"/>
      <c r="K243" s="46"/>
      <c r="L243" s="15"/>
      <c r="M243" s="49" t="str">
        <f t="shared" si="16"/>
        <v/>
      </c>
      <c r="N243" s="47" t="str">
        <f t="shared" si="17"/>
        <v/>
      </c>
      <c r="O243" s="15"/>
      <c r="P243" s="15"/>
      <c r="Q243" s="15"/>
      <c r="R243" s="48" t="str">
        <f>IFERROR(MAX(IF(OR(O243="",P243="",Q243=""),"",IF(AND(MONTH(E243)=4,MONTH(F243)=4),(NETWORKDAYS(E243,F243,Lister!$D$7:$D$13)-O243)*N243/NETWORKDAYS(Lister!$D$19,Lister!$E$19,Lister!$D$7:$D$13),IF(AND(MONTH(E243)=4,MONTH(F243)&gt;4),(NETWORKDAYS(E243,Lister!$E$19,Lister!$D$7:$D$13)-O243)*N243/NETWORKDAYS(Lister!$D$19,Lister!$E$19,Lister!$D$7:$D$13),IF(MONTH(E243)&gt;4,0)))),0),"")</f>
        <v/>
      </c>
      <c r="S243" s="48" t="str">
        <f>IFERROR(MAX(IF(OR(O243="",P243="",Q243=""),"",IF(AND(MONTH(E243)=5,MONTH(F243)=5),(NETWORKDAYS(E243,F243,Lister!$D$7:$D$13)-P243)*N243/NETWORKDAYS(Lister!$D$20,Lister!$E$20,Lister!$D$7:$D$13),IF(AND(MONTH(E243)=4,MONTH(F243)=5),(NETWORKDAYS(Lister!$D$20,F243,Lister!$D$7:$D$13)-P243)*N243/NETWORKDAYS(Lister!$D$20,Lister!$E$20,Lister!$D$7:$D$13),IF(AND(MONTH(E243)=5,MONTH(F243)=6),(NETWORKDAYS(E243,Lister!$E$20,Lister!$D$7:$D$13)-P243)*N243/NETWORKDAYS(Lister!$D$20,Lister!$E$20,Lister!$D$7:$D$13),IF(AND(MONTH(E243)=4,MONTH(F243)=6),(NETWORKDAYS(Lister!$D$20,Lister!$E$20,Lister!$D$7:$D$13)-P243)*N243/NETWORKDAYS(Lister!$D$20,Lister!$E$20,Lister!$D$7:$D$13),IF(OR(MONTH(F243)=4,MONTH(E243)=6),0)))))),0),"")</f>
        <v/>
      </c>
      <c r="T243" s="48" t="str">
        <f>IFERROR(MAX(IF(OR(O243="",P243="",Q243=""),"",IF(AND(MONTH(E243)=6,MONTH(F243)=6),(NETWORKDAYS(E243,F243,Lister!$D$7:$D$13)-Q243)*N243/NETWORKDAYS(Lister!$D$21,Lister!$E$21,Lister!$D$7:$D$13),IF(AND(MONTH(E243)&lt;6,MONTH(F243)=6),(NETWORKDAYS(Lister!$D$21,F243,Lister!$D$7:$D$13)-Q243)*N243/NETWORKDAYS(Lister!$D$21,Lister!$E$21,Lister!$D$7:$D$13),IF(MONTH(F243)&lt;6,0)))),0),"")</f>
        <v/>
      </c>
      <c r="U243" s="50" t="str">
        <f t="shared" si="18"/>
        <v/>
      </c>
    </row>
    <row r="244" spans="1:21" x14ac:dyDescent="0.35">
      <c r="A244" s="11" t="str">
        <f t="shared" si="19"/>
        <v/>
      </c>
      <c r="B244" s="32"/>
      <c r="C244" s="17"/>
      <c r="D244" s="18"/>
      <c r="E244" s="12"/>
      <c r="F244" s="12"/>
      <c r="G244" s="40" t="str">
        <f>IF(OR(E244="",F244=""),"",NETWORKDAYS(E244,F244,Lister!$D$7:$D$13))</f>
        <v/>
      </c>
      <c r="H244" s="14"/>
      <c r="I244" s="25" t="str">
        <f t="shared" si="15"/>
        <v/>
      </c>
      <c r="J244" s="45"/>
      <c r="K244" s="46"/>
      <c r="L244" s="15"/>
      <c r="M244" s="49" t="str">
        <f t="shared" si="16"/>
        <v/>
      </c>
      <c r="N244" s="47" t="str">
        <f t="shared" si="17"/>
        <v/>
      </c>
      <c r="O244" s="15"/>
      <c r="P244" s="15"/>
      <c r="Q244" s="15"/>
      <c r="R244" s="48" t="str">
        <f>IFERROR(MAX(IF(OR(O244="",P244="",Q244=""),"",IF(AND(MONTH(E244)=4,MONTH(F244)=4),(NETWORKDAYS(E244,F244,Lister!$D$7:$D$13)-O244)*N244/NETWORKDAYS(Lister!$D$19,Lister!$E$19,Lister!$D$7:$D$13),IF(AND(MONTH(E244)=4,MONTH(F244)&gt;4),(NETWORKDAYS(E244,Lister!$E$19,Lister!$D$7:$D$13)-O244)*N244/NETWORKDAYS(Lister!$D$19,Lister!$E$19,Lister!$D$7:$D$13),IF(MONTH(E244)&gt;4,0)))),0),"")</f>
        <v/>
      </c>
      <c r="S244" s="48" t="str">
        <f>IFERROR(MAX(IF(OR(O244="",P244="",Q244=""),"",IF(AND(MONTH(E244)=5,MONTH(F244)=5),(NETWORKDAYS(E244,F244,Lister!$D$7:$D$13)-P244)*N244/NETWORKDAYS(Lister!$D$20,Lister!$E$20,Lister!$D$7:$D$13),IF(AND(MONTH(E244)=4,MONTH(F244)=5),(NETWORKDAYS(Lister!$D$20,F244,Lister!$D$7:$D$13)-P244)*N244/NETWORKDAYS(Lister!$D$20,Lister!$E$20,Lister!$D$7:$D$13),IF(AND(MONTH(E244)=5,MONTH(F244)=6),(NETWORKDAYS(E244,Lister!$E$20,Lister!$D$7:$D$13)-P244)*N244/NETWORKDAYS(Lister!$D$20,Lister!$E$20,Lister!$D$7:$D$13),IF(AND(MONTH(E244)=4,MONTH(F244)=6),(NETWORKDAYS(Lister!$D$20,Lister!$E$20,Lister!$D$7:$D$13)-P244)*N244/NETWORKDAYS(Lister!$D$20,Lister!$E$20,Lister!$D$7:$D$13),IF(OR(MONTH(F244)=4,MONTH(E244)=6),0)))))),0),"")</f>
        <v/>
      </c>
      <c r="T244" s="48" t="str">
        <f>IFERROR(MAX(IF(OR(O244="",P244="",Q244=""),"",IF(AND(MONTH(E244)=6,MONTH(F244)=6),(NETWORKDAYS(E244,F244,Lister!$D$7:$D$13)-Q244)*N244/NETWORKDAYS(Lister!$D$21,Lister!$E$21,Lister!$D$7:$D$13),IF(AND(MONTH(E244)&lt;6,MONTH(F244)=6),(NETWORKDAYS(Lister!$D$21,F244,Lister!$D$7:$D$13)-Q244)*N244/NETWORKDAYS(Lister!$D$21,Lister!$E$21,Lister!$D$7:$D$13),IF(MONTH(F244)&lt;6,0)))),0),"")</f>
        <v/>
      </c>
      <c r="U244" s="50" t="str">
        <f t="shared" si="18"/>
        <v/>
      </c>
    </row>
    <row r="245" spans="1:21" x14ac:dyDescent="0.35">
      <c r="A245" s="11" t="str">
        <f t="shared" si="19"/>
        <v/>
      </c>
      <c r="B245" s="32"/>
      <c r="C245" s="17"/>
      <c r="D245" s="18"/>
      <c r="E245" s="12"/>
      <c r="F245" s="12"/>
      <c r="G245" s="40" t="str">
        <f>IF(OR(E245="",F245=""),"",NETWORKDAYS(E245,F245,Lister!$D$7:$D$13))</f>
        <v/>
      </c>
      <c r="H245" s="14"/>
      <c r="I245" s="25" t="str">
        <f t="shared" si="15"/>
        <v/>
      </c>
      <c r="J245" s="45"/>
      <c r="K245" s="46"/>
      <c r="L245" s="15"/>
      <c r="M245" s="49" t="str">
        <f t="shared" si="16"/>
        <v/>
      </c>
      <c r="N245" s="47" t="str">
        <f t="shared" si="17"/>
        <v/>
      </c>
      <c r="O245" s="15"/>
      <c r="P245" s="15"/>
      <c r="Q245" s="15"/>
      <c r="R245" s="48" t="str">
        <f>IFERROR(MAX(IF(OR(O245="",P245="",Q245=""),"",IF(AND(MONTH(E245)=4,MONTH(F245)=4),(NETWORKDAYS(E245,F245,Lister!$D$7:$D$13)-O245)*N245/NETWORKDAYS(Lister!$D$19,Lister!$E$19,Lister!$D$7:$D$13),IF(AND(MONTH(E245)=4,MONTH(F245)&gt;4),(NETWORKDAYS(E245,Lister!$E$19,Lister!$D$7:$D$13)-O245)*N245/NETWORKDAYS(Lister!$D$19,Lister!$E$19,Lister!$D$7:$D$13),IF(MONTH(E245)&gt;4,0)))),0),"")</f>
        <v/>
      </c>
      <c r="S245" s="48" t="str">
        <f>IFERROR(MAX(IF(OR(O245="",P245="",Q245=""),"",IF(AND(MONTH(E245)=5,MONTH(F245)=5),(NETWORKDAYS(E245,F245,Lister!$D$7:$D$13)-P245)*N245/NETWORKDAYS(Lister!$D$20,Lister!$E$20,Lister!$D$7:$D$13),IF(AND(MONTH(E245)=4,MONTH(F245)=5),(NETWORKDAYS(Lister!$D$20,F245,Lister!$D$7:$D$13)-P245)*N245/NETWORKDAYS(Lister!$D$20,Lister!$E$20,Lister!$D$7:$D$13),IF(AND(MONTH(E245)=5,MONTH(F245)=6),(NETWORKDAYS(E245,Lister!$E$20,Lister!$D$7:$D$13)-P245)*N245/NETWORKDAYS(Lister!$D$20,Lister!$E$20,Lister!$D$7:$D$13),IF(AND(MONTH(E245)=4,MONTH(F245)=6),(NETWORKDAYS(Lister!$D$20,Lister!$E$20,Lister!$D$7:$D$13)-P245)*N245/NETWORKDAYS(Lister!$D$20,Lister!$E$20,Lister!$D$7:$D$13),IF(OR(MONTH(F245)=4,MONTH(E245)=6),0)))))),0),"")</f>
        <v/>
      </c>
      <c r="T245" s="48" t="str">
        <f>IFERROR(MAX(IF(OR(O245="",P245="",Q245=""),"",IF(AND(MONTH(E245)=6,MONTH(F245)=6),(NETWORKDAYS(E245,F245,Lister!$D$7:$D$13)-Q245)*N245/NETWORKDAYS(Lister!$D$21,Lister!$E$21,Lister!$D$7:$D$13),IF(AND(MONTH(E245)&lt;6,MONTH(F245)=6),(NETWORKDAYS(Lister!$D$21,F245,Lister!$D$7:$D$13)-Q245)*N245/NETWORKDAYS(Lister!$D$21,Lister!$E$21,Lister!$D$7:$D$13),IF(MONTH(F245)&lt;6,0)))),0),"")</f>
        <v/>
      </c>
      <c r="U245" s="50" t="str">
        <f t="shared" si="18"/>
        <v/>
      </c>
    </row>
    <row r="246" spans="1:21" x14ac:dyDescent="0.35">
      <c r="A246" s="11" t="str">
        <f t="shared" si="19"/>
        <v/>
      </c>
      <c r="B246" s="32"/>
      <c r="C246" s="17"/>
      <c r="D246" s="18"/>
      <c r="E246" s="12"/>
      <c r="F246" s="12"/>
      <c r="G246" s="40" t="str">
        <f>IF(OR(E246="",F246=""),"",NETWORKDAYS(E246,F246,Lister!$D$7:$D$13))</f>
        <v/>
      </c>
      <c r="H246" s="14"/>
      <c r="I246" s="25" t="str">
        <f t="shared" si="15"/>
        <v/>
      </c>
      <c r="J246" s="45"/>
      <c r="K246" s="46"/>
      <c r="L246" s="15"/>
      <c r="M246" s="49" t="str">
        <f t="shared" si="16"/>
        <v/>
      </c>
      <c r="N246" s="47" t="str">
        <f t="shared" si="17"/>
        <v/>
      </c>
      <c r="O246" s="15"/>
      <c r="P246" s="15"/>
      <c r="Q246" s="15"/>
      <c r="R246" s="48" t="str">
        <f>IFERROR(MAX(IF(OR(O246="",P246="",Q246=""),"",IF(AND(MONTH(E246)=4,MONTH(F246)=4),(NETWORKDAYS(E246,F246,Lister!$D$7:$D$13)-O246)*N246/NETWORKDAYS(Lister!$D$19,Lister!$E$19,Lister!$D$7:$D$13),IF(AND(MONTH(E246)=4,MONTH(F246)&gt;4),(NETWORKDAYS(E246,Lister!$E$19,Lister!$D$7:$D$13)-O246)*N246/NETWORKDAYS(Lister!$D$19,Lister!$E$19,Lister!$D$7:$D$13),IF(MONTH(E246)&gt;4,0)))),0),"")</f>
        <v/>
      </c>
      <c r="S246" s="48" t="str">
        <f>IFERROR(MAX(IF(OR(O246="",P246="",Q246=""),"",IF(AND(MONTH(E246)=5,MONTH(F246)=5),(NETWORKDAYS(E246,F246,Lister!$D$7:$D$13)-P246)*N246/NETWORKDAYS(Lister!$D$20,Lister!$E$20,Lister!$D$7:$D$13),IF(AND(MONTH(E246)=4,MONTH(F246)=5),(NETWORKDAYS(Lister!$D$20,F246,Lister!$D$7:$D$13)-P246)*N246/NETWORKDAYS(Lister!$D$20,Lister!$E$20,Lister!$D$7:$D$13),IF(AND(MONTH(E246)=5,MONTH(F246)=6),(NETWORKDAYS(E246,Lister!$E$20,Lister!$D$7:$D$13)-P246)*N246/NETWORKDAYS(Lister!$D$20,Lister!$E$20,Lister!$D$7:$D$13),IF(AND(MONTH(E246)=4,MONTH(F246)=6),(NETWORKDAYS(Lister!$D$20,Lister!$E$20,Lister!$D$7:$D$13)-P246)*N246/NETWORKDAYS(Lister!$D$20,Lister!$E$20,Lister!$D$7:$D$13),IF(OR(MONTH(F246)=4,MONTH(E246)=6),0)))))),0),"")</f>
        <v/>
      </c>
      <c r="T246" s="48" t="str">
        <f>IFERROR(MAX(IF(OR(O246="",P246="",Q246=""),"",IF(AND(MONTH(E246)=6,MONTH(F246)=6),(NETWORKDAYS(E246,F246,Lister!$D$7:$D$13)-Q246)*N246/NETWORKDAYS(Lister!$D$21,Lister!$E$21,Lister!$D$7:$D$13),IF(AND(MONTH(E246)&lt;6,MONTH(F246)=6),(NETWORKDAYS(Lister!$D$21,F246,Lister!$D$7:$D$13)-Q246)*N246/NETWORKDAYS(Lister!$D$21,Lister!$E$21,Lister!$D$7:$D$13),IF(MONTH(F246)&lt;6,0)))),0),"")</f>
        <v/>
      </c>
      <c r="U246" s="50" t="str">
        <f t="shared" si="18"/>
        <v/>
      </c>
    </row>
    <row r="247" spans="1:21" x14ac:dyDescent="0.35">
      <c r="A247" s="11" t="str">
        <f t="shared" si="19"/>
        <v/>
      </c>
      <c r="B247" s="32"/>
      <c r="C247" s="17"/>
      <c r="D247" s="18"/>
      <c r="E247" s="12"/>
      <c r="F247" s="12"/>
      <c r="G247" s="40" t="str">
        <f>IF(OR(E247="",F247=""),"",NETWORKDAYS(E247,F247,Lister!$D$7:$D$13))</f>
        <v/>
      </c>
      <c r="H247" s="14"/>
      <c r="I247" s="25" t="str">
        <f t="shared" si="15"/>
        <v/>
      </c>
      <c r="J247" s="45"/>
      <c r="K247" s="46"/>
      <c r="L247" s="15"/>
      <c r="M247" s="49" t="str">
        <f t="shared" si="16"/>
        <v/>
      </c>
      <c r="N247" s="47" t="str">
        <f t="shared" si="17"/>
        <v/>
      </c>
      <c r="O247" s="15"/>
      <c r="P247" s="15"/>
      <c r="Q247" s="15"/>
      <c r="R247" s="48" t="str">
        <f>IFERROR(MAX(IF(OR(O247="",P247="",Q247=""),"",IF(AND(MONTH(E247)=4,MONTH(F247)=4),(NETWORKDAYS(E247,F247,Lister!$D$7:$D$13)-O247)*N247/NETWORKDAYS(Lister!$D$19,Lister!$E$19,Lister!$D$7:$D$13),IF(AND(MONTH(E247)=4,MONTH(F247)&gt;4),(NETWORKDAYS(E247,Lister!$E$19,Lister!$D$7:$D$13)-O247)*N247/NETWORKDAYS(Lister!$D$19,Lister!$E$19,Lister!$D$7:$D$13),IF(MONTH(E247)&gt;4,0)))),0),"")</f>
        <v/>
      </c>
      <c r="S247" s="48" t="str">
        <f>IFERROR(MAX(IF(OR(O247="",P247="",Q247=""),"",IF(AND(MONTH(E247)=5,MONTH(F247)=5),(NETWORKDAYS(E247,F247,Lister!$D$7:$D$13)-P247)*N247/NETWORKDAYS(Lister!$D$20,Lister!$E$20,Lister!$D$7:$D$13),IF(AND(MONTH(E247)=4,MONTH(F247)=5),(NETWORKDAYS(Lister!$D$20,F247,Lister!$D$7:$D$13)-P247)*N247/NETWORKDAYS(Lister!$D$20,Lister!$E$20,Lister!$D$7:$D$13),IF(AND(MONTH(E247)=5,MONTH(F247)=6),(NETWORKDAYS(E247,Lister!$E$20,Lister!$D$7:$D$13)-P247)*N247/NETWORKDAYS(Lister!$D$20,Lister!$E$20,Lister!$D$7:$D$13),IF(AND(MONTH(E247)=4,MONTH(F247)=6),(NETWORKDAYS(Lister!$D$20,Lister!$E$20,Lister!$D$7:$D$13)-P247)*N247/NETWORKDAYS(Lister!$D$20,Lister!$E$20,Lister!$D$7:$D$13),IF(OR(MONTH(F247)=4,MONTH(E247)=6),0)))))),0),"")</f>
        <v/>
      </c>
      <c r="T247" s="48" t="str">
        <f>IFERROR(MAX(IF(OR(O247="",P247="",Q247=""),"",IF(AND(MONTH(E247)=6,MONTH(F247)=6),(NETWORKDAYS(E247,F247,Lister!$D$7:$D$13)-Q247)*N247/NETWORKDAYS(Lister!$D$21,Lister!$E$21,Lister!$D$7:$D$13),IF(AND(MONTH(E247)&lt;6,MONTH(F247)=6),(NETWORKDAYS(Lister!$D$21,F247,Lister!$D$7:$D$13)-Q247)*N247/NETWORKDAYS(Lister!$D$21,Lister!$E$21,Lister!$D$7:$D$13),IF(MONTH(F247)&lt;6,0)))),0),"")</f>
        <v/>
      </c>
      <c r="U247" s="50" t="str">
        <f t="shared" si="18"/>
        <v/>
      </c>
    </row>
    <row r="248" spans="1:21" x14ac:dyDescent="0.35">
      <c r="A248" s="11" t="str">
        <f t="shared" si="19"/>
        <v/>
      </c>
      <c r="B248" s="32"/>
      <c r="C248" s="17"/>
      <c r="D248" s="18"/>
      <c r="E248" s="12"/>
      <c r="F248" s="12"/>
      <c r="G248" s="40" t="str">
        <f>IF(OR(E248="",F248=""),"",NETWORKDAYS(E248,F248,Lister!$D$7:$D$13))</f>
        <v/>
      </c>
      <c r="H248" s="14"/>
      <c r="I248" s="25" t="str">
        <f t="shared" si="15"/>
        <v/>
      </c>
      <c r="J248" s="45"/>
      <c r="K248" s="46"/>
      <c r="L248" s="15"/>
      <c r="M248" s="49" t="str">
        <f t="shared" si="16"/>
        <v/>
      </c>
      <c r="N248" s="47" t="str">
        <f t="shared" si="17"/>
        <v/>
      </c>
      <c r="O248" s="15"/>
      <c r="P248" s="15"/>
      <c r="Q248" s="15"/>
      <c r="R248" s="48" t="str">
        <f>IFERROR(MAX(IF(OR(O248="",P248="",Q248=""),"",IF(AND(MONTH(E248)=4,MONTH(F248)=4),(NETWORKDAYS(E248,F248,Lister!$D$7:$D$13)-O248)*N248/NETWORKDAYS(Lister!$D$19,Lister!$E$19,Lister!$D$7:$D$13),IF(AND(MONTH(E248)=4,MONTH(F248)&gt;4),(NETWORKDAYS(E248,Lister!$E$19,Lister!$D$7:$D$13)-O248)*N248/NETWORKDAYS(Lister!$D$19,Lister!$E$19,Lister!$D$7:$D$13),IF(MONTH(E248)&gt;4,0)))),0),"")</f>
        <v/>
      </c>
      <c r="S248" s="48" t="str">
        <f>IFERROR(MAX(IF(OR(O248="",P248="",Q248=""),"",IF(AND(MONTH(E248)=5,MONTH(F248)=5),(NETWORKDAYS(E248,F248,Lister!$D$7:$D$13)-P248)*N248/NETWORKDAYS(Lister!$D$20,Lister!$E$20,Lister!$D$7:$D$13),IF(AND(MONTH(E248)=4,MONTH(F248)=5),(NETWORKDAYS(Lister!$D$20,F248,Lister!$D$7:$D$13)-P248)*N248/NETWORKDAYS(Lister!$D$20,Lister!$E$20,Lister!$D$7:$D$13),IF(AND(MONTH(E248)=5,MONTH(F248)=6),(NETWORKDAYS(E248,Lister!$E$20,Lister!$D$7:$D$13)-P248)*N248/NETWORKDAYS(Lister!$D$20,Lister!$E$20,Lister!$D$7:$D$13),IF(AND(MONTH(E248)=4,MONTH(F248)=6),(NETWORKDAYS(Lister!$D$20,Lister!$E$20,Lister!$D$7:$D$13)-P248)*N248/NETWORKDAYS(Lister!$D$20,Lister!$E$20,Lister!$D$7:$D$13),IF(OR(MONTH(F248)=4,MONTH(E248)=6),0)))))),0),"")</f>
        <v/>
      </c>
      <c r="T248" s="48" t="str">
        <f>IFERROR(MAX(IF(OR(O248="",P248="",Q248=""),"",IF(AND(MONTH(E248)=6,MONTH(F248)=6),(NETWORKDAYS(E248,F248,Lister!$D$7:$D$13)-Q248)*N248/NETWORKDAYS(Lister!$D$21,Lister!$E$21,Lister!$D$7:$D$13),IF(AND(MONTH(E248)&lt;6,MONTH(F248)=6),(NETWORKDAYS(Lister!$D$21,F248,Lister!$D$7:$D$13)-Q248)*N248/NETWORKDAYS(Lister!$D$21,Lister!$E$21,Lister!$D$7:$D$13),IF(MONTH(F248)&lt;6,0)))),0),"")</f>
        <v/>
      </c>
      <c r="U248" s="50" t="str">
        <f t="shared" si="18"/>
        <v/>
      </c>
    </row>
    <row r="249" spans="1:21" x14ac:dyDescent="0.35">
      <c r="A249" s="11" t="str">
        <f t="shared" si="19"/>
        <v/>
      </c>
      <c r="B249" s="32"/>
      <c r="C249" s="17"/>
      <c r="D249" s="18"/>
      <c r="E249" s="12"/>
      <c r="F249" s="12"/>
      <c r="G249" s="40" t="str">
        <f>IF(OR(E249="",F249=""),"",NETWORKDAYS(E249,F249,Lister!$D$7:$D$13))</f>
        <v/>
      </c>
      <c r="H249" s="14"/>
      <c r="I249" s="25" t="str">
        <f t="shared" si="15"/>
        <v/>
      </c>
      <c r="J249" s="45"/>
      <c r="K249" s="46"/>
      <c r="L249" s="15"/>
      <c r="M249" s="49" t="str">
        <f t="shared" si="16"/>
        <v/>
      </c>
      <c r="N249" s="47" t="str">
        <f t="shared" si="17"/>
        <v/>
      </c>
      <c r="O249" s="15"/>
      <c r="P249" s="15"/>
      <c r="Q249" s="15"/>
      <c r="R249" s="48" t="str">
        <f>IFERROR(MAX(IF(OR(O249="",P249="",Q249=""),"",IF(AND(MONTH(E249)=4,MONTH(F249)=4),(NETWORKDAYS(E249,F249,Lister!$D$7:$D$13)-O249)*N249/NETWORKDAYS(Lister!$D$19,Lister!$E$19,Lister!$D$7:$D$13),IF(AND(MONTH(E249)=4,MONTH(F249)&gt;4),(NETWORKDAYS(E249,Lister!$E$19,Lister!$D$7:$D$13)-O249)*N249/NETWORKDAYS(Lister!$D$19,Lister!$E$19,Lister!$D$7:$D$13),IF(MONTH(E249)&gt;4,0)))),0),"")</f>
        <v/>
      </c>
      <c r="S249" s="48" t="str">
        <f>IFERROR(MAX(IF(OR(O249="",P249="",Q249=""),"",IF(AND(MONTH(E249)=5,MONTH(F249)=5),(NETWORKDAYS(E249,F249,Lister!$D$7:$D$13)-P249)*N249/NETWORKDAYS(Lister!$D$20,Lister!$E$20,Lister!$D$7:$D$13),IF(AND(MONTH(E249)=4,MONTH(F249)=5),(NETWORKDAYS(Lister!$D$20,F249,Lister!$D$7:$D$13)-P249)*N249/NETWORKDAYS(Lister!$D$20,Lister!$E$20,Lister!$D$7:$D$13),IF(AND(MONTH(E249)=5,MONTH(F249)=6),(NETWORKDAYS(E249,Lister!$E$20,Lister!$D$7:$D$13)-P249)*N249/NETWORKDAYS(Lister!$D$20,Lister!$E$20,Lister!$D$7:$D$13),IF(AND(MONTH(E249)=4,MONTH(F249)=6),(NETWORKDAYS(Lister!$D$20,Lister!$E$20,Lister!$D$7:$D$13)-P249)*N249/NETWORKDAYS(Lister!$D$20,Lister!$E$20,Lister!$D$7:$D$13),IF(OR(MONTH(F249)=4,MONTH(E249)=6),0)))))),0),"")</f>
        <v/>
      </c>
      <c r="T249" s="48" t="str">
        <f>IFERROR(MAX(IF(OR(O249="",P249="",Q249=""),"",IF(AND(MONTH(E249)=6,MONTH(F249)=6),(NETWORKDAYS(E249,F249,Lister!$D$7:$D$13)-Q249)*N249/NETWORKDAYS(Lister!$D$21,Lister!$E$21,Lister!$D$7:$D$13),IF(AND(MONTH(E249)&lt;6,MONTH(F249)=6),(NETWORKDAYS(Lister!$D$21,F249,Lister!$D$7:$D$13)-Q249)*N249/NETWORKDAYS(Lister!$D$21,Lister!$E$21,Lister!$D$7:$D$13),IF(MONTH(F249)&lt;6,0)))),0),"")</f>
        <v/>
      </c>
      <c r="U249" s="50" t="str">
        <f t="shared" si="18"/>
        <v/>
      </c>
    </row>
    <row r="250" spans="1:21" x14ac:dyDescent="0.35">
      <c r="A250" s="11" t="str">
        <f t="shared" si="19"/>
        <v/>
      </c>
      <c r="B250" s="32"/>
      <c r="C250" s="17"/>
      <c r="D250" s="18"/>
      <c r="E250" s="12"/>
      <c r="F250" s="12"/>
      <c r="G250" s="40" t="str">
        <f>IF(OR(E250="",F250=""),"",NETWORKDAYS(E250,F250,Lister!$D$7:$D$13))</f>
        <v/>
      </c>
      <c r="H250" s="14"/>
      <c r="I250" s="25" t="str">
        <f t="shared" si="15"/>
        <v/>
      </c>
      <c r="J250" s="45"/>
      <c r="K250" s="46"/>
      <c r="L250" s="15"/>
      <c r="M250" s="49" t="str">
        <f t="shared" si="16"/>
        <v/>
      </c>
      <c r="N250" s="47" t="str">
        <f t="shared" si="17"/>
        <v/>
      </c>
      <c r="O250" s="15"/>
      <c r="P250" s="15"/>
      <c r="Q250" s="15"/>
      <c r="R250" s="48" t="str">
        <f>IFERROR(MAX(IF(OR(O250="",P250="",Q250=""),"",IF(AND(MONTH(E250)=4,MONTH(F250)=4),(NETWORKDAYS(E250,F250,Lister!$D$7:$D$13)-O250)*N250/NETWORKDAYS(Lister!$D$19,Lister!$E$19,Lister!$D$7:$D$13),IF(AND(MONTH(E250)=4,MONTH(F250)&gt;4),(NETWORKDAYS(E250,Lister!$E$19,Lister!$D$7:$D$13)-O250)*N250/NETWORKDAYS(Lister!$D$19,Lister!$E$19,Lister!$D$7:$D$13),IF(MONTH(E250)&gt;4,0)))),0),"")</f>
        <v/>
      </c>
      <c r="S250" s="48" t="str">
        <f>IFERROR(MAX(IF(OR(O250="",P250="",Q250=""),"",IF(AND(MONTH(E250)=5,MONTH(F250)=5),(NETWORKDAYS(E250,F250,Lister!$D$7:$D$13)-P250)*N250/NETWORKDAYS(Lister!$D$20,Lister!$E$20,Lister!$D$7:$D$13),IF(AND(MONTH(E250)=4,MONTH(F250)=5),(NETWORKDAYS(Lister!$D$20,F250,Lister!$D$7:$D$13)-P250)*N250/NETWORKDAYS(Lister!$D$20,Lister!$E$20,Lister!$D$7:$D$13),IF(AND(MONTH(E250)=5,MONTH(F250)=6),(NETWORKDAYS(E250,Lister!$E$20,Lister!$D$7:$D$13)-P250)*N250/NETWORKDAYS(Lister!$D$20,Lister!$E$20,Lister!$D$7:$D$13),IF(AND(MONTH(E250)=4,MONTH(F250)=6),(NETWORKDAYS(Lister!$D$20,Lister!$E$20,Lister!$D$7:$D$13)-P250)*N250/NETWORKDAYS(Lister!$D$20,Lister!$E$20,Lister!$D$7:$D$13),IF(OR(MONTH(F250)=4,MONTH(E250)=6),0)))))),0),"")</f>
        <v/>
      </c>
      <c r="T250" s="48" t="str">
        <f>IFERROR(MAX(IF(OR(O250="",P250="",Q250=""),"",IF(AND(MONTH(E250)=6,MONTH(F250)=6),(NETWORKDAYS(E250,F250,Lister!$D$7:$D$13)-Q250)*N250/NETWORKDAYS(Lister!$D$21,Lister!$E$21,Lister!$D$7:$D$13),IF(AND(MONTH(E250)&lt;6,MONTH(F250)=6),(NETWORKDAYS(Lister!$D$21,F250,Lister!$D$7:$D$13)-Q250)*N250/NETWORKDAYS(Lister!$D$21,Lister!$E$21,Lister!$D$7:$D$13),IF(MONTH(F250)&lt;6,0)))),0),"")</f>
        <v/>
      </c>
      <c r="U250" s="50" t="str">
        <f t="shared" si="18"/>
        <v/>
      </c>
    </row>
    <row r="251" spans="1:21" x14ac:dyDescent="0.35">
      <c r="A251" s="11" t="str">
        <f t="shared" si="19"/>
        <v/>
      </c>
      <c r="B251" s="32"/>
      <c r="C251" s="17"/>
      <c r="D251" s="18"/>
      <c r="E251" s="12"/>
      <c r="F251" s="12"/>
      <c r="G251" s="40" t="str">
        <f>IF(OR(E251="",F251=""),"",NETWORKDAYS(E251,F251,Lister!$D$7:$D$13))</f>
        <v/>
      </c>
      <c r="H251" s="14"/>
      <c r="I251" s="25" t="str">
        <f t="shared" si="15"/>
        <v/>
      </c>
      <c r="J251" s="45"/>
      <c r="K251" s="46"/>
      <c r="L251" s="15"/>
      <c r="M251" s="49" t="str">
        <f t="shared" si="16"/>
        <v/>
      </c>
      <c r="N251" s="47" t="str">
        <f t="shared" si="17"/>
        <v/>
      </c>
      <c r="O251" s="15"/>
      <c r="P251" s="15"/>
      <c r="Q251" s="15"/>
      <c r="R251" s="48" t="str">
        <f>IFERROR(MAX(IF(OR(O251="",P251="",Q251=""),"",IF(AND(MONTH(E251)=4,MONTH(F251)=4),(NETWORKDAYS(E251,F251,Lister!$D$7:$D$13)-O251)*N251/NETWORKDAYS(Lister!$D$19,Lister!$E$19,Lister!$D$7:$D$13),IF(AND(MONTH(E251)=4,MONTH(F251)&gt;4),(NETWORKDAYS(E251,Lister!$E$19,Lister!$D$7:$D$13)-O251)*N251/NETWORKDAYS(Lister!$D$19,Lister!$E$19,Lister!$D$7:$D$13),IF(MONTH(E251)&gt;4,0)))),0),"")</f>
        <v/>
      </c>
      <c r="S251" s="48" t="str">
        <f>IFERROR(MAX(IF(OR(O251="",P251="",Q251=""),"",IF(AND(MONTH(E251)=5,MONTH(F251)=5),(NETWORKDAYS(E251,F251,Lister!$D$7:$D$13)-P251)*N251/NETWORKDAYS(Lister!$D$20,Lister!$E$20,Lister!$D$7:$D$13),IF(AND(MONTH(E251)=4,MONTH(F251)=5),(NETWORKDAYS(Lister!$D$20,F251,Lister!$D$7:$D$13)-P251)*N251/NETWORKDAYS(Lister!$D$20,Lister!$E$20,Lister!$D$7:$D$13),IF(AND(MONTH(E251)=5,MONTH(F251)=6),(NETWORKDAYS(E251,Lister!$E$20,Lister!$D$7:$D$13)-P251)*N251/NETWORKDAYS(Lister!$D$20,Lister!$E$20,Lister!$D$7:$D$13),IF(AND(MONTH(E251)=4,MONTH(F251)=6),(NETWORKDAYS(Lister!$D$20,Lister!$E$20,Lister!$D$7:$D$13)-P251)*N251/NETWORKDAYS(Lister!$D$20,Lister!$E$20,Lister!$D$7:$D$13),IF(OR(MONTH(F251)=4,MONTH(E251)=6),0)))))),0),"")</f>
        <v/>
      </c>
      <c r="T251" s="48" t="str">
        <f>IFERROR(MAX(IF(OR(O251="",P251="",Q251=""),"",IF(AND(MONTH(E251)=6,MONTH(F251)=6),(NETWORKDAYS(E251,F251,Lister!$D$7:$D$13)-Q251)*N251/NETWORKDAYS(Lister!$D$21,Lister!$E$21,Lister!$D$7:$D$13),IF(AND(MONTH(E251)&lt;6,MONTH(F251)=6),(NETWORKDAYS(Lister!$D$21,F251,Lister!$D$7:$D$13)-Q251)*N251/NETWORKDAYS(Lister!$D$21,Lister!$E$21,Lister!$D$7:$D$13),IF(MONTH(F251)&lt;6,0)))),0),"")</f>
        <v/>
      </c>
      <c r="U251" s="50" t="str">
        <f t="shared" si="18"/>
        <v/>
      </c>
    </row>
    <row r="252" spans="1:21" x14ac:dyDescent="0.35">
      <c r="A252" s="11" t="str">
        <f t="shared" si="19"/>
        <v/>
      </c>
      <c r="B252" s="32"/>
      <c r="C252" s="17"/>
      <c r="D252" s="18"/>
      <c r="E252" s="12"/>
      <c r="F252" s="12"/>
      <c r="G252" s="40" t="str">
        <f>IF(OR(E252="",F252=""),"",NETWORKDAYS(E252,F252,Lister!$D$7:$D$13))</f>
        <v/>
      </c>
      <c r="H252" s="14"/>
      <c r="I252" s="25" t="str">
        <f t="shared" si="15"/>
        <v/>
      </c>
      <c r="J252" s="45"/>
      <c r="K252" s="46"/>
      <c r="L252" s="15"/>
      <c r="M252" s="49" t="str">
        <f t="shared" si="16"/>
        <v/>
      </c>
      <c r="N252" s="47" t="str">
        <f t="shared" si="17"/>
        <v/>
      </c>
      <c r="O252" s="15"/>
      <c r="P252" s="15"/>
      <c r="Q252" s="15"/>
      <c r="R252" s="48" t="str">
        <f>IFERROR(MAX(IF(OR(O252="",P252="",Q252=""),"",IF(AND(MONTH(E252)=4,MONTH(F252)=4),(NETWORKDAYS(E252,F252,Lister!$D$7:$D$13)-O252)*N252/NETWORKDAYS(Lister!$D$19,Lister!$E$19,Lister!$D$7:$D$13),IF(AND(MONTH(E252)=4,MONTH(F252)&gt;4),(NETWORKDAYS(E252,Lister!$E$19,Lister!$D$7:$D$13)-O252)*N252/NETWORKDAYS(Lister!$D$19,Lister!$E$19,Lister!$D$7:$D$13),IF(MONTH(E252)&gt;4,0)))),0),"")</f>
        <v/>
      </c>
      <c r="S252" s="48" t="str">
        <f>IFERROR(MAX(IF(OR(O252="",P252="",Q252=""),"",IF(AND(MONTH(E252)=5,MONTH(F252)=5),(NETWORKDAYS(E252,F252,Lister!$D$7:$D$13)-P252)*N252/NETWORKDAYS(Lister!$D$20,Lister!$E$20,Lister!$D$7:$D$13),IF(AND(MONTH(E252)=4,MONTH(F252)=5),(NETWORKDAYS(Lister!$D$20,F252,Lister!$D$7:$D$13)-P252)*N252/NETWORKDAYS(Lister!$D$20,Lister!$E$20,Lister!$D$7:$D$13),IF(AND(MONTH(E252)=5,MONTH(F252)=6),(NETWORKDAYS(E252,Lister!$E$20,Lister!$D$7:$D$13)-P252)*N252/NETWORKDAYS(Lister!$D$20,Lister!$E$20,Lister!$D$7:$D$13),IF(AND(MONTH(E252)=4,MONTH(F252)=6),(NETWORKDAYS(Lister!$D$20,Lister!$E$20,Lister!$D$7:$D$13)-P252)*N252/NETWORKDAYS(Lister!$D$20,Lister!$E$20,Lister!$D$7:$D$13),IF(OR(MONTH(F252)=4,MONTH(E252)=6),0)))))),0),"")</f>
        <v/>
      </c>
      <c r="T252" s="48" t="str">
        <f>IFERROR(MAX(IF(OR(O252="",P252="",Q252=""),"",IF(AND(MONTH(E252)=6,MONTH(F252)=6),(NETWORKDAYS(E252,F252,Lister!$D$7:$D$13)-Q252)*N252/NETWORKDAYS(Lister!$D$21,Lister!$E$21,Lister!$D$7:$D$13),IF(AND(MONTH(E252)&lt;6,MONTH(F252)=6),(NETWORKDAYS(Lister!$D$21,F252,Lister!$D$7:$D$13)-Q252)*N252/NETWORKDAYS(Lister!$D$21,Lister!$E$21,Lister!$D$7:$D$13),IF(MONTH(F252)&lt;6,0)))),0),"")</f>
        <v/>
      </c>
      <c r="U252" s="50" t="str">
        <f t="shared" si="18"/>
        <v/>
      </c>
    </row>
    <row r="253" spans="1:21" x14ac:dyDescent="0.35">
      <c r="A253" s="11" t="str">
        <f t="shared" si="19"/>
        <v/>
      </c>
      <c r="B253" s="32"/>
      <c r="C253" s="17"/>
      <c r="D253" s="18"/>
      <c r="E253" s="12"/>
      <c r="F253" s="12"/>
      <c r="G253" s="40" t="str">
        <f>IF(OR(E253="",F253=""),"",NETWORKDAYS(E253,F253,Lister!$D$7:$D$13))</f>
        <v/>
      </c>
      <c r="H253" s="14"/>
      <c r="I253" s="25" t="str">
        <f t="shared" si="15"/>
        <v/>
      </c>
      <c r="J253" s="45"/>
      <c r="K253" s="46"/>
      <c r="L253" s="15"/>
      <c r="M253" s="49" t="str">
        <f t="shared" si="16"/>
        <v/>
      </c>
      <c r="N253" s="47" t="str">
        <f t="shared" si="17"/>
        <v/>
      </c>
      <c r="O253" s="15"/>
      <c r="P253" s="15"/>
      <c r="Q253" s="15"/>
      <c r="R253" s="48" t="str">
        <f>IFERROR(MAX(IF(OR(O253="",P253="",Q253=""),"",IF(AND(MONTH(E253)=4,MONTH(F253)=4),(NETWORKDAYS(E253,F253,Lister!$D$7:$D$13)-O253)*N253/NETWORKDAYS(Lister!$D$19,Lister!$E$19,Lister!$D$7:$D$13),IF(AND(MONTH(E253)=4,MONTH(F253)&gt;4),(NETWORKDAYS(E253,Lister!$E$19,Lister!$D$7:$D$13)-O253)*N253/NETWORKDAYS(Lister!$D$19,Lister!$E$19,Lister!$D$7:$D$13),IF(MONTH(E253)&gt;4,0)))),0),"")</f>
        <v/>
      </c>
      <c r="S253" s="48" t="str">
        <f>IFERROR(MAX(IF(OR(O253="",P253="",Q253=""),"",IF(AND(MONTH(E253)=5,MONTH(F253)=5),(NETWORKDAYS(E253,F253,Lister!$D$7:$D$13)-P253)*N253/NETWORKDAYS(Lister!$D$20,Lister!$E$20,Lister!$D$7:$D$13),IF(AND(MONTH(E253)=4,MONTH(F253)=5),(NETWORKDAYS(Lister!$D$20,F253,Lister!$D$7:$D$13)-P253)*N253/NETWORKDAYS(Lister!$D$20,Lister!$E$20,Lister!$D$7:$D$13),IF(AND(MONTH(E253)=5,MONTH(F253)=6),(NETWORKDAYS(E253,Lister!$E$20,Lister!$D$7:$D$13)-P253)*N253/NETWORKDAYS(Lister!$D$20,Lister!$E$20,Lister!$D$7:$D$13),IF(AND(MONTH(E253)=4,MONTH(F253)=6),(NETWORKDAYS(Lister!$D$20,Lister!$E$20,Lister!$D$7:$D$13)-P253)*N253/NETWORKDAYS(Lister!$D$20,Lister!$E$20,Lister!$D$7:$D$13),IF(OR(MONTH(F253)=4,MONTH(E253)=6),0)))))),0),"")</f>
        <v/>
      </c>
      <c r="T253" s="48" t="str">
        <f>IFERROR(MAX(IF(OR(O253="",P253="",Q253=""),"",IF(AND(MONTH(E253)=6,MONTH(F253)=6),(NETWORKDAYS(E253,F253,Lister!$D$7:$D$13)-Q253)*N253/NETWORKDAYS(Lister!$D$21,Lister!$E$21,Lister!$D$7:$D$13),IF(AND(MONTH(E253)&lt;6,MONTH(F253)=6),(NETWORKDAYS(Lister!$D$21,F253,Lister!$D$7:$D$13)-Q253)*N253/NETWORKDAYS(Lister!$D$21,Lister!$E$21,Lister!$D$7:$D$13),IF(MONTH(F253)&lt;6,0)))),0),"")</f>
        <v/>
      </c>
      <c r="U253" s="50" t="str">
        <f t="shared" si="18"/>
        <v/>
      </c>
    </row>
    <row r="254" spans="1:21" x14ac:dyDescent="0.35">
      <c r="A254" s="11" t="str">
        <f t="shared" si="19"/>
        <v/>
      </c>
      <c r="B254" s="32"/>
      <c r="C254" s="17"/>
      <c r="D254" s="18"/>
      <c r="E254" s="12"/>
      <c r="F254" s="12"/>
      <c r="G254" s="40" t="str">
        <f>IF(OR(E254="",F254=""),"",NETWORKDAYS(E254,F254,Lister!$D$7:$D$13))</f>
        <v/>
      </c>
      <c r="H254" s="14"/>
      <c r="I254" s="25" t="str">
        <f t="shared" si="15"/>
        <v/>
      </c>
      <c r="J254" s="45"/>
      <c r="K254" s="46"/>
      <c r="L254" s="15"/>
      <c r="M254" s="49" t="str">
        <f t="shared" si="16"/>
        <v/>
      </c>
      <c r="N254" s="47" t="str">
        <f t="shared" si="17"/>
        <v/>
      </c>
      <c r="O254" s="15"/>
      <c r="P254" s="15"/>
      <c r="Q254" s="15"/>
      <c r="R254" s="48" t="str">
        <f>IFERROR(MAX(IF(OR(O254="",P254="",Q254=""),"",IF(AND(MONTH(E254)=4,MONTH(F254)=4),(NETWORKDAYS(E254,F254,Lister!$D$7:$D$13)-O254)*N254/NETWORKDAYS(Lister!$D$19,Lister!$E$19,Lister!$D$7:$D$13),IF(AND(MONTH(E254)=4,MONTH(F254)&gt;4),(NETWORKDAYS(E254,Lister!$E$19,Lister!$D$7:$D$13)-O254)*N254/NETWORKDAYS(Lister!$D$19,Lister!$E$19,Lister!$D$7:$D$13),IF(MONTH(E254)&gt;4,0)))),0),"")</f>
        <v/>
      </c>
      <c r="S254" s="48" t="str">
        <f>IFERROR(MAX(IF(OR(O254="",P254="",Q254=""),"",IF(AND(MONTH(E254)=5,MONTH(F254)=5),(NETWORKDAYS(E254,F254,Lister!$D$7:$D$13)-P254)*N254/NETWORKDAYS(Lister!$D$20,Lister!$E$20,Lister!$D$7:$D$13),IF(AND(MONTH(E254)=4,MONTH(F254)=5),(NETWORKDAYS(Lister!$D$20,F254,Lister!$D$7:$D$13)-P254)*N254/NETWORKDAYS(Lister!$D$20,Lister!$E$20,Lister!$D$7:$D$13),IF(AND(MONTH(E254)=5,MONTH(F254)=6),(NETWORKDAYS(E254,Lister!$E$20,Lister!$D$7:$D$13)-P254)*N254/NETWORKDAYS(Lister!$D$20,Lister!$E$20,Lister!$D$7:$D$13),IF(AND(MONTH(E254)=4,MONTH(F254)=6),(NETWORKDAYS(Lister!$D$20,Lister!$E$20,Lister!$D$7:$D$13)-P254)*N254/NETWORKDAYS(Lister!$D$20,Lister!$E$20,Lister!$D$7:$D$13),IF(OR(MONTH(F254)=4,MONTH(E254)=6),0)))))),0),"")</f>
        <v/>
      </c>
      <c r="T254" s="48" t="str">
        <f>IFERROR(MAX(IF(OR(O254="",P254="",Q254=""),"",IF(AND(MONTH(E254)=6,MONTH(F254)=6),(NETWORKDAYS(E254,F254,Lister!$D$7:$D$13)-Q254)*N254/NETWORKDAYS(Lister!$D$21,Lister!$E$21,Lister!$D$7:$D$13),IF(AND(MONTH(E254)&lt;6,MONTH(F254)=6),(NETWORKDAYS(Lister!$D$21,F254,Lister!$D$7:$D$13)-Q254)*N254/NETWORKDAYS(Lister!$D$21,Lister!$E$21,Lister!$D$7:$D$13),IF(MONTH(F254)&lt;6,0)))),0),"")</f>
        <v/>
      </c>
      <c r="U254" s="50" t="str">
        <f t="shared" si="18"/>
        <v/>
      </c>
    </row>
    <row r="255" spans="1:21" x14ac:dyDescent="0.35">
      <c r="A255" s="11" t="str">
        <f t="shared" si="19"/>
        <v/>
      </c>
      <c r="B255" s="32"/>
      <c r="C255" s="17"/>
      <c r="D255" s="18"/>
      <c r="E255" s="12"/>
      <c r="F255" s="12"/>
      <c r="G255" s="40" t="str">
        <f>IF(OR(E255="",F255=""),"",NETWORKDAYS(E255,F255,Lister!$D$7:$D$13))</f>
        <v/>
      </c>
      <c r="H255" s="14"/>
      <c r="I255" s="25" t="str">
        <f t="shared" si="15"/>
        <v/>
      </c>
      <c r="J255" s="45"/>
      <c r="K255" s="46"/>
      <c r="L255" s="15"/>
      <c r="M255" s="49" t="str">
        <f t="shared" si="16"/>
        <v/>
      </c>
      <c r="N255" s="47" t="str">
        <f t="shared" si="17"/>
        <v/>
      </c>
      <c r="O255" s="15"/>
      <c r="P255" s="15"/>
      <c r="Q255" s="15"/>
      <c r="R255" s="48" t="str">
        <f>IFERROR(MAX(IF(OR(O255="",P255="",Q255=""),"",IF(AND(MONTH(E255)=4,MONTH(F255)=4),(NETWORKDAYS(E255,F255,Lister!$D$7:$D$13)-O255)*N255/NETWORKDAYS(Lister!$D$19,Lister!$E$19,Lister!$D$7:$D$13),IF(AND(MONTH(E255)=4,MONTH(F255)&gt;4),(NETWORKDAYS(E255,Lister!$E$19,Lister!$D$7:$D$13)-O255)*N255/NETWORKDAYS(Lister!$D$19,Lister!$E$19,Lister!$D$7:$D$13),IF(MONTH(E255)&gt;4,0)))),0),"")</f>
        <v/>
      </c>
      <c r="S255" s="48" t="str">
        <f>IFERROR(MAX(IF(OR(O255="",P255="",Q255=""),"",IF(AND(MONTH(E255)=5,MONTH(F255)=5),(NETWORKDAYS(E255,F255,Lister!$D$7:$D$13)-P255)*N255/NETWORKDAYS(Lister!$D$20,Lister!$E$20,Lister!$D$7:$D$13),IF(AND(MONTH(E255)=4,MONTH(F255)=5),(NETWORKDAYS(Lister!$D$20,F255,Lister!$D$7:$D$13)-P255)*N255/NETWORKDAYS(Lister!$D$20,Lister!$E$20,Lister!$D$7:$D$13),IF(AND(MONTH(E255)=5,MONTH(F255)=6),(NETWORKDAYS(E255,Lister!$E$20,Lister!$D$7:$D$13)-P255)*N255/NETWORKDAYS(Lister!$D$20,Lister!$E$20,Lister!$D$7:$D$13),IF(AND(MONTH(E255)=4,MONTH(F255)=6),(NETWORKDAYS(Lister!$D$20,Lister!$E$20,Lister!$D$7:$D$13)-P255)*N255/NETWORKDAYS(Lister!$D$20,Lister!$E$20,Lister!$D$7:$D$13),IF(OR(MONTH(F255)=4,MONTH(E255)=6),0)))))),0),"")</f>
        <v/>
      </c>
      <c r="T255" s="48" t="str">
        <f>IFERROR(MAX(IF(OR(O255="",P255="",Q255=""),"",IF(AND(MONTH(E255)=6,MONTH(F255)=6),(NETWORKDAYS(E255,F255,Lister!$D$7:$D$13)-Q255)*N255/NETWORKDAYS(Lister!$D$21,Lister!$E$21,Lister!$D$7:$D$13),IF(AND(MONTH(E255)&lt;6,MONTH(F255)=6),(NETWORKDAYS(Lister!$D$21,F255,Lister!$D$7:$D$13)-Q255)*N255/NETWORKDAYS(Lister!$D$21,Lister!$E$21,Lister!$D$7:$D$13),IF(MONTH(F255)&lt;6,0)))),0),"")</f>
        <v/>
      </c>
      <c r="U255" s="50" t="str">
        <f t="shared" si="18"/>
        <v/>
      </c>
    </row>
    <row r="256" spans="1:21" x14ac:dyDescent="0.35">
      <c r="A256" s="11" t="str">
        <f t="shared" si="19"/>
        <v/>
      </c>
      <c r="B256" s="32"/>
      <c r="C256" s="17"/>
      <c r="D256" s="18"/>
      <c r="E256" s="12"/>
      <c r="F256" s="12"/>
      <c r="G256" s="40" t="str">
        <f>IF(OR(E256="",F256=""),"",NETWORKDAYS(E256,F256,Lister!$D$7:$D$13))</f>
        <v/>
      </c>
      <c r="H256" s="14"/>
      <c r="I256" s="25" t="str">
        <f t="shared" si="15"/>
        <v/>
      </c>
      <c r="J256" s="45"/>
      <c r="K256" s="46"/>
      <c r="L256" s="15"/>
      <c r="M256" s="49" t="str">
        <f t="shared" si="16"/>
        <v/>
      </c>
      <c r="N256" s="47" t="str">
        <f t="shared" si="17"/>
        <v/>
      </c>
      <c r="O256" s="15"/>
      <c r="P256" s="15"/>
      <c r="Q256" s="15"/>
      <c r="R256" s="48" t="str">
        <f>IFERROR(MAX(IF(OR(O256="",P256="",Q256=""),"",IF(AND(MONTH(E256)=4,MONTH(F256)=4),(NETWORKDAYS(E256,F256,Lister!$D$7:$D$13)-O256)*N256/NETWORKDAYS(Lister!$D$19,Lister!$E$19,Lister!$D$7:$D$13),IF(AND(MONTH(E256)=4,MONTH(F256)&gt;4),(NETWORKDAYS(E256,Lister!$E$19,Lister!$D$7:$D$13)-O256)*N256/NETWORKDAYS(Lister!$D$19,Lister!$E$19,Lister!$D$7:$D$13),IF(MONTH(E256)&gt;4,0)))),0),"")</f>
        <v/>
      </c>
      <c r="S256" s="48" t="str">
        <f>IFERROR(MAX(IF(OR(O256="",P256="",Q256=""),"",IF(AND(MONTH(E256)=5,MONTH(F256)=5),(NETWORKDAYS(E256,F256,Lister!$D$7:$D$13)-P256)*N256/NETWORKDAYS(Lister!$D$20,Lister!$E$20,Lister!$D$7:$D$13),IF(AND(MONTH(E256)=4,MONTH(F256)=5),(NETWORKDAYS(Lister!$D$20,F256,Lister!$D$7:$D$13)-P256)*N256/NETWORKDAYS(Lister!$D$20,Lister!$E$20,Lister!$D$7:$D$13),IF(AND(MONTH(E256)=5,MONTH(F256)=6),(NETWORKDAYS(E256,Lister!$E$20,Lister!$D$7:$D$13)-P256)*N256/NETWORKDAYS(Lister!$D$20,Lister!$E$20,Lister!$D$7:$D$13),IF(AND(MONTH(E256)=4,MONTH(F256)=6),(NETWORKDAYS(Lister!$D$20,Lister!$E$20,Lister!$D$7:$D$13)-P256)*N256/NETWORKDAYS(Lister!$D$20,Lister!$E$20,Lister!$D$7:$D$13),IF(OR(MONTH(F256)=4,MONTH(E256)=6),0)))))),0),"")</f>
        <v/>
      </c>
      <c r="T256" s="48" t="str">
        <f>IFERROR(MAX(IF(OR(O256="",P256="",Q256=""),"",IF(AND(MONTH(E256)=6,MONTH(F256)=6),(NETWORKDAYS(E256,F256,Lister!$D$7:$D$13)-Q256)*N256/NETWORKDAYS(Lister!$D$21,Lister!$E$21,Lister!$D$7:$D$13),IF(AND(MONTH(E256)&lt;6,MONTH(F256)=6),(NETWORKDAYS(Lister!$D$21,F256,Lister!$D$7:$D$13)-Q256)*N256/NETWORKDAYS(Lister!$D$21,Lister!$E$21,Lister!$D$7:$D$13),IF(MONTH(F256)&lt;6,0)))),0),"")</f>
        <v/>
      </c>
      <c r="U256" s="50" t="str">
        <f t="shared" si="18"/>
        <v/>
      </c>
    </row>
    <row r="257" spans="1:21" x14ac:dyDescent="0.35">
      <c r="A257" s="11" t="str">
        <f t="shared" si="19"/>
        <v/>
      </c>
      <c r="B257" s="32"/>
      <c r="C257" s="17"/>
      <c r="D257" s="18"/>
      <c r="E257" s="12"/>
      <c r="F257" s="12"/>
      <c r="G257" s="40" t="str">
        <f>IF(OR(E257="",F257=""),"",NETWORKDAYS(E257,F257,Lister!$D$7:$D$13))</f>
        <v/>
      </c>
      <c r="H257" s="14"/>
      <c r="I257" s="25" t="str">
        <f t="shared" si="15"/>
        <v/>
      </c>
      <c r="J257" s="45"/>
      <c r="K257" s="46"/>
      <c r="L257" s="15"/>
      <c r="M257" s="49" t="str">
        <f t="shared" si="16"/>
        <v/>
      </c>
      <c r="N257" s="47" t="str">
        <f t="shared" si="17"/>
        <v/>
      </c>
      <c r="O257" s="15"/>
      <c r="P257" s="15"/>
      <c r="Q257" s="15"/>
      <c r="R257" s="48" t="str">
        <f>IFERROR(MAX(IF(OR(O257="",P257="",Q257=""),"",IF(AND(MONTH(E257)=4,MONTH(F257)=4),(NETWORKDAYS(E257,F257,Lister!$D$7:$D$13)-O257)*N257/NETWORKDAYS(Lister!$D$19,Lister!$E$19,Lister!$D$7:$D$13),IF(AND(MONTH(E257)=4,MONTH(F257)&gt;4),(NETWORKDAYS(E257,Lister!$E$19,Lister!$D$7:$D$13)-O257)*N257/NETWORKDAYS(Lister!$D$19,Lister!$E$19,Lister!$D$7:$D$13),IF(MONTH(E257)&gt;4,0)))),0),"")</f>
        <v/>
      </c>
      <c r="S257" s="48" t="str">
        <f>IFERROR(MAX(IF(OR(O257="",P257="",Q257=""),"",IF(AND(MONTH(E257)=5,MONTH(F257)=5),(NETWORKDAYS(E257,F257,Lister!$D$7:$D$13)-P257)*N257/NETWORKDAYS(Lister!$D$20,Lister!$E$20,Lister!$D$7:$D$13),IF(AND(MONTH(E257)=4,MONTH(F257)=5),(NETWORKDAYS(Lister!$D$20,F257,Lister!$D$7:$D$13)-P257)*N257/NETWORKDAYS(Lister!$D$20,Lister!$E$20,Lister!$D$7:$D$13),IF(AND(MONTH(E257)=5,MONTH(F257)=6),(NETWORKDAYS(E257,Lister!$E$20,Lister!$D$7:$D$13)-P257)*N257/NETWORKDAYS(Lister!$D$20,Lister!$E$20,Lister!$D$7:$D$13),IF(AND(MONTH(E257)=4,MONTH(F257)=6),(NETWORKDAYS(Lister!$D$20,Lister!$E$20,Lister!$D$7:$D$13)-P257)*N257/NETWORKDAYS(Lister!$D$20,Lister!$E$20,Lister!$D$7:$D$13),IF(OR(MONTH(F257)=4,MONTH(E257)=6),0)))))),0),"")</f>
        <v/>
      </c>
      <c r="T257" s="48" t="str">
        <f>IFERROR(MAX(IF(OR(O257="",P257="",Q257=""),"",IF(AND(MONTH(E257)=6,MONTH(F257)=6),(NETWORKDAYS(E257,F257,Lister!$D$7:$D$13)-Q257)*N257/NETWORKDAYS(Lister!$D$21,Lister!$E$21,Lister!$D$7:$D$13),IF(AND(MONTH(E257)&lt;6,MONTH(F257)=6),(NETWORKDAYS(Lister!$D$21,F257,Lister!$D$7:$D$13)-Q257)*N257/NETWORKDAYS(Lister!$D$21,Lister!$E$21,Lister!$D$7:$D$13),IF(MONTH(F257)&lt;6,0)))),0),"")</f>
        <v/>
      </c>
      <c r="U257" s="50" t="str">
        <f t="shared" si="18"/>
        <v/>
      </c>
    </row>
    <row r="258" spans="1:21" x14ac:dyDescent="0.35">
      <c r="A258" s="11" t="str">
        <f t="shared" si="19"/>
        <v/>
      </c>
      <c r="B258" s="32"/>
      <c r="C258" s="17"/>
      <c r="D258" s="18"/>
      <c r="E258" s="12"/>
      <c r="F258" s="12"/>
      <c r="G258" s="40" t="str">
        <f>IF(OR(E258="",F258=""),"",NETWORKDAYS(E258,F258,Lister!$D$7:$D$13))</f>
        <v/>
      </c>
      <c r="H258" s="14"/>
      <c r="I258" s="25" t="str">
        <f t="shared" si="15"/>
        <v/>
      </c>
      <c r="J258" s="45"/>
      <c r="K258" s="46"/>
      <c r="L258" s="15"/>
      <c r="M258" s="49" t="str">
        <f t="shared" si="16"/>
        <v/>
      </c>
      <c r="N258" s="47" t="str">
        <f t="shared" si="17"/>
        <v/>
      </c>
      <c r="O258" s="15"/>
      <c r="P258" s="15"/>
      <c r="Q258" s="15"/>
      <c r="R258" s="48" t="str">
        <f>IFERROR(MAX(IF(OR(O258="",P258="",Q258=""),"",IF(AND(MONTH(E258)=4,MONTH(F258)=4),(NETWORKDAYS(E258,F258,Lister!$D$7:$D$13)-O258)*N258/NETWORKDAYS(Lister!$D$19,Lister!$E$19,Lister!$D$7:$D$13),IF(AND(MONTH(E258)=4,MONTH(F258)&gt;4),(NETWORKDAYS(E258,Lister!$E$19,Lister!$D$7:$D$13)-O258)*N258/NETWORKDAYS(Lister!$D$19,Lister!$E$19,Lister!$D$7:$D$13),IF(MONTH(E258)&gt;4,0)))),0),"")</f>
        <v/>
      </c>
      <c r="S258" s="48" t="str">
        <f>IFERROR(MAX(IF(OR(O258="",P258="",Q258=""),"",IF(AND(MONTH(E258)=5,MONTH(F258)=5),(NETWORKDAYS(E258,F258,Lister!$D$7:$D$13)-P258)*N258/NETWORKDAYS(Lister!$D$20,Lister!$E$20,Lister!$D$7:$D$13),IF(AND(MONTH(E258)=4,MONTH(F258)=5),(NETWORKDAYS(Lister!$D$20,F258,Lister!$D$7:$D$13)-P258)*N258/NETWORKDAYS(Lister!$D$20,Lister!$E$20,Lister!$D$7:$D$13),IF(AND(MONTH(E258)=5,MONTH(F258)=6),(NETWORKDAYS(E258,Lister!$E$20,Lister!$D$7:$D$13)-P258)*N258/NETWORKDAYS(Lister!$D$20,Lister!$E$20,Lister!$D$7:$D$13),IF(AND(MONTH(E258)=4,MONTH(F258)=6),(NETWORKDAYS(Lister!$D$20,Lister!$E$20,Lister!$D$7:$D$13)-P258)*N258/NETWORKDAYS(Lister!$D$20,Lister!$E$20,Lister!$D$7:$D$13),IF(OR(MONTH(F258)=4,MONTH(E258)=6),0)))))),0),"")</f>
        <v/>
      </c>
      <c r="T258" s="48" t="str">
        <f>IFERROR(MAX(IF(OR(O258="",P258="",Q258=""),"",IF(AND(MONTH(E258)=6,MONTH(F258)=6),(NETWORKDAYS(E258,F258,Lister!$D$7:$D$13)-Q258)*N258/NETWORKDAYS(Lister!$D$21,Lister!$E$21,Lister!$D$7:$D$13),IF(AND(MONTH(E258)&lt;6,MONTH(F258)=6),(NETWORKDAYS(Lister!$D$21,F258,Lister!$D$7:$D$13)-Q258)*N258/NETWORKDAYS(Lister!$D$21,Lister!$E$21,Lister!$D$7:$D$13),IF(MONTH(F258)&lt;6,0)))),0),"")</f>
        <v/>
      </c>
      <c r="U258" s="50" t="str">
        <f t="shared" si="18"/>
        <v/>
      </c>
    </row>
    <row r="259" spans="1:21" x14ac:dyDescent="0.35">
      <c r="A259" s="11" t="str">
        <f t="shared" si="19"/>
        <v/>
      </c>
      <c r="B259" s="32"/>
      <c r="C259" s="17"/>
      <c r="D259" s="18"/>
      <c r="E259" s="12"/>
      <c r="F259" s="12"/>
      <c r="G259" s="40" t="str">
        <f>IF(OR(E259="",F259=""),"",NETWORKDAYS(E259,F259,Lister!$D$7:$D$13))</f>
        <v/>
      </c>
      <c r="H259" s="14"/>
      <c r="I259" s="25" t="str">
        <f t="shared" si="15"/>
        <v/>
      </c>
      <c r="J259" s="45"/>
      <c r="K259" s="46"/>
      <c r="L259" s="15"/>
      <c r="M259" s="49" t="str">
        <f t="shared" si="16"/>
        <v/>
      </c>
      <c r="N259" s="47" t="str">
        <f t="shared" si="17"/>
        <v/>
      </c>
      <c r="O259" s="15"/>
      <c r="P259" s="15"/>
      <c r="Q259" s="15"/>
      <c r="R259" s="48" t="str">
        <f>IFERROR(MAX(IF(OR(O259="",P259="",Q259=""),"",IF(AND(MONTH(E259)=4,MONTH(F259)=4),(NETWORKDAYS(E259,F259,Lister!$D$7:$D$13)-O259)*N259/NETWORKDAYS(Lister!$D$19,Lister!$E$19,Lister!$D$7:$D$13),IF(AND(MONTH(E259)=4,MONTH(F259)&gt;4),(NETWORKDAYS(E259,Lister!$E$19,Lister!$D$7:$D$13)-O259)*N259/NETWORKDAYS(Lister!$D$19,Lister!$E$19,Lister!$D$7:$D$13),IF(MONTH(E259)&gt;4,0)))),0),"")</f>
        <v/>
      </c>
      <c r="S259" s="48" t="str">
        <f>IFERROR(MAX(IF(OR(O259="",P259="",Q259=""),"",IF(AND(MONTH(E259)=5,MONTH(F259)=5),(NETWORKDAYS(E259,F259,Lister!$D$7:$D$13)-P259)*N259/NETWORKDAYS(Lister!$D$20,Lister!$E$20,Lister!$D$7:$D$13),IF(AND(MONTH(E259)=4,MONTH(F259)=5),(NETWORKDAYS(Lister!$D$20,F259,Lister!$D$7:$D$13)-P259)*N259/NETWORKDAYS(Lister!$D$20,Lister!$E$20,Lister!$D$7:$D$13),IF(AND(MONTH(E259)=5,MONTH(F259)=6),(NETWORKDAYS(E259,Lister!$E$20,Lister!$D$7:$D$13)-P259)*N259/NETWORKDAYS(Lister!$D$20,Lister!$E$20,Lister!$D$7:$D$13),IF(AND(MONTH(E259)=4,MONTH(F259)=6),(NETWORKDAYS(Lister!$D$20,Lister!$E$20,Lister!$D$7:$D$13)-P259)*N259/NETWORKDAYS(Lister!$D$20,Lister!$E$20,Lister!$D$7:$D$13),IF(OR(MONTH(F259)=4,MONTH(E259)=6),0)))))),0),"")</f>
        <v/>
      </c>
      <c r="T259" s="48" t="str">
        <f>IFERROR(MAX(IF(OR(O259="",P259="",Q259=""),"",IF(AND(MONTH(E259)=6,MONTH(F259)=6),(NETWORKDAYS(E259,F259,Lister!$D$7:$D$13)-Q259)*N259/NETWORKDAYS(Lister!$D$21,Lister!$E$21,Lister!$D$7:$D$13),IF(AND(MONTH(E259)&lt;6,MONTH(F259)=6),(NETWORKDAYS(Lister!$D$21,F259,Lister!$D$7:$D$13)-Q259)*N259/NETWORKDAYS(Lister!$D$21,Lister!$E$21,Lister!$D$7:$D$13),IF(MONTH(F259)&lt;6,0)))),0),"")</f>
        <v/>
      </c>
      <c r="U259" s="50" t="str">
        <f t="shared" si="18"/>
        <v/>
      </c>
    </row>
    <row r="260" spans="1:21" x14ac:dyDescent="0.35">
      <c r="A260" s="11" t="str">
        <f t="shared" si="19"/>
        <v/>
      </c>
      <c r="B260" s="32"/>
      <c r="C260" s="17"/>
      <c r="D260" s="18"/>
      <c r="E260" s="12"/>
      <c r="F260" s="12"/>
      <c r="G260" s="40" t="str">
        <f>IF(OR(E260="",F260=""),"",NETWORKDAYS(E260,F260,Lister!$D$7:$D$13))</f>
        <v/>
      </c>
      <c r="H260" s="14"/>
      <c r="I260" s="25" t="str">
        <f t="shared" si="15"/>
        <v/>
      </c>
      <c r="J260" s="45"/>
      <c r="K260" s="46"/>
      <c r="L260" s="15"/>
      <c r="M260" s="49" t="str">
        <f t="shared" si="16"/>
        <v/>
      </c>
      <c r="N260" s="47" t="str">
        <f t="shared" si="17"/>
        <v/>
      </c>
      <c r="O260" s="15"/>
      <c r="P260" s="15"/>
      <c r="Q260" s="15"/>
      <c r="R260" s="48" t="str">
        <f>IFERROR(MAX(IF(OR(O260="",P260="",Q260=""),"",IF(AND(MONTH(E260)=4,MONTH(F260)=4),(NETWORKDAYS(E260,F260,Lister!$D$7:$D$13)-O260)*N260/NETWORKDAYS(Lister!$D$19,Lister!$E$19,Lister!$D$7:$D$13),IF(AND(MONTH(E260)=4,MONTH(F260)&gt;4),(NETWORKDAYS(E260,Lister!$E$19,Lister!$D$7:$D$13)-O260)*N260/NETWORKDAYS(Lister!$D$19,Lister!$E$19,Lister!$D$7:$D$13),IF(MONTH(E260)&gt;4,0)))),0),"")</f>
        <v/>
      </c>
      <c r="S260" s="48" t="str">
        <f>IFERROR(MAX(IF(OR(O260="",P260="",Q260=""),"",IF(AND(MONTH(E260)=5,MONTH(F260)=5),(NETWORKDAYS(E260,F260,Lister!$D$7:$D$13)-P260)*N260/NETWORKDAYS(Lister!$D$20,Lister!$E$20,Lister!$D$7:$D$13),IF(AND(MONTH(E260)=4,MONTH(F260)=5),(NETWORKDAYS(Lister!$D$20,F260,Lister!$D$7:$D$13)-P260)*N260/NETWORKDAYS(Lister!$D$20,Lister!$E$20,Lister!$D$7:$D$13),IF(AND(MONTH(E260)=5,MONTH(F260)=6),(NETWORKDAYS(E260,Lister!$E$20,Lister!$D$7:$D$13)-P260)*N260/NETWORKDAYS(Lister!$D$20,Lister!$E$20,Lister!$D$7:$D$13),IF(AND(MONTH(E260)=4,MONTH(F260)=6),(NETWORKDAYS(Lister!$D$20,Lister!$E$20,Lister!$D$7:$D$13)-P260)*N260/NETWORKDAYS(Lister!$D$20,Lister!$E$20,Lister!$D$7:$D$13),IF(OR(MONTH(F260)=4,MONTH(E260)=6),0)))))),0),"")</f>
        <v/>
      </c>
      <c r="T260" s="48" t="str">
        <f>IFERROR(MAX(IF(OR(O260="",P260="",Q260=""),"",IF(AND(MONTH(E260)=6,MONTH(F260)=6),(NETWORKDAYS(E260,F260,Lister!$D$7:$D$13)-Q260)*N260/NETWORKDAYS(Lister!$D$21,Lister!$E$21,Lister!$D$7:$D$13),IF(AND(MONTH(E260)&lt;6,MONTH(F260)=6),(NETWORKDAYS(Lister!$D$21,F260,Lister!$D$7:$D$13)-Q260)*N260/NETWORKDAYS(Lister!$D$21,Lister!$E$21,Lister!$D$7:$D$13),IF(MONTH(F260)&lt;6,0)))),0),"")</f>
        <v/>
      </c>
      <c r="U260" s="50" t="str">
        <f t="shared" si="18"/>
        <v/>
      </c>
    </row>
    <row r="261" spans="1:21" x14ac:dyDescent="0.35">
      <c r="A261" s="11" t="str">
        <f t="shared" si="19"/>
        <v/>
      </c>
      <c r="B261" s="32"/>
      <c r="C261" s="17"/>
      <c r="D261" s="18"/>
      <c r="E261" s="12"/>
      <c r="F261" s="12"/>
      <c r="G261" s="40" t="str">
        <f>IF(OR(E261="",F261=""),"",NETWORKDAYS(E261,F261,Lister!$D$7:$D$13))</f>
        <v/>
      </c>
      <c r="H261" s="14"/>
      <c r="I261" s="25" t="str">
        <f t="shared" si="15"/>
        <v/>
      </c>
      <c r="J261" s="45"/>
      <c r="K261" s="46"/>
      <c r="L261" s="15"/>
      <c r="M261" s="49" t="str">
        <f t="shared" si="16"/>
        <v/>
      </c>
      <c r="N261" s="47" t="str">
        <f t="shared" si="17"/>
        <v/>
      </c>
      <c r="O261" s="15"/>
      <c r="P261" s="15"/>
      <c r="Q261" s="15"/>
      <c r="R261" s="48" t="str">
        <f>IFERROR(MAX(IF(OR(O261="",P261="",Q261=""),"",IF(AND(MONTH(E261)=4,MONTH(F261)=4),(NETWORKDAYS(E261,F261,Lister!$D$7:$D$13)-O261)*N261/NETWORKDAYS(Lister!$D$19,Lister!$E$19,Lister!$D$7:$D$13),IF(AND(MONTH(E261)=4,MONTH(F261)&gt;4),(NETWORKDAYS(E261,Lister!$E$19,Lister!$D$7:$D$13)-O261)*N261/NETWORKDAYS(Lister!$D$19,Lister!$E$19,Lister!$D$7:$D$13),IF(MONTH(E261)&gt;4,0)))),0),"")</f>
        <v/>
      </c>
      <c r="S261" s="48" t="str">
        <f>IFERROR(MAX(IF(OR(O261="",P261="",Q261=""),"",IF(AND(MONTH(E261)=5,MONTH(F261)=5),(NETWORKDAYS(E261,F261,Lister!$D$7:$D$13)-P261)*N261/NETWORKDAYS(Lister!$D$20,Lister!$E$20,Lister!$D$7:$D$13),IF(AND(MONTH(E261)=4,MONTH(F261)=5),(NETWORKDAYS(Lister!$D$20,F261,Lister!$D$7:$D$13)-P261)*N261/NETWORKDAYS(Lister!$D$20,Lister!$E$20,Lister!$D$7:$D$13),IF(AND(MONTH(E261)=5,MONTH(F261)=6),(NETWORKDAYS(E261,Lister!$E$20,Lister!$D$7:$D$13)-P261)*N261/NETWORKDAYS(Lister!$D$20,Lister!$E$20,Lister!$D$7:$D$13),IF(AND(MONTH(E261)=4,MONTH(F261)=6),(NETWORKDAYS(Lister!$D$20,Lister!$E$20,Lister!$D$7:$D$13)-P261)*N261/NETWORKDAYS(Lister!$D$20,Lister!$E$20,Lister!$D$7:$D$13),IF(OR(MONTH(F261)=4,MONTH(E261)=6),0)))))),0),"")</f>
        <v/>
      </c>
      <c r="T261" s="48" t="str">
        <f>IFERROR(MAX(IF(OR(O261="",P261="",Q261=""),"",IF(AND(MONTH(E261)=6,MONTH(F261)=6),(NETWORKDAYS(E261,F261,Lister!$D$7:$D$13)-Q261)*N261/NETWORKDAYS(Lister!$D$21,Lister!$E$21,Lister!$D$7:$D$13),IF(AND(MONTH(E261)&lt;6,MONTH(F261)=6),(NETWORKDAYS(Lister!$D$21,F261,Lister!$D$7:$D$13)-Q261)*N261/NETWORKDAYS(Lister!$D$21,Lister!$E$21,Lister!$D$7:$D$13),IF(MONTH(F261)&lt;6,0)))),0),"")</f>
        <v/>
      </c>
      <c r="U261" s="50" t="str">
        <f t="shared" si="18"/>
        <v/>
      </c>
    </row>
    <row r="262" spans="1:21" x14ac:dyDescent="0.35">
      <c r="A262" s="11" t="str">
        <f t="shared" si="19"/>
        <v/>
      </c>
      <c r="B262" s="32"/>
      <c r="C262" s="17"/>
      <c r="D262" s="18"/>
      <c r="E262" s="12"/>
      <c r="F262" s="12"/>
      <c r="G262" s="40" t="str">
        <f>IF(OR(E262="",F262=""),"",NETWORKDAYS(E262,F262,Lister!$D$7:$D$13))</f>
        <v/>
      </c>
      <c r="H262" s="14"/>
      <c r="I262" s="25" t="str">
        <f t="shared" si="15"/>
        <v/>
      </c>
      <c r="J262" s="45"/>
      <c r="K262" s="46"/>
      <c r="L262" s="15"/>
      <c r="M262" s="49" t="str">
        <f t="shared" si="16"/>
        <v/>
      </c>
      <c r="N262" s="47" t="str">
        <f t="shared" si="17"/>
        <v/>
      </c>
      <c r="O262" s="15"/>
      <c r="P262" s="15"/>
      <c r="Q262" s="15"/>
      <c r="R262" s="48" t="str">
        <f>IFERROR(MAX(IF(OR(O262="",P262="",Q262=""),"",IF(AND(MONTH(E262)=4,MONTH(F262)=4),(NETWORKDAYS(E262,F262,Lister!$D$7:$D$13)-O262)*N262/NETWORKDAYS(Lister!$D$19,Lister!$E$19,Lister!$D$7:$D$13),IF(AND(MONTH(E262)=4,MONTH(F262)&gt;4),(NETWORKDAYS(E262,Lister!$E$19,Lister!$D$7:$D$13)-O262)*N262/NETWORKDAYS(Lister!$D$19,Lister!$E$19,Lister!$D$7:$D$13),IF(MONTH(E262)&gt;4,0)))),0),"")</f>
        <v/>
      </c>
      <c r="S262" s="48" t="str">
        <f>IFERROR(MAX(IF(OR(O262="",P262="",Q262=""),"",IF(AND(MONTH(E262)=5,MONTH(F262)=5),(NETWORKDAYS(E262,F262,Lister!$D$7:$D$13)-P262)*N262/NETWORKDAYS(Lister!$D$20,Lister!$E$20,Lister!$D$7:$D$13),IF(AND(MONTH(E262)=4,MONTH(F262)=5),(NETWORKDAYS(Lister!$D$20,F262,Lister!$D$7:$D$13)-P262)*N262/NETWORKDAYS(Lister!$D$20,Lister!$E$20,Lister!$D$7:$D$13),IF(AND(MONTH(E262)=5,MONTH(F262)=6),(NETWORKDAYS(E262,Lister!$E$20,Lister!$D$7:$D$13)-P262)*N262/NETWORKDAYS(Lister!$D$20,Lister!$E$20,Lister!$D$7:$D$13),IF(AND(MONTH(E262)=4,MONTH(F262)=6),(NETWORKDAYS(Lister!$D$20,Lister!$E$20,Lister!$D$7:$D$13)-P262)*N262/NETWORKDAYS(Lister!$D$20,Lister!$E$20,Lister!$D$7:$D$13),IF(OR(MONTH(F262)=4,MONTH(E262)=6),0)))))),0),"")</f>
        <v/>
      </c>
      <c r="T262" s="48" t="str">
        <f>IFERROR(MAX(IF(OR(O262="",P262="",Q262=""),"",IF(AND(MONTH(E262)=6,MONTH(F262)=6),(NETWORKDAYS(E262,F262,Lister!$D$7:$D$13)-Q262)*N262/NETWORKDAYS(Lister!$D$21,Lister!$E$21,Lister!$D$7:$D$13),IF(AND(MONTH(E262)&lt;6,MONTH(F262)=6),(NETWORKDAYS(Lister!$D$21,F262,Lister!$D$7:$D$13)-Q262)*N262/NETWORKDAYS(Lister!$D$21,Lister!$E$21,Lister!$D$7:$D$13),IF(MONTH(F262)&lt;6,0)))),0),"")</f>
        <v/>
      </c>
      <c r="U262" s="50" t="str">
        <f t="shared" si="18"/>
        <v/>
      </c>
    </row>
    <row r="263" spans="1:21" x14ac:dyDescent="0.35">
      <c r="A263" s="11" t="str">
        <f t="shared" si="19"/>
        <v/>
      </c>
      <c r="B263" s="32"/>
      <c r="C263" s="17"/>
      <c r="D263" s="18"/>
      <c r="E263" s="12"/>
      <c r="F263" s="12"/>
      <c r="G263" s="40" t="str">
        <f>IF(OR(E263="",F263=""),"",NETWORKDAYS(E263,F263,Lister!$D$7:$D$13))</f>
        <v/>
      </c>
      <c r="H263" s="14"/>
      <c r="I263" s="25" t="str">
        <f t="shared" si="15"/>
        <v/>
      </c>
      <c r="J263" s="45"/>
      <c r="K263" s="46"/>
      <c r="L263" s="15"/>
      <c r="M263" s="49" t="str">
        <f t="shared" si="16"/>
        <v/>
      </c>
      <c r="N263" s="47" t="str">
        <f t="shared" si="17"/>
        <v/>
      </c>
      <c r="O263" s="15"/>
      <c r="P263" s="15"/>
      <c r="Q263" s="15"/>
      <c r="R263" s="48" t="str">
        <f>IFERROR(MAX(IF(OR(O263="",P263="",Q263=""),"",IF(AND(MONTH(E263)=4,MONTH(F263)=4),(NETWORKDAYS(E263,F263,Lister!$D$7:$D$13)-O263)*N263/NETWORKDAYS(Lister!$D$19,Lister!$E$19,Lister!$D$7:$D$13),IF(AND(MONTH(E263)=4,MONTH(F263)&gt;4),(NETWORKDAYS(E263,Lister!$E$19,Lister!$D$7:$D$13)-O263)*N263/NETWORKDAYS(Lister!$D$19,Lister!$E$19,Lister!$D$7:$D$13),IF(MONTH(E263)&gt;4,0)))),0),"")</f>
        <v/>
      </c>
      <c r="S263" s="48" t="str">
        <f>IFERROR(MAX(IF(OR(O263="",P263="",Q263=""),"",IF(AND(MONTH(E263)=5,MONTH(F263)=5),(NETWORKDAYS(E263,F263,Lister!$D$7:$D$13)-P263)*N263/NETWORKDAYS(Lister!$D$20,Lister!$E$20,Lister!$D$7:$D$13),IF(AND(MONTH(E263)=4,MONTH(F263)=5),(NETWORKDAYS(Lister!$D$20,F263,Lister!$D$7:$D$13)-P263)*N263/NETWORKDAYS(Lister!$D$20,Lister!$E$20,Lister!$D$7:$D$13),IF(AND(MONTH(E263)=5,MONTH(F263)=6),(NETWORKDAYS(E263,Lister!$E$20,Lister!$D$7:$D$13)-P263)*N263/NETWORKDAYS(Lister!$D$20,Lister!$E$20,Lister!$D$7:$D$13),IF(AND(MONTH(E263)=4,MONTH(F263)=6),(NETWORKDAYS(Lister!$D$20,Lister!$E$20,Lister!$D$7:$D$13)-P263)*N263/NETWORKDAYS(Lister!$D$20,Lister!$E$20,Lister!$D$7:$D$13),IF(OR(MONTH(F263)=4,MONTH(E263)=6),0)))))),0),"")</f>
        <v/>
      </c>
      <c r="T263" s="48" t="str">
        <f>IFERROR(MAX(IF(OR(O263="",P263="",Q263=""),"",IF(AND(MONTH(E263)=6,MONTH(F263)=6),(NETWORKDAYS(E263,F263,Lister!$D$7:$D$13)-Q263)*N263/NETWORKDAYS(Lister!$D$21,Lister!$E$21,Lister!$D$7:$D$13),IF(AND(MONTH(E263)&lt;6,MONTH(F263)=6),(NETWORKDAYS(Lister!$D$21,F263,Lister!$D$7:$D$13)-Q263)*N263/NETWORKDAYS(Lister!$D$21,Lister!$E$21,Lister!$D$7:$D$13),IF(MONTH(F263)&lt;6,0)))),0),"")</f>
        <v/>
      </c>
      <c r="U263" s="50" t="str">
        <f t="shared" si="18"/>
        <v/>
      </c>
    </row>
    <row r="264" spans="1:21" x14ac:dyDescent="0.35">
      <c r="A264" s="11" t="str">
        <f t="shared" si="19"/>
        <v/>
      </c>
      <c r="B264" s="32"/>
      <c r="C264" s="17"/>
      <c r="D264" s="18"/>
      <c r="E264" s="12"/>
      <c r="F264" s="12"/>
      <c r="G264" s="40" t="str">
        <f>IF(OR(E264="",F264=""),"",NETWORKDAYS(E264,F264,Lister!$D$7:$D$13))</f>
        <v/>
      </c>
      <c r="H264" s="14"/>
      <c r="I264" s="25" t="str">
        <f t="shared" si="15"/>
        <v/>
      </c>
      <c r="J264" s="45"/>
      <c r="K264" s="46"/>
      <c r="L264" s="15"/>
      <c r="M264" s="49" t="str">
        <f t="shared" si="16"/>
        <v/>
      </c>
      <c r="N264" s="47" t="str">
        <f t="shared" si="17"/>
        <v/>
      </c>
      <c r="O264" s="15"/>
      <c r="P264" s="15"/>
      <c r="Q264" s="15"/>
      <c r="R264" s="48" t="str">
        <f>IFERROR(MAX(IF(OR(O264="",P264="",Q264=""),"",IF(AND(MONTH(E264)=4,MONTH(F264)=4),(NETWORKDAYS(E264,F264,Lister!$D$7:$D$13)-O264)*N264/NETWORKDAYS(Lister!$D$19,Lister!$E$19,Lister!$D$7:$D$13),IF(AND(MONTH(E264)=4,MONTH(F264)&gt;4),(NETWORKDAYS(E264,Lister!$E$19,Lister!$D$7:$D$13)-O264)*N264/NETWORKDAYS(Lister!$D$19,Lister!$E$19,Lister!$D$7:$D$13),IF(MONTH(E264)&gt;4,0)))),0),"")</f>
        <v/>
      </c>
      <c r="S264" s="48" t="str">
        <f>IFERROR(MAX(IF(OR(O264="",P264="",Q264=""),"",IF(AND(MONTH(E264)=5,MONTH(F264)=5),(NETWORKDAYS(E264,F264,Lister!$D$7:$D$13)-P264)*N264/NETWORKDAYS(Lister!$D$20,Lister!$E$20,Lister!$D$7:$D$13),IF(AND(MONTH(E264)=4,MONTH(F264)=5),(NETWORKDAYS(Lister!$D$20,F264,Lister!$D$7:$D$13)-P264)*N264/NETWORKDAYS(Lister!$D$20,Lister!$E$20,Lister!$D$7:$D$13),IF(AND(MONTH(E264)=5,MONTH(F264)=6),(NETWORKDAYS(E264,Lister!$E$20,Lister!$D$7:$D$13)-P264)*N264/NETWORKDAYS(Lister!$D$20,Lister!$E$20,Lister!$D$7:$D$13),IF(AND(MONTH(E264)=4,MONTH(F264)=6),(NETWORKDAYS(Lister!$D$20,Lister!$E$20,Lister!$D$7:$D$13)-P264)*N264/NETWORKDAYS(Lister!$D$20,Lister!$E$20,Lister!$D$7:$D$13),IF(OR(MONTH(F264)=4,MONTH(E264)=6),0)))))),0),"")</f>
        <v/>
      </c>
      <c r="T264" s="48" t="str">
        <f>IFERROR(MAX(IF(OR(O264="",P264="",Q264=""),"",IF(AND(MONTH(E264)=6,MONTH(F264)=6),(NETWORKDAYS(E264,F264,Lister!$D$7:$D$13)-Q264)*N264/NETWORKDAYS(Lister!$D$21,Lister!$E$21,Lister!$D$7:$D$13),IF(AND(MONTH(E264)&lt;6,MONTH(F264)=6),(NETWORKDAYS(Lister!$D$21,F264,Lister!$D$7:$D$13)-Q264)*N264/NETWORKDAYS(Lister!$D$21,Lister!$E$21,Lister!$D$7:$D$13),IF(MONTH(F264)&lt;6,0)))),0),"")</f>
        <v/>
      </c>
      <c r="U264" s="50" t="str">
        <f t="shared" si="18"/>
        <v/>
      </c>
    </row>
    <row r="265" spans="1:21" x14ac:dyDescent="0.35">
      <c r="A265" s="11" t="str">
        <f t="shared" si="19"/>
        <v/>
      </c>
      <c r="B265" s="32"/>
      <c r="C265" s="17"/>
      <c r="D265" s="18"/>
      <c r="E265" s="12"/>
      <c r="F265" s="12"/>
      <c r="G265" s="40" t="str">
        <f>IF(OR(E265="",F265=""),"",NETWORKDAYS(E265,F265,Lister!$D$7:$D$13))</f>
        <v/>
      </c>
      <c r="H265" s="14"/>
      <c r="I265" s="25" t="str">
        <f t="shared" si="15"/>
        <v/>
      </c>
      <c r="J265" s="45"/>
      <c r="K265" s="46"/>
      <c r="L265" s="15"/>
      <c r="M265" s="49" t="str">
        <f t="shared" si="16"/>
        <v/>
      </c>
      <c r="N265" s="47" t="str">
        <f t="shared" si="17"/>
        <v/>
      </c>
      <c r="O265" s="15"/>
      <c r="P265" s="15"/>
      <c r="Q265" s="15"/>
      <c r="R265" s="48" t="str">
        <f>IFERROR(MAX(IF(OR(O265="",P265="",Q265=""),"",IF(AND(MONTH(E265)=4,MONTH(F265)=4),(NETWORKDAYS(E265,F265,Lister!$D$7:$D$13)-O265)*N265/NETWORKDAYS(Lister!$D$19,Lister!$E$19,Lister!$D$7:$D$13),IF(AND(MONTH(E265)=4,MONTH(F265)&gt;4),(NETWORKDAYS(E265,Lister!$E$19,Lister!$D$7:$D$13)-O265)*N265/NETWORKDAYS(Lister!$D$19,Lister!$E$19,Lister!$D$7:$D$13),IF(MONTH(E265)&gt;4,0)))),0),"")</f>
        <v/>
      </c>
      <c r="S265" s="48" t="str">
        <f>IFERROR(MAX(IF(OR(O265="",P265="",Q265=""),"",IF(AND(MONTH(E265)=5,MONTH(F265)=5),(NETWORKDAYS(E265,F265,Lister!$D$7:$D$13)-P265)*N265/NETWORKDAYS(Lister!$D$20,Lister!$E$20,Lister!$D$7:$D$13),IF(AND(MONTH(E265)=4,MONTH(F265)=5),(NETWORKDAYS(Lister!$D$20,F265,Lister!$D$7:$D$13)-P265)*N265/NETWORKDAYS(Lister!$D$20,Lister!$E$20,Lister!$D$7:$D$13),IF(AND(MONTH(E265)=5,MONTH(F265)=6),(NETWORKDAYS(E265,Lister!$E$20,Lister!$D$7:$D$13)-P265)*N265/NETWORKDAYS(Lister!$D$20,Lister!$E$20,Lister!$D$7:$D$13),IF(AND(MONTH(E265)=4,MONTH(F265)=6),(NETWORKDAYS(Lister!$D$20,Lister!$E$20,Lister!$D$7:$D$13)-P265)*N265/NETWORKDAYS(Lister!$D$20,Lister!$E$20,Lister!$D$7:$D$13),IF(OR(MONTH(F265)=4,MONTH(E265)=6),0)))))),0),"")</f>
        <v/>
      </c>
      <c r="T265" s="48" t="str">
        <f>IFERROR(MAX(IF(OR(O265="",P265="",Q265=""),"",IF(AND(MONTH(E265)=6,MONTH(F265)=6),(NETWORKDAYS(E265,F265,Lister!$D$7:$D$13)-Q265)*N265/NETWORKDAYS(Lister!$D$21,Lister!$E$21,Lister!$D$7:$D$13),IF(AND(MONTH(E265)&lt;6,MONTH(F265)=6),(NETWORKDAYS(Lister!$D$21,F265,Lister!$D$7:$D$13)-Q265)*N265/NETWORKDAYS(Lister!$D$21,Lister!$E$21,Lister!$D$7:$D$13),IF(MONTH(F265)&lt;6,0)))),0),"")</f>
        <v/>
      </c>
      <c r="U265" s="50" t="str">
        <f t="shared" si="18"/>
        <v/>
      </c>
    </row>
    <row r="266" spans="1:21" x14ac:dyDescent="0.35">
      <c r="A266" s="11" t="str">
        <f t="shared" si="19"/>
        <v/>
      </c>
      <c r="B266" s="32"/>
      <c r="C266" s="17"/>
      <c r="D266" s="18"/>
      <c r="E266" s="12"/>
      <c r="F266" s="12"/>
      <c r="G266" s="40" t="str">
        <f>IF(OR(E266="",F266=""),"",NETWORKDAYS(E266,F266,Lister!$D$7:$D$13))</f>
        <v/>
      </c>
      <c r="H266" s="14"/>
      <c r="I266" s="25" t="str">
        <f t="shared" si="15"/>
        <v/>
      </c>
      <c r="J266" s="45"/>
      <c r="K266" s="46"/>
      <c r="L266" s="15"/>
      <c r="M266" s="49" t="str">
        <f t="shared" si="16"/>
        <v/>
      </c>
      <c r="N266" s="47" t="str">
        <f t="shared" si="17"/>
        <v/>
      </c>
      <c r="O266" s="15"/>
      <c r="P266" s="15"/>
      <c r="Q266" s="15"/>
      <c r="R266" s="48" t="str">
        <f>IFERROR(MAX(IF(OR(O266="",P266="",Q266=""),"",IF(AND(MONTH(E266)=4,MONTH(F266)=4),(NETWORKDAYS(E266,F266,Lister!$D$7:$D$13)-O266)*N266/NETWORKDAYS(Lister!$D$19,Lister!$E$19,Lister!$D$7:$D$13),IF(AND(MONTH(E266)=4,MONTH(F266)&gt;4),(NETWORKDAYS(E266,Lister!$E$19,Lister!$D$7:$D$13)-O266)*N266/NETWORKDAYS(Lister!$D$19,Lister!$E$19,Lister!$D$7:$D$13),IF(MONTH(E266)&gt;4,0)))),0),"")</f>
        <v/>
      </c>
      <c r="S266" s="48" t="str">
        <f>IFERROR(MAX(IF(OR(O266="",P266="",Q266=""),"",IF(AND(MONTH(E266)=5,MONTH(F266)=5),(NETWORKDAYS(E266,F266,Lister!$D$7:$D$13)-P266)*N266/NETWORKDAYS(Lister!$D$20,Lister!$E$20,Lister!$D$7:$D$13),IF(AND(MONTH(E266)=4,MONTH(F266)=5),(NETWORKDAYS(Lister!$D$20,F266,Lister!$D$7:$D$13)-P266)*N266/NETWORKDAYS(Lister!$D$20,Lister!$E$20,Lister!$D$7:$D$13),IF(AND(MONTH(E266)=5,MONTH(F266)=6),(NETWORKDAYS(E266,Lister!$E$20,Lister!$D$7:$D$13)-P266)*N266/NETWORKDAYS(Lister!$D$20,Lister!$E$20,Lister!$D$7:$D$13),IF(AND(MONTH(E266)=4,MONTH(F266)=6),(NETWORKDAYS(Lister!$D$20,Lister!$E$20,Lister!$D$7:$D$13)-P266)*N266/NETWORKDAYS(Lister!$D$20,Lister!$E$20,Lister!$D$7:$D$13),IF(OR(MONTH(F266)=4,MONTH(E266)=6),0)))))),0),"")</f>
        <v/>
      </c>
      <c r="T266" s="48" t="str">
        <f>IFERROR(MAX(IF(OR(O266="",P266="",Q266=""),"",IF(AND(MONTH(E266)=6,MONTH(F266)=6),(NETWORKDAYS(E266,F266,Lister!$D$7:$D$13)-Q266)*N266/NETWORKDAYS(Lister!$D$21,Lister!$E$21,Lister!$D$7:$D$13),IF(AND(MONTH(E266)&lt;6,MONTH(F266)=6),(NETWORKDAYS(Lister!$D$21,F266,Lister!$D$7:$D$13)-Q266)*N266/NETWORKDAYS(Lister!$D$21,Lister!$E$21,Lister!$D$7:$D$13),IF(MONTH(F266)&lt;6,0)))),0),"")</f>
        <v/>
      </c>
      <c r="U266" s="50" t="str">
        <f t="shared" si="18"/>
        <v/>
      </c>
    </row>
    <row r="267" spans="1:21" x14ac:dyDescent="0.35">
      <c r="A267" s="11" t="str">
        <f t="shared" si="19"/>
        <v/>
      </c>
      <c r="B267" s="32"/>
      <c r="C267" s="17"/>
      <c r="D267" s="18"/>
      <c r="E267" s="12"/>
      <c r="F267" s="12"/>
      <c r="G267" s="40" t="str">
        <f>IF(OR(E267="",F267=""),"",NETWORKDAYS(E267,F267,Lister!$D$7:$D$13))</f>
        <v/>
      </c>
      <c r="H267" s="14"/>
      <c r="I267" s="25" t="str">
        <f t="shared" si="15"/>
        <v/>
      </c>
      <c r="J267" s="45"/>
      <c r="K267" s="46"/>
      <c r="L267" s="15"/>
      <c r="M267" s="49" t="str">
        <f t="shared" si="16"/>
        <v/>
      </c>
      <c r="N267" s="47" t="str">
        <f t="shared" si="17"/>
        <v/>
      </c>
      <c r="O267" s="15"/>
      <c r="P267" s="15"/>
      <c r="Q267" s="15"/>
      <c r="R267" s="48" t="str">
        <f>IFERROR(MAX(IF(OR(O267="",P267="",Q267=""),"",IF(AND(MONTH(E267)=4,MONTH(F267)=4),(NETWORKDAYS(E267,F267,Lister!$D$7:$D$13)-O267)*N267/NETWORKDAYS(Lister!$D$19,Lister!$E$19,Lister!$D$7:$D$13),IF(AND(MONTH(E267)=4,MONTH(F267)&gt;4),(NETWORKDAYS(E267,Lister!$E$19,Lister!$D$7:$D$13)-O267)*N267/NETWORKDAYS(Lister!$D$19,Lister!$E$19,Lister!$D$7:$D$13),IF(MONTH(E267)&gt;4,0)))),0),"")</f>
        <v/>
      </c>
      <c r="S267" s="48" t="str">
        <f>IFERROR(MAX(IF(OR(O267="",P267="",Q267=""),"",IF(AND(MONTH(E267)=5,MONTH(F267)=5),(NETWORKDAYS(E267,F267,Lister!$D$7:$D$13)-P267)*N267/NETWORKDAYS(Lister!$D$20,Lister!$E$20,Lister!$D$7:$D$13),IF(AND(MONTH(E267)=4,MONTH(F267)=5),(NETWORKDAYS(Lister!$D$20,F267,Lister!$D$7:$D$13)-P267)*N267/NETWORKDAYS(Lister!$D$20,Lister!$E$20,Lister!$D$7:$D$13),IF(AND(MONTH(E267)=5,MONTH(F267)=6),(NETWORKDAYS(E267,Lister!$E$20,Lister!$D$7:$D$13)-P267)*N267/NETWORKDAYS(Lister!$D$20,Lister!$E$20,Lister!$D$7:$D$13),IF(AND(MONTH(E267)=4,MONTH(F267)=6),(NETWORKDAYS(Lister!$D$20,Lister!$E$20,Lister!$D$7:$D$13)-P267)*N267/NETWORKDAYS(Lister!$D$20,Lister!$E$20,Lister!$D$7:$D$13),IF(OR(MONTH(F267)=4,MONTH(E267)=6),0)))))),0),"")</f>
        <v/>
      </c>
      <c r="T267" s="48" t="str">
        <f>IFERROR(MAX(IF(OR(O267="",P267="",Q267=""),"",IF(AND(MONTH(E267)=6,MONTH(F267)=6),(NETWORKDAYS(E267,F267,Lister!$D$7:$D$13)-Q267)*N267/NETWORKDAYS(Lister!$D$21,Lister!$E$21,Lister!$D$7:$D$13),IF(AND(MONTH(E267)&lt;6,MONTH(F267)=6),(NETWORKDAYS(Lister!$D$21,F267,Lister!$D$7:$D$13)-Q267)*N267/NETWORKDAYS(Lister!$D$21,Lister!$E$21,Lister!$D$7:$D$13),IF(MONTH(F267)&lt;6,0)))),0),"")</f>
        <v/>
      </c>
      <c r="U267" s="50" t="str">
        <f t="shared" si="18"/>
        <v/>
      </c>
    </row>
    <row r="268" spans="1:21" x14ac:dyDescent="0.35">
      <c r="A268" s="11" t="str">
        <f t="shared" si="19"/>
        <v/>
      </c>
      <c r="B268" s="32"/>
      <c r="C268" s="17"/>
      <c r="D268" s="18"/>
      <c r="E268" s="12"/>
      <c r="F268" s="12"/>
      <c r="G268" s="40" t="str">
        <f>IF(OR(E268="",F268=""),"",NETWORKDAYS(E268,F268,Lister!$D$7:$D$13))</f>
        <v/>
      </c>
      <c r="H268" s="14"/>
      <c r="I268" s="25" t="str">
        <f t="shared" si="15"/>
        <v/>
      </c>
      <c r="J268" s="45"/>
      <c r="K268" s="46"/>
      <c r="L268" s="15"/>
      <c r="M268" s="49" t="str">
        <f t="shared" si="16"/>
        <v/>
      </c>
      <c r="N268" s="47" t="str">
        <f t="shared" si="17"/>
        <v/>
      </c>
      <c r="O268" s="15"/>
      <c r="P268" s="15"/>
      <c r="Q268" s="15"/>
      <c r="R268" s="48" t="str">
        <f>IFERROR(MAX(IF(OR(O268="",P268="",Q268=""),"",IF(AND(MONTH(E268)=4,MONTH(F268)=4),(NETWORKDAYS(E268,F268,Lister!$D$7:$D$13)-O268)*N268/NETWORKDAYS(Lister!$D$19,Lister!$E$19,Lister!$D$7:$D$13),IF(AND(MONTH(E268)=4,MONTH(F268)&gt;4),(NETWORKDAYS(E268,Lister!$E$19,Lister!$D$7:$D$13)-O268)*N268/NETWORKDAYS(Lister!$D$19,Lister!$E$19,Lister!$D$7:$D$13),IF(MONTH(E268)&gt;4,0)))),0),"")</f>
        <v/>
      </c>
      <c r="S268" s="48" t="str">
        <f>IFERROR(MAX(IF(OR(O268="",P268="",Q268=""),"",IF(AND(MONTH(E268)=5,MONTH(F268)=5),(NETWORKDAYS(E268,F268,Lister!$D$7:$D$13)-P268)*N268/NETWORKDAYS(Lister!$D$20,Lister!$E$20,Lister!$D$7:$D$13),IF(AND(MONTH(E268)=4,MONTH(F268)=5),(NETWORKDAYS(Lister!$D$20,F268,Lister!$D$7:$D$13)-P268)*N268/NETWORKDAYS(Lister!$D$20,Lister!$E$20,Lister!$D$7:$D$13),IF(AND(MONTH(E268)=5,MONTH(F268)=6),(NETWORKDAYS(E268,Lister!$E$20,Lister!$D$7:$D$13)-P268)*N268/NETWORKDAYS(Lister!$D$20,Lister!$E$20,Lister!$D$7:$D$13),IF(AND(MONTH(E268)=4,MONTH(F268)=6),(NETWORKDAYS(Lister!$D$20,Lister!$E$20,Lister!$D$7:$D$13)-P268)*N268/NETWORKDAYS(Lister!$D$20,Lister!$E$20,Lister!$D$7:$D$13),IF(OR(MONTH(F268)=4,MONTH(E268)=6),0)))))),0),"")</f>
        <v/>
      </c>
      <c r="T268" s="48" t="str">
        <f>IFERROR(MAX(IF(OR(O268="",P268="",Q268=""),"",IF(AND(MONTH(E268)=6,MONTH(F268)=6),(NETWORKDAYS(E268,F268,Lister!$D$7:$D$13)-Q268)*N268/NETWORKDAYS(Lister!$D$21,Lister!$E$21,Lister!$D$7:$D$13),IF(AND(MONTH(E268)&lt;6,MONTH(F268)=6),(NETWORKDAYS(Lister!$D$21,F268,Lister!$D$7:$D$13)-Q268)*N268/NETWORKDAYS(Lister!$D$21,Lister!$E$21,Lister!$D$7:$D$13),IF(MONTH(F268)&lt;6,0)))),0),"")</f>
        <v/>
      </c>
      <c r="U268" s="50" t="str">
        <f t="shared" si="18"/>
        <v/>
      </c>
    </row>
    <row r="269" spans="1:21" x14ac:dyDescent="0.35">
      <c r="A269" s="11" t="str">
        <f t="shared" si="19"/>
        <v/>
      </c>
      <c r="B269" s="32"/>
      <c r="C269" s="17"/>
      <c r="D269" s="18"/>
      <c r="E269" s="12"/>
      <c r="F269" s="12"/>
      <c r="G269" s="40" t="str">
        <f>IF(OR(E269="",F269=""),"",NETWORKDAYS(E269,F269,Lister!$D$7:$D$13))</f>
        <v/>
      </c>
      <c r="H269" s="14"/>
      <c r="I269" s="25" t="str">
        <f t="shared" si="15"/>
        <v/>
      </c>
      <c r="J269" s="45"/>
      <c r="K269" s="46"/>
      <c r="L269" s="15"/>
      <c r="M269" s="49" t="str">
        <f t="shared" si="16"/>
        <v/>
      </c>
      <c r="N269" s="47" t="str">
        <f t="shared" si="17"/>
        <v/>
      </c>
      <c r="O269" s="15"/>
      <c r="P269" s="15"/>
      <c r="Q269" s="15"/>
      <c r="R269" s="48" t="str">
        <f>IFERROR(MAX(IF(OR(O269="",P269="",Q269=""),"",IF(AND(MONTH(E269)=4,MONTH(F269)=4),(NETWORKDAYS(E269,F269,Lister!$D$7:$D$13)-O269)*N269/NETWORKDAYS(Lister!$D$19,Lister!$E$19,Lister!$D$7:$D$13),IF(AND(MONTH(E269)=4,MONTH(F269)&gt;4),(NETWORKDAYS(E269,Lister!$E$19,Lister!$D$7:$D$13)-O269)*N269/NETWORKDAYS(Lister!$D$19,Lister!$E$19,Lister!$D$7:$D$13),IF(MONTH(E269)&gt;4,0)))),0),"")</f>
        <v/>
      </c>
      <c r="S269" s="48" t="str">
        <f>IFERROR(MAX(IF(OR(O269="",P269="",Q269=""),"",IF(AND(MONTH(E269)=5,MONTH(F269)=5),(NETWORKDAYS(E269,F269,Lister!$D$7:$D$13)-P269)*N269/NETWORKDAYS(Lister!$D$20,Lister!$E$20,Lister!$D$7:$D$13),IF(AND(MONTH(E269)=4,MONTH(F269)=5),(NETWORKDAYS(Lister!$D$20,F269,Lister!$D$7:$D$13)-P269)*N269/NETWORKDAYS(Lister!$D$20,Lister!$E$20,Lister!$D$7:$D$13),IF(AND(MONTH(E269)=5,MONTH(F269)=6),(NETWORKDAYS(E269,Lister!$E$20,Lister!$D$7:$D$13)-P269)*N269/NETWORKDAYS(Lister!$D$20,Lister!$E$20,Lister!$D$7:$D$13),IF(AND(MONTH(E269)=4,MONTH(F269)=6),(NETWORKDAYS(Lister!$D$20,Lister!$E$20,Lister!$D$7:$D$13)-P269)*N269/NETWORKDAYS(Lister!$D$20,Lister!$E$20,Lister!$D$7:$D$13),IF(OR(MONTH(F269)=4,MONTH(E269)=6),0)))))),0),"")</f>
        <v/>
      </c>
      <c r="T269" s="48" t="str">
        <f>IFERROR(MAX(IF(OR(O269="",P269="",Q269=""),"",IF(AND(MONTH(E269)=6,MONTH(F269)=6),(NETWORKDAYS(E269,F269,Lister!$D$7:$D$13)-Q269)*N269/NETWORKDAYS(Lister!$D$21,Lister!$E$21,Lister!$D$7:$D$13),IF(AND(MONTH(E269)&lt;6,MONTH(F269)=6),(NETWORKDAYS(Lister!$D$21,F269,Lister!$D$7:$D$13)-Q269)*N269/NETWORKDAYS(Lister!$D$21,Lister!$E$21,Lister!$D$7:$D$13),IF(MONTH(F269)&lt;6,0)))),0),"")</f>
        <v/>
      </c>
      <c r="U269" s="50" t="str">
        <f t="shared" si="18"/>
        <v/>
      </c>
    </row>
    <row r="270" spans="1:21" x14ac:dyDescent="0.35">
      <c r="A270" s="11" t="str">
        <f t="shared" si="19"/>
        <v/>
      </c>
      <c r="B270" s="32"/>
      <c r="C270" s="17"/>
      <c r="D270" s="18"/>
      <c r="E270" s="12"/>
      <c r="F270" s="12"/>
      <c r="G270" s="40" t="str">
        <f>IF(OR(E270="",F270=""),"",NETWORKDAYS(E270,F270,Lister!$D$7:$D$13))</f>
        <v/>
      </c>
      <c r="H270" s="14"/>
      <c r="I270" s="25" t="str">
        <f t="shared" si="15"/>
        <v/>
      </c>
      <c r="J270" s="45"/>
      <c r="K270" s="46"/>
      <c r="L270" s="15"/>
      <c r="M270" s="49" t="str">
        <f t="shared" si="16"/>
        <v/>
      </c>
      <c r="N270" s="47" t="str">
        <f t="shared" si="17"/>
        <v/>
      </c>
      <c r="O270" s="15"/>
      <c r="P270" s="15"/>
      <c r="Q270" s="15"/>
      <c r="R270" s="48" t="str">
        <f>IFERROR(MAX(IF(OR(O270="",P270="",Q270=""),"",IF(AND(MONTH(E270)=4,MONTH(F270)=4),(NETWORKDAYS(E270,F270,Lister!$D$7:$D$13)-O270)*N270/NETWORKDAYS(Lister!$D$19,Lister!$E$19,Lister!$D$7:$D$13),IF(AND(MONTH(E270)=4,MONTH(F270)&gt;4),(NETWORKDAYS(E270,Lister!$E$19,Lister!$D$7:$D$13)-O270)*N270/NETWORKDAYS(Lister!$D$19,Lister!$E$19,Lister!$D$7:$D$13),IF(MONTH(E270)&gt;4,0)))),0),"")</f>
        <v/>
      </c>
      <c r="S270" s="48" t="str">
        <f>IFERROR(MAX(IF(OR(O270="",P270="",Q270=""),"",IF(AND(MONTH(E270)=5,MONTH(F270)=5),(NETWORKDAYS(E270,F270,Lister!$D$7:$D$13)-P270)*N270/NETWORKDAYS(Lister!$D$20,Lister!$E$20,Lister!$D$7:$D$13),IF(AND(MONTH(E270)=4,MONTH(F270)=5),(NETWORKDAYS(Lister!$D$20,F270,Lister!$D$7:$D$13)-P270)*N270/NETWORKDAYS(Lister!$D$20,Lister!$E$20,Lister!$D$7:$D$13),IF(AND(MONTH(E270)=5,MONTH(F270)=6),(NETWORKDAYS(E270,Lister!$E$20,Lister!$D$7:$D$13)-P270)*N270/NETWORKDAYS(Lister!$D$20,Lister!$E$20,Lister!$D$7:$D$13),IF(AND(MONTH(E270)=4,MONTH(F270)=6),(NETWORKDAYS(Lister!$D$20,Lister!$E$20,Lister!$D$7:$D$13)-P270)*N270/NETWORKDAYS(Lister!$D$20,Lister!$E$20,Lister!$D$7:$D$13),IF(OR(MONTH(F270)=4,MONTH(E270)=6),0)))))),0),"")</f>
        <v/>
      </c>
      <c r="T270" s="48" t="str">
        <f>IFERROR(MAX(IF(OR(O270="",P270="",Q270=""),"",IF(AND(MONTH(E270)=6,MONTH(F270)=6),(NETWORKDAYS(E270,F270,Lister!$D$7:$D$13)-Q270)*N270/NETWORKDAYS(Lister!$D$21,Lister!$E$21,Lister!$D$7:$D$13),IF(AND(MONTH(E270)&lt;6,MONTH(F270)=6),(NETWORKDAYS(Lister!$D$21,F270,Lister!$D$7:$D$13)-Q270)*N270/NETWORKDAYS(Lister!$D$21,Lister!$E$21,Lister!$D$7:$D$13),IF(MONTH(F270)&lt;6,0)))),0),"")</f>
        <v/>
      </c>
      <c r="U270" s="50" t="str">
        <f t="shared" si="18"/>
        <v/>
      </c>
    </row>
    <row r="271" spans="1:21" x14ac:dyDescent="0.35">
      <c r="A271" s="11" t="str">
        <f t="shared" si="19"/>
        <v/>
      </c>
      <c r="B271" s="32"/>
      <c r="C271" s="17"/>
      <c r="D271" s="18"/>
      <c r="E271" s="12"/>
      <c r="F271" s="12"/>
      <c r="G271" s="40" t="str">
        <f>IF(OR(E271="",F271=""),"",NETWORKDAYS(E271,F271,Lister!$D$7:$D$13))</f>
        <v/>
      </c>
      <c r="H271" s="14"/>
      <c r="I271" s="25" t="str">
        <f t="shared" si="15"/>
        <v/>
      </c>
      <c r="J271" s="45"/>
      <c r="K271" s="46"/>
      <c r="L271" s="15"/>
      <c r="M271" s="49" t="str">
        <f t="shared" si="16"/>
        <v/>
      </c>
      <c r="N271" s="47" t="str">
        <f t="shared" si="17"/>
        <v/>
      </c>
      <c r="O271" s="15"/>
      <c r="P271" s="15"/>
      <c r="Q271" s="15"/>
      <c r="R271" s="48" t="str">
        <f>IFERROR(MAX(IF(OR(O271="",P271="",Q271=""),"",IF(AND(MONTH(E271)=4,MONTH(F271)=4),(NETWORKDAYS(E271,F271,Lister!$D$7:$D$13)-O271)*N271/NETWORKDAYS(Lister!$D$19,Lister!$E$19,Lister!$D$7:$D$13),IF(AND(MONTH(E271)=4,MONTH(F271)&gt;4),(NETWORKDAYS(E271,Lister!$E$19,Lister!$D$7:$D$13)-O271)*N271/NETWORKDAYS(Lister!$D$19,Lister!$E$19,Lister!$D$7:$D$13),IF(MONTH(E271)&gt;4,0)))),0),"")</f>
        <v/>
      </c>
      <c r="S271" s="48" t="str">
        <f>IFERROR(MAX(IF(OR(O271="",P271="",Q271=""),"",IF(AND(MONTH(E271)=5,MONTH(F271)=5),(NETWORKDAYS(E271,F271,Lister!$D$7:$D$13)-P271)*N271/NETWORKDAYS(Lister!$D$20,Lister!$E$20,Lister!$D$7:$D$13),IF(AND(MONTH(E271)=4,MONTH(F271)=5),(NETWORKDAYS(Lister!$D$20,F271,Lister!$D$7:$D$13)-P271)*N271/NETWORKDAYS(Lister!$D$20,Lister!$E$20,Lister!$D$7:$D$13),IF(AND(MONTH(E271)=5,MONTH(F271)=6),(NETWORKDAYS(E271,Lister!$E$20,Lister!$D$7:$D$13)-P271)*N271/NETWORKDAYS(Lister!$D$20,Lister!$E$20,Lister!$D$7:$D$13),IF(AND(MONTH(E271)=4,MONTH(F271)=6),(NETWORKDAYS(Lister!$D$20,Lister!$E$20,Lister!$D$7:$D$13)-P271)*N271/NETWORKDAYS(Lister!$D$20,Lister!$E$20,Lister!$D$7:$D$13),IF(OR(MONTH(F271)=4,MONTH(E271)=6),0)))))),0),"")</f>
        <v/>
      </c>
      <c r="T271" s="48" t="str">
        <f>IFERROR(MAX(IF(OR(O271="",P271="",Q271=""),"",IF(AND(MONTH(E271)=6,MONTH(F271)=6),(NETWORKDAYS(E271,F271,Lister!$D$7:$D$13)-Q271)*N271/NETWORKDAYS(Lister!$D$21,Lister!$E$21,Lister!$D$7:$D$13),IF(AND(MONTH(E271)&lt;6,MONTH(F271)=6),(NETWORKDAYS(Lister!$D$21,F271,Lister!$D$7:$D$13)-Q271)*N271/NETWORKDAYS(Lister!$D$21,Lister!$E$21,Lister!$D$7:$D$13),IF(MONTH(F271)&lt;6,0)))),0),"")</f>
        <v/>
      </c>
      <c r="U271" s="50" t="str">
        <f t="shared" si="18"/>
        <v/>
      </c>
    </row>
    <row r="272" spans="1:21" x14ac:dyDescent="0.35">
      <c r="A272" s="11" t="str">
        <f t="shared" si="19"/>
        <v/>
      </c>
      <c r="B272" s="32"/>
      <c r="C272" s="17"/>
      <c r="D272" s="18"/>
      <c r="E272" s="12"/>
      <c r="F272" s="12"/>
      <c r="G272" s="40" t="str">
        <f>IF(OR(E272="",F272=""),"",NETWORKDAYS(E272,F272,Lister!$D$7:$D$13))</f>
        <v/>
      </c>
      <c r="H272" s="14"/>
      <c r="I272" s="25" t="str">
        <f t="shared" si="15"/>
        <v/>
      </c>
      <c r="J272" s="45"/>
      <c r="K272" s="46"/>
      <c r="L272" s="15"/>
      <c r="M272" s="49" t="str">
        <f t="shared" si="16"/>
        <v/>
      </c>
      <c r="N272" s="47" t="str">
        <f t="shared" si="17"/>
        <v/>
      </c>
      <c r="O272" s="15"/>
      <c r="P272" s="15"/>
      <c r="Q272" s="15"/>
      <c r="R272" s="48" t="str">
        <f>IFERROR(MAX(IF(OR(O272="",P272="",Q272=""),"",IF(AND(MONTH(E272)=4,MONTH(F272)=4),(NETWORKDAYS(E272,F272,Lister!$D$7:$D$13)-O272)*N272/NETWORKDAYS(Lister!$D$19,Lister!$E$19,Lister!$D$7:$D$13),IF(AND(MONTH(E272)=4,MONTH(F272)&gt;4),(NETWORKDAYS(E272,Lister!$E$19,Lister!$D$7:$D$13)-O272)*N272/NETWORKDAYS(Lister!$D$19,Lister!$E$19,Lister!$D$7:$D$13),IF(MONTH(E272)&gt;4,0)))),0),"")</f>
        <v/>
      </c>
      <c r="S272" s="48" t="str">
        <f>IFERROR(MAX(IF(OR(O272="",P272="",Q272=""),"",IF(AND(MONTH(E272)=5,MONTH(F272)=5),(NETWORKDAYS(E272,F272,Lister!$D$7:$D$13)-P272)*N272/NETWORKDAYS(Lister!$D$20,Lister!$E$20,Lister!$D$7:$D$13),IF(AND(MONTH(E272)=4,MONTH(F272)=5),(NETWORKDAYS(Lister!$D$20,F272,Lister!$D$7:$D$13)-P272)*N272/NETWORKDAYS(Lister!$D$20,Lister!$E$20,Lister!$D$7:$D$13),IF(AND(MONTH(E272)=5,MONTH(F272)=6),(NETWORKDAYS(E272,Lister!$E$20,Lister!$D$7:$D$13)-P272)*N272/NETWORKDAYS(Lister!$D$20,Lister!$E$20,Lister!$D$7:$D$13),IF(AND(MONTH(E272)=4,MONTH(F272)=6),(NETWORKDAYS(Lister!$D$20,Lister!$E$20,Lister!$D$7:$D$13)-P272)*N272/NETWORKDAYS(Lister!$D$20,Lister!$E$20,Lister!$D$7:$D$13),IF(OR(MONTH(F272)=4,MONTH(E272)=6),0)))))),0),"")</f>
        <v/>
      </c>
      <c r="T272" s="48" t="str">
        <f>IFERROR(MAX(IF(OR(O272="",P272="",Q272=""),"",IF(AND(MONTH(E272)=6,MONTH(F272)=6),(NETWORKDAYS(E272,F272,Lister!$D$7:$D$13)-Q272)*N272/NETWORKDAYS(Lister!$D$21,Lister!$E$21,Lister!$D$7:$D$13),IF(AND(MONTH(E272)&lt;6,MONTH(F272)=6),(NETWORKDAYS(Lister!$D$21,F272,Lister!$D$7:$D$13)-Q272)*N272/NETWORKDAYS(Lister!$D$21,Lister!$E$21,Lister!$D$7:$D$13),IF(MONTH(F272)&lt;6,0)))),0),"")</f>
        <v/>
      </c>
      <c r="U272" s="50" t="str">
        <f t="shared" si="18"/>
        <v/>
      </c>
    </row>
    <row r="273" spans="1:21" x14ac:dyDescent="0.35">
      <c r="A273" s="11" t="str">
        <f t="shared" si="19"/>
        <v/>
      </c>
      <c r="B273" s="32"/>
      <c r="C273" s="17"/>
      <c r="D273" s="18"/>
      <c r="E273" s="12"/>
      <c r="F273" s="12"/>
      <c r="G273" s="40" t="str">
        <f>IF(OR(E273="",F273=""),"",NETWORKDAYS(E273,F273,Lister!$D$7:$D$13))</f>
        <v/>
      </c>
      <c r="H273" s="14"/>
      <c r="I273" s="25" t="str">
        <f t="shared" si="15"/>
        <v/>
      </c>
      <c r="J273" s="45"/>
      <c r="K273" s="46"/>
      <c r="L273" s="15"/>
      <c r="M273" s="49" t="str">
        <f t="shared" si="16"/>
        <v/>
      </c>
      <c r="N273" s="47" t="str">
        <f t="shared" si="17"/>
        <v/>
      </c>
      <c r="O273" s="15"/>
      <c r="P273" s="15"/>
      <c r="Q273" s="15"/>
      <c r="R273" s="48" t="str">
        <f>IFERROR(MAX(IF(OR(O273="",P273="",Q273=""),"",IF(AND(MONTH(E273)=4,MONTH(F273)=4),(NETWORKDAYS(E273,F273,Lister!$D$7:$D$13)-O273)*N273/NETWORKDAYS(Lister!$D$19,Lister!$E$19,Lister!$D$7:$D$13),IF(AND(MONTH(E273)=4,MONTH(F273)&gt;4),(NETWORKDAYS(E273,Lister!$E$19,Lister!$D$7:$D$13)-O273)*N273/NETWORKDAYS(Lister!$D$19,Lister!$E$19,Lister!$D$7:$D$13),IF(MONTH(E273)&gt;4,0)))),0),"")</f>
        <v/>
      </c>
      <c r="S273" s="48" t="str">
        <f>IFERROR(MAX(IF(OR(O273="",P273="",Q273=""),"",IF(AND(MONTH(E273)=5,MONTH(F273)=5),(NETWORKDAYS(E273,F273,Lister!$D$7:$D$13)-P273)*N273/NETWORKDAYS(Lister!$D$20,Lister!$E$20,Lister!$D$7:$D$13),IF(AND(MONTH(E273)=4,MONTH(F273)=5),(NETWORKDAYS(Lister!$D$20,F273,Lister!$D$7:$D$13)-P273)*N273/NETWORKDAYS(Lister!$D$20,Lister!$E$20,Lister!$D$7:$D$13),IF(AND(MONTH(E273)=5,MONTH(F273)=6),(NETWORKDAYS(E273,Lister!$E$20,Lister!$D$7:$D$13)-P273)*N273/NETWORKDAYS(Lister!$D$20,Lister!$E$20,Lister!$D$7:$D$13),IF(AND(MONTH(E273)=4,MONTH(F273)=6),(NETWORKDAYS(Lister!$D$20,Lister!$E$20,Lister!$D$7:$D$13)-P273)*N273/NETWORKDAYS(Lister!$D$20,Lister!$E$20,Lister!$D$7:$D$13),IF(OR(MONTH(F273)=4,MONTH(E273)=6),0)))))),0),"")</f>
        <v/>
      </c>
      <c r="T273" s="48" t="str">
        <f>IFERROR(MAX(IF(OR(O273="",P273="",Q273=""),"",IF(AND(MONTH(E273)=6,MONTH(F273)=6),(NETWORKDAYS(E273,F273,Lister!$D$7:$D$13)-Q273)*N273/NETWORKDAYS(Lister!$D$21,Lister!$E$21,Lister!$D$7:$D$13),IF(AND(MONTH(E273)&lt;6,MONTH(F273)=6),(NETWORKDAYS(Lister!$D$21,F273,Lister!$D$7:$D$13)-Q273)*N273/NETWORKDAYS(Lister!$D$21,Lister!$E$21,Lister!$D$7:$D$13),IF(MONTH(F273)&lt;6,0)))),0),"")</f>
        <v/>
      </c>
      <c r="U273" s="50" t="str">
        <f t="shared" si="18"/>
        <v/>
      </c>
    </row>
    <row r="274" spans="1:21" x14ac:dyDescent="0.35">
      <c r="A274" s="11" t="str">
        <f t="shared" si="19"/>
        <v/>
      </c>
      <c r="B274" s="32"/>
      <c r="C274" s="17"/>
      <c r="D274" s="18"/>
      <c r="E274" s="12"/>
      <c r="F274" s="12"/>
      <c r="G274" s="40" t="str">
        <f>IF(OR(E274="",F274=""),"",NETWORKDAYS(E274,F274,Lister!$D$7:$D$13))</f>
        <v/>
      </c>
      <c r="H274" s="14"/>
      <c r="I274" s="25" t="str">
        <f t="shared" si="15"/>
        <v/>
      </c>
      <c r="J274" s="45"/>
      <c r="K274" s="46"/>
      <c r="L274" s="15"/>
      <c r="M274" s="49" t="str">
        <f t="shared" si="16"/>
        <v/>
      </c>
      <c r="N274" s="47" t="str">
        <f t="shared" si="17"/>
        <v/>
      </c>
      <c r="O274" s="15"/>
      <c r="P274" s="15"/>
      <c r="Q274" s="15"/>
      <c r="R274" s="48" t="str">
        <f>IFERROR(MAX(IF(OR(O274="",P274="",Q274=""),"",IF(AND(MONTH(E274)=4,MONTH(F274)=4),(NETWORKDAYS(E274,F274,Lister!$D$7:$D$13)-O274)*N274/NETWORKDAYS(Lister!$D$19,Lister!$E$19,Lister!$D$7:$D$13),IF(AND(MONTH(E274)=4,MONTH(F274)&gt;4),(NETWORKDAYS(E274,Lister!$E$19,Lister!$D$7:$D$13)-O274)*N274/NETWORKDAYS(Lister!$D$19,Lister!$E$19,Lister!$D$7:$D$13),IF(MONTH(E274)&gt;4,0)))),0),"")</f>
        <v/>
      </c>
      <c r="S274" s="48" t="str">
        <f>IFERROR(MAX(IF(OR(O274="",P274="",Q274=""),"",IF(AND(MONTH(E274)=5,MONTH(F274)=5),(NETWORKDAYS(E274,F274,Lister!$D$7:$D$13)-P274)*N274/NETWORKDAYS(Lister!$D$20,Lister!$E$20,Lister!$D$7:$D$13),IF(AND(MONTH(E274)=4,MONTH(F274)=5),(NETWORKDAYS(Lister!$D$20,F274,Lister!$D$7:$D$13)-P274)*N274/NETWORKDAYS(Lister!$D$20,Lister!$E$20,Lister!$D$7:$D$13),IF(AND(MONTH(E274)=5,MONTH(F274)=6),(NETWORKDAYS(E274,Lister!$E$20,Lister!$D$7:$D$13)-P274)*N274/NETWORKDAYS(Lister!$D$20,Lister!$E$20,Lister!$D$7:$D$13),IF(AND(MONTH(E274)=4,MONTH(F274)=6),(NETWORKDAYS(Lister!$D$20,Lister!$E$20,Lister!$D$7:$D$13)-P274)*N274/NETWORKDAYS(Lister!$D$20,Lister!$E$20,Lister!$D$7:$D$13),IF(OR(MONTH(F274)=4,MONTH(E274)=6),0)))))),0),"")</f>
        <v/>
      </c>
      <c r="T274" s="48" t="str">
        <f>IFERROR(MAX(IF(OR(O274="",P274="",Q274=""),"",IF(AND(MONTH(E274)=6,MONTH(F274)=6),(NETWORKDAYS(E274,F274,Lister!$D$7:$D$13)-Q274)*N274/NETWORKDAYS(Lister!$D$21,Lister!$E$21,Lister!$D$7:$D$13),IF(AND(MONTH(E274)&lt;6,MONTH(F274)=6),(NETWORKDAYS(Lister!$D$21,F274,Lister!$D$7:$D$13)-Q274)*N274/NETWORKDAYS(Lister!$D$21,Lister!$E$21,Lister!$D$7:$D$13),IF(MONTH(F274)&lt;6,0)))),0),"")</f>
        <v/>
      </c>
      <c r="U274" s="50" t="str">
        <f t="shared" si="18"/>
        <v/>
      </c>
    </row>
    <row r="275" spans="1:21" x14ac:dyDescent="0.35">
      <c r="A275" s="11" t="str">
        <f t="shared" si="19"/>
        <v/>
      </c>
      <c r="B275" s="32"/>
      <c r="C275" s="17"/>
      <c r="D275" s="18"/>
      <c r="E275" s="12"/>
      <c r="F275" s="12"/>
      <c r="G275" s="40" t="str">
        <f>IF(OR(E275="",F275=""),"",NETWORKDAYS(E275,F275,Lister!$D$7:$D$13))</f>
        <v/>
      </c>
      <c r="H275" s="14"/>
      <c r="I275" s="25" t="str">
        <f t="shared" si="15"/>
        <v/>
      </c>
      <c r="J275" s="45"/>
      <c r="K275" s="46"/>
      <c r="L275" s="15"/>
      <c r="M275" s="49" t="str">
        <f t="shared" si="16"/>
        <v/>
      </c>
      <c r="N275" s="47" t="str">
        <f t="shared" si="17"/>
        <v/>
      </c>
      <c r="O275" s="15"/>
      <c r="P275" s="15"/>
      <c r="Q275" s="15"/>
      <c r="R275" s="48" t="str">
        <f>IFERROR(MAX(IF(OR(O275="",P275="",Q275=""),"",IF(AND(MONTH(E275)=4,MONTH(F275)=4),(NETWORKDAYS(E275,F275,Lister!$D$7:$D$13)-O275)*N275/NETWORKDAYS(Lister!$D$19,Lister!$E$19,Lister!$D$7:$D$13),IF(AND(MONTH(E275)=4,MONTH(F275)&gt;4),(NETWORKDAYS(E275,Lister!$E$19,Lister!$D$7:$D$13)-O275)*N275/NETWORKDAYS(Lister!$D$19,Lister!$E$19,Lister!$D$7:$D$13),IF(MONTH(E275)&gt;4,0)))),0),"")</f>
        <v/>
      </c>
      <c r="S275" s="48" t="str">
        <f>IFERROR(MAX(IF(OR(O275="",P275="",Q275=""),"",IF(AND(MONTH(E275)=5,MONTH(F275)=5),(NETWORKDAYS(E275,F275,Lister!$D$7:$D$13)-P275)*N275/NETWORKDAYS(Lister!$D$20,Lister!$E$20,Lister!$D$7:$D$13),IF(AND(MONTH(E275)=4,MONTH(F275)=5),(NETWORKDAYS(Lister!$D$20,F275,Lister!$D$7:$D$13)-P275)*N275/NETWORKDAYS(Lister!$D$20,Lister!$E$20,Lister!$D$7:$D$13),IF(AND(MONTH(E275)=5,MONTH(F275)=6),(NETWORKDAYS(E275,Lister!$E$20,Lister!$D$7:$D$13)-P275)*N275/NETWORKDAYS(Lister!$D$20,Lister!$E$20,Lister!$D$7:$D$13),IF(AND(MONTH(E275)=4,MONTH(F275)=6),(NETWORKDAYS(Lister!$D$20,Lister!$E$20,Lister!$D$7:$D$13)-P275)*N275/NETWORKDAYS(Lister!$D$20,Lister!$E$20,Lister!$D$7:$D$13),IF(OR(MONTH(F275)=4,MONTH(E275)=6),0)))))),0),"")</f>
        <v/>
      </c>
      <c r="T275" s="48" t="str">
        <f>IFERROR(MAX(IF(OR(O275="",P275="",Q275=""),"",IF(AND(MONTH(E275)=6,MONTH(F275)=6),(NETWORKDAYS(E275,F275,Lister!$D$7:$D$13)-Q275)*N275/NETWORKDAYS(Lister!$D$21,Lister!$E$21,Lister!$D$7:$D$13),IF(AND(MONTH(E275)&lt;6,MONTH(F275)=6),(NETWORKDAYS(Lister!$D$21,F275,Lister!$D$7:$D$13)-Q275)*N275/NETWORKDAYS(Lister!$D$21,Lister!$E$21,Lister!$D$7:$D$13),IF(MONTH(F275)&lt;6,0)))),0),"")</f>
        <v/>
      </c>
      <c r="U275" s="50" t="str">
        <f t="shared" si="18"/>
        <v/>
      </c>
    </row>
    <row r="276" spans="1:21" x14ac:dyDescent="0.35">
      <c r="A276" s="11" t="str">
        <f t="shared" si="19"/>
        <v/>
      </c>
      <c r="B276" s="32"/>
      <c r="C276" s="17"/>
      <c r="D276" s="18"/>
      <c r="E276" s="12"/>
      <c r="F276" s="12"/>
      <c r="G276" s="40" t="str">
        <f>IF(OR(E276="",F276=""),"",NETWORKDAYS(E276,F276,Lister!$D$7:$D$13))</f>
        <v/>
      </c>
      <c r="H276" s="14"/>
      <c r="I276" s="25" t="str">
        <f t="shared" si="15"/>
        <v/>
      </c>
      <c r="J276" s="45"/>
      <c r="K276" s="46"/>
      <c r="L276" s="15"/>
      <c r="M276" s="49" t="str">
        <f t="shared" si="16"/>
        <v/>
      </c>
      <c r="N276" s="47" t="str">
        <f t="shared" si="17"/>
        <v/>
      </c>
      <c r="O276" s="15"/>
      <c r="P276" s="15"/>
      <c r="Q276" s="15"/>
      <c r="R276" s="48" t="str">
        <f>IFERROR(MAX(IF(OR(O276="",P276="",Q276=""),"",IF(AND(MONTH(E276)=4,MONTH(F276)=4),(NETWORKDAYS(E276,F276,Lister!$D$7:$D$13)-O276)*N276/NETWORKDAYS(Lister!$D$19,Lister!$E$19,Lister!$D$7:$D$13),IF(AND(MONTH(E276)=4,MONTH(F276)&gt;4),(NETWORKDAYS(E276,Lister!$E$19,Lister!$D$7:$D$13)-O276)*N276/NETWORKDAYS(Lister!$D$19,Lister!$E$19,Lister!$D$7:$D$13),IF(MONTH(E276)&gt;4,0)))),0),"")</f>
        <v/>
      </c>
      <c r="S276" s="48" t="str">
        <f>IFERROR(MAX(IF(OR(O276="",P276="",Q276=""),"",IF(AND(MONTH(E276)=5,MONTH(F276)=5),(NETWORKDAYS(E276,F276,Lister!$D$7:$D$13)-P276)*N276/NETWORKDAYS(Lister!$D$20,Lister!$E$20,Lister!$D$7:$D$13),IF(AND(MONTH(E276)=4,MONTH(F276)=5),(NETWORKDAYS(Lister!$D$20,F276,Lister!$D$7:$D$13)-P276)*N276/NETWORKDAYS(Lister!$D$20,Lister!$E$20,Lister!$D$7:$D$13),IF(AND(MONTH(E276)=5,MONTH(F276)=6),(NETWORKDAYS(E276,Lister!$E$20,Lister!$D$7:$D$13)-P276)*N276/NETWORKDAYS(Lister!$D$20,Lister!$E$20,Lister!$D$7:$D$13),IF(AND(MONTH(E276)=4,MONTH(F276)=6),(NETWORKDAYS(Lister!$D$20,Lister!$E$20,Lister!$D$7:$D$13)-P276)*N276/NETWORKDAYS(Lister!$D$20,Lister!$E$20,Lister!$D$7:$D$13),IF(OR(MONTH(F276)=4,MONTH(E276)=6),0)))))),0),"")</f>
        <v/>
      </c>
      <c r="T276" s="48" t="str">
        <f>IFERROR(MAX(IF(OR(O276="",P276="",Q276=""),"",IF(AND(MONTH(E276)=6,MONTH(F276)=6),(NETWORKDAYS(E276,F276,Lister!$D$7:$D$13)-Q276)*N276/NETWORKDAYS(Lister!$D$21,Lister!$E$21,Lister!$D$7:$D$13),IF(AND(MONTH(E276)&lt;6,MONTH(F276)=6),(NETWORKDAYS(Lister!$D$21,F276,Lister!$D$7:$D$13)-Q276)*N276/NETWORKDAYS(Lister!$D$21,Lister!$E$21,Lister!$D$7:$D$13),IF(MONTH(F276)&lt;6,0)))),0),"")</f>
        <v/>
      </c>
      <c r="U276" s="50" t="str">
        <f t="shared" si="18"/>
        <v/>
      </c>
    </row>
    <row r="277" spans="1:21" x14ac:dyDescent="0.35">
      <c r="A277" s="11" t="str">
        <f t="shared" si="19"/>
        <v/>
      </c>
      <c r="B277" s="32"/>
      <c r="C277" s="17"/>
      <c r="D277" s="18"/>
      <c r="E277" s="12"/>
      <c r="F277" s="12"/>
      <c r="G277" s="40" t="str">
        <f>IF(OR(E277="",F277=""),"",NETWORKDAYS(E277,F277,Lister!$D$7:$D$13))</f>
        <v/>
      </c>
      <c r="H277" s="14"/>
      <c r="I277" s="25" t="str">
        <f t="shared" si="15"/>
        <v/>
      </c>
      <c r="J277" s="45"/>
      <c r="K277" s="46"/>
      <c r="L277" s="15"/>
      <c r="M277" s="49" t="str">
        <f t="shared" si="16"/>
        <v/>
      </c>
      <c r="N277" s="47" t="str">
        <f t="shared" si="17"/>
        <v/>
      </c>
      <c r="O277" s="15"/>
      <c r="P277" s="15"/>
      <c r="Q277" s="15"/>
      <c r="R277" s="48" t="str">
        <f>IFERROR(MAX(IF(OR(O277="",P277="",Q277=""),"",IF(AND(MONTH(E277)=4,MONTH(F277)=4),(NETWORKDAYS(E277,F277,Lister!$D$7:$D$13)-O277)*N277/NETWORKDAYS(Lister!$D$19,Lister!$E$19,Lister!$D$7:$D$13),IF(AND(MONTH(E277)=4,MONTH(F277)&gt;4),(NETWORKDAYS(E277,Lister!$E$19,Lister!$D$7:$D$13)-O277)*N277/NETWORKDAYS(Lister!$D$19,Lister!$E$19,Lister!$D$7:$D$13),IF(MONTH(E277)&gt;4,0)))),0),"")</f>
        <v/>
      </c>
      <c r="S277" s="48" t="str">
        <f>IFERROR(MAX(IF(OR(O277="",P277="",Q277=""),"",IF(AND(MONTH(E277)=5,MONTH(F277)=5),(NETWORKDAYS(E277,F277,Lister!$D$7:$D$13)-P277)*N277/NETWORKDAYS(Lister!$D$20,Lister!$E$20,Lister!$D$7:$D$13),IF(AND(MONTH(E277)=4,MONTH(F277)=5),(NETWORKDAYS(Lister!$D$20,F277,Lister!$D$7:$D$13)-P277)*N277/NETWORKDAYS(Lister!$D$20,Lister!$E$20,Lister!$D$7:$D$13),IF(AND(MONTH(E277)=5,MONTH(F277)=6),(NETWORKDAYS(E277,Lister!$E$20,Lister!$D$7:$D$13)-P277)*N277/NETWORKDAYS(Lister!$D$20,Lister!$E$20,Lister!$D$7:$D$13),IF(AND(MONTH(E277)=4,MONTH(F277)=6),(NETWORKDAYS(Lister!$D$20,Lister!$E$20,Lister!$D$7:$D$13)-P277)*N277/NETWORKDAYS(Lister!$D$20,Lister!$E$20,Lister!$D$7:$D$13),IF(OR(MONTH(F277)=4,MONTH(E277)=6),0)))))),0),"")</f>
        <v/>
      </c>
      <c r="T277" s="48" t="str">
        <f>IFERROR(MAX(IF(OR(O277="",P277="",Q277=""),"",IF(AND(MONTH(E277)=6,MONTH(F277)=6),(NETWORKDAYS(E277,F277,Lister!$D$7:$D$13)-Q277)*N277/NETWORKDAYS(Lister!$D$21,Lister!$E$21,Lister!$D$7:$D$13),IF(AND(MONTH(E277)&lt;6,MONTH(F277)=6),(NETWORKDAYS(Lister!$D$21,F277,Lister!$D$7:$D$13)-Q277)*N277/NETWORKDAYS(Lister!$D$21,Lister!$E$21,Lister!$D$7:$D$13),IF(MONTH(F277)&lt;6,0)))),0),"")</f>
        <v/>
      </c>
      <c r="U277" s="50" t="str">
        <f t="shared" si="18"/>
        <v/>
      </c>
    </row>
    <row r="278" spans="1:21" x14ac:dyDescent="0.35">
      <c r="A278" s="11" t="str">
        <f t="shared" si="19"/>
        <v/>
      </c>
      <c r="B278" s="32"/>
      <c r="C278" s="17"/>
      <c r="D278" s="18"/>
      <c r="E278" s="12"/>
      <c r="F278" s="12"/>
      <c r="G278" s="40" t="str">
        <f>IF(OR(E278="",F278=""),"",NETWORKDAYS(E278,F278,Lister!$D$7:$D$13))</f>
        <v/>
      </c>
      <c r="H278" s="14"/>
      <c r="I278" s="25" t="str">
        <f t="shared" ref="I278:I341" si="20">IF(H278="","",IF(H278="Funktionær",0.75,IF(H278="Ikke-funktionær",0.9,IF(H278="Elev/lærling",0.9))))</f>
        <v/>
      </c>
      <c r="J278" s="45"/>
      <c r="K278" s="46"/>
      <c r="L278" s="15"/>
      <c r="M278" s="49" t="str">
        <f t="shared" ref="M278:M341" si="21">IF(B278="","",IF(J278*I278&gt;30000*IF(L278&gt;37,37,L278)/37,30000*IF(L278&gt;37,37,L278)/37,J278*I278))</f>
        <v/>
      </c>
      <c r="N278" s="47" t="str">
        <f t="shared" ref="N278:N341" si="22">IF(M278="","",IF(M278&lt;=J278-K278,M278,J278-K278))</f>
        <v/>
      </c>
      <c r="O278" s="15"/>
      <c r="P278" s="15"/>
      <c r="Q278" s="15"/>
      <c r="R278" s="48" t="str">
        <f>IFERROR(MAX(IF(OR(O278="",P278="",Q278=""),"",IF(AND(MONTH(E278)=4,MONTH(F278)=4),(NETWORKDAYS(E278,F278,Lister!$D$7:$D$13)-O278)*N278/NETWORKDAYS(Lister!$D$19,Lister!$E$19,Lister!$D$7:$D$13),IF(AND(MONTH(E278)=4,MONTH(F278)&gt;4),(NETWORKDAYS(E278,Lister!$E$19,Lister!$D$7:$D$13)-O278)*N278/NETWORKDAYS(Lister!$D$19,Lister!$E$19,Lister!$D$7:$D$13),IF(MONTH(E278)&gt;4,0)))),0),"")</f>
        <v/>
      </c>
      <c r="S278" s="48" t="str">
        <f>IFERROR(MAX(IF(OR(O278="",P278="",Q278=""),"",IF(AND(MONTH(E278)=5,MONTH(F278)=5),(NETWORKDAYS(E278,F278,Lister!$D$7:$D$13)-P278)*N278/NETWORKDAYS(Lister!$D$20,Lister!$E$20,Lister!$D$7:$D$13),IF(AND(MONTH(E278)=4,MONTH(F278)=5),(NETWORKDAYS(Lister!$D$20,F278,Lister!$D$7:$D$13)-P278)*N278/NETWORKDAYS(Lister!$D$20,Lister!$E$20,Lister!$D$7:$D$13),IF(AND(MONTH(E278)=5,MONTH(F278)=6),(NETWORKDAYS(E278,Lister!$E$20,Lister!$D$7:$D$13)-P278)*N278/NETWORKDAYS(Lister!$D$20,Lister!$E$20,Lister!$D$7:$D$13),IF(AND(MONTH(E278)=4,MONTH(F278)=6),(NETWORKDAYS(Lister!$D$20,Lister!$E$20,Lister!$D$7:$D$13)-P278)*N278/NETWORKDAYS(Lister!$D$20,Lister!$E$20,Lister!$D$7:$D$13),IF(OR(MONTH(F278)=4,MONTH(E278)=6),0)))))),0),"")</f>
        <v/>
      </c>
      <c r="T278" s="48" t="str">
        <f>IFERROR(MAX(IF(OR(O278="",P278="",Q278=""),"",IF(AND(MONTH(E278)=6,MONTH(F278)=6),(NETWORKDAYS(E278,F278,Lister!$D$7:$D$13)-Q278)*N278/NETWORKDAYS(Lister!$D$21,Lister!$E$21,Lister!$D$7:$D$13),IF(AND(MONTH(E278)&lt;6,MONTH(F278)=6),(NETWORKDAYS(Lister!$D$21,F278,Lister!$D$7:$D$13)-Q278)*N278/NETWORKDAYS(Lister!$D$21,Lister!$E$21,Lister!$D$7:$D$13),IF(MONTH(F278)&lt;6,0)))),0),"")</f>
        <v/>
      </c>
      <c r="U278" s="50" t="str">
        <f t="shared" ref="U278:U341" si="23">IFERROR(MAX(IF(AND(ISNUMBER(R278),ISNUMBER(S278),ISNUMBER(Q278)),R278+S278+T278,""),0),"")</f>
        <v/>
      </c>
    </row>
    <row r="279" spans="1:21" x14ac:dyDescent="0.35">
      <c r="A279" s="11" t="str">
        <f t="shared" ref="A279:A342" si="24">IF(B279="","",A278+1)</f>
        <v/>
      </c>
      <c r="B279" s="32"/>
      <c r="C279" s="17"/>
      <c r="D279" s="18"/>
      <c r="E279" s="12"/>
      <c r="F279" s="12"/>
      <c r="G279" s="40" t="str">
        <f>IF(OR(E279="",F279=""),"",NETWORKDAYS(E279,F279,Lister!$D$7:$D$13))</f>
        <v/>
      </c>
      <c r="H279" s="14"/>
      <c r="I279" s="25" t="str">
        <f t="shared" si="20"/>
        <v/>
      </c>
      <c r="J279" s="45"/>
      <c r="K279" s="46"/>
      <c r="L279" s="15"/>
      <c r="M279" s="49" t="str">
        <f t="shared" si="21"/>
        <v/>
      </c>
      <c r="N279" s="47" t="str">
        <f t="shared" si="22"/>
        <v/>
      </c>
      <c r="O279" s="15"/>
      <c r="P279" s="15"/>
      <c r="Q279" s="15"/>
      <c r="R279" s="48" t="str">
        <f>IFERROR(MAX(IF(OR(O279="",P279="",Q279=""),"",IF(AND(MONTH(E279)=4,MONTH(F279)=4),(NETWORKDAYS(E279,F279,Lister!$D$7:$D$13)-O279)*N279/NETWORKDAYS(Lister!$D$19,Lister!$E$19,Lister!$D$7:$D$13),IF(AND(MONTH(E279)=4,MONTH(F279)&gt;4),(NETWORKDAYS(E279,Lister!$E$19,Lister!$D$7:$D$13)-O279)*N279/NETWORKDAYS(Lister!$D$19,Lister!$E$19,Lister!$D$7:$D$13),IF(MONTH(E279)&gt;4,0)))),0),"")</f>
        <v/>
      </c>
      <c r="S279" s="48" t="str">
        <f>IFERROR(MAX(IF(OR(O279="",P279="",Q279=""),"",IF(AND(MONTH(E279)=5,MONTH(F279)=5),(NETWORKDAYS(E279,F279,Lister!$D$7:$D$13)-P279)*N279/NETWORKDAYS(Lister!$D$20,Lister!$E$20,Lister!$D$7:$D$13),IF(AND(MONTH(E279)=4,MONTH(F279)=5),(NETWORKDAYS(Lister!$D$20,F279,Lister!$D$7:$D$13)-P279)*N279/NETWORKDAYS(Lister!$D$20,Lister!$E$20,Lister!$D$7:$D$13),IF(AND(MONTH(E279)=5,MONTH(F279)=6),(NETWORKDAYS(E279,Lister!$E$20,Lister!$D$7:$D$13)-P279)*N279/NETWORKDAYS(Lister!$D$20,Lister!$E$20,Lister!$D$7:$D$13),IF(AND(MONTH(E279)=4,MONTH(F279)=6),(NETWORKDAYS(Lister!$D$20,Lister!$E$20,Lister!$D$7:$D$13)-P279)*N279/NETWORKDAYS(Lister!$D$20,Lister!$E$20,Lister!$D$7:$D$13),IF(OR(MONTH(F279)=4,MONTH(E279)=6),0)))))),0),"")</f>
        <v/>
      </c>
      <c r="T279" s="48" t="str">
        <f>IFERROR(MAX(IF(OR(O279="",P279="",Q279=""),"",IF(AND(MONTH(E279)=6,MONTH(F279)=6),(NETWORKDAYS(E279,F279,Lister!$D$7:$D$13)-Q279)*N279/NETWORKDAYS(Lister!$D$21,Lister!$E$21,Lister!$D$7:$D$13),IF(AND(MONTH(E279)&lt;6,MONTH(F279)=6),(NETWORKDAYS(Lister!$D$21,F279,Lister!$D$7:$D$13)-Q279)*N279/NETWORKDAYS(Lister!$D$21,Lister!$E$21,Lister!$D$7:$D$13),IF(MONTH(F279)&lt;6,0)))),0),"")</f>
        <v/>
      </c>
      <c r="U279" s="50" t="str">
        <f t="shared" si="23"/>
        <v/>
      </c>
    </row>
    <row r="280" spans="1:21" x14ac:dyDescent="0.35">
      <c r="A280" s="11" t="str">
        <f t="shared" si="24"/>
        <v/>
      </c>
      <c r="B280" s="32"/>
      <c r="C280" s="17"/>
      <c r="D280" s="18"/>
      <c r="E280" s="12"/>
      <c r="F280" s="12"/>
      <c r="G280" s="40" t="str">
        <f>IF(OR(E280="",F280=""),"",NETWORKDAYS(E280,F280,Lister!$D$7:$D$13))</f>
        <v/>
      </c>
      <c r="H280" s="14"/>
      <c r="I280" s="25" t="str">
        <f t="shared" si="20"/>
        <v/>
      </c>
      <c r="J280" s="45"/>
      <c r="K280" s="46"/>
      <c r="L280" s="15"/>
      <c r="M280" s="49" t="str">
        <f t="shared" si="21"/>
        <v/>
      </c>
      <c r="N280" s="47" t="str">
        <f t="shared" si="22"/>
        <v/>
      </c>
      <c r="O280" s="15"/>
      <c r="P280" s="15"/>
      <c r="Q280" s="15"/>
      <c r="R280" s="48" t="str">
        <f>IFERROR(MAX(IF(OR(O280="",P280="",Q280=""),"",IF(AND(MONTH(E280)=4,MONTH(F280)=4),(NETWORKDAYS(E280,F280,Lister!$D$7:$D$13)-O280)*N280/NETWORKDAYS(Lister!$D$19,Lister!$E$19,Lister!$D$7:$D$13),IF(AND(MONTH(E280)=4,MONTH(F280)&gt;4),(NETWORKDAYS(E280,Lister!$E$19,Lister!$D$7:$D$13)-O280)*N280/NETWORKDAYS(Lister!$D$19,Lister!$E$19,Lister!$D$7:$D$13),IF(MONTH(E280)&gt;4,0)))),0),"")</f>
        <v/>
      </c>
      <c r="S280" s="48" t="str">
        <f>IFERROR(MAX(IF(OR(O280="",P280="",Q280=""),"",IF(AND(MONTH(E280)=5,MONTH(F280)=5),(NETWORKDAYS(E280,F280,Lister!$D$7:$D$13)-P280)*N280/NETWORKDAYS(Lister!$D$20,Lister!$E$20,Lister!$D$7:$D$13),IF(AND(MONTH(E280)=4,MONTH(F280)=5),(NETWORKDAYS(Lister!$D$20,F280,Lister!$D$7:$D$13)-P280)*N280/NETWORKDAYS(Lister!$D$20,Lister!$E$20,Lister!$D$7:$D$13),IF(AND(MONTH(E280)=5,MONTH(F280)=6),(NETWORKDAYS(E280,Lister!$E$20,Lister!$D$7:$D$13)-P280)*N280/NETWORKDAYS(Lister!$D$20,Lister!$E$20,Lister!$D$7:$D$13),IF(AND(MONTH(E280)=4,MONTH(F280)=6),(NETWORKDAYS(Lister!$D$20,Lister!$E$20,Lister!$D$7:$D$13)-P280)*N280/NETWORKDAYS(Lister!$D$20,Lister!$E$20,Lister!$D$7:$D$13),IF(OR(MONTH(F280)=4,MONTH(E280)=6),0)))))),0),"")</f>
        <v/>
      </c>
      <c r="T280" s="48" t="str">
        <f>IFERROR(MAX(IF(OR(O280="",P280="",Q280=""),"",IF(AND(MONTH(E280)=6,MONTH(F280)=6),(NETWORKDAYS(E280,F280,Lister!$D$7:$D$13)-Q280)*N280/NETWORKDAYS(Lister!$D$21,Lister!$E$21,Lister!$D$7:$D$13),IF(AND(MONTH(E280)&lt;6,MONTH(F280)=6),(NETWORKDAYS(Lister!$D$21,F280,Lister!$D$7:$D$13)-Q280)*N280/NETWORKDAYS(Lister!$D$21,Lister!$E$21,Lister!$D$7:$D$13),IF(MONTH(F280)&lt;6,0)))),0),"")</f>
        <v/>
      </c>
      <c r="U280" s="50" t="str">
        <f t="shared" si="23"/>
        <v/>
      </c>
    </row>
    <row r="281" spans="1:21" x14ac:dyDescent="0.35">
      <c r="A281" s="11" t="str">
        <f t="shared" si="24"/>
        <v/>
      </c>
      <c r="B281" s="32"/>
      <c r="C281" s="17"/>
      <c r="D281" s="18"/>
      <c r="E281" s="12"/>
      <c r="F281" s="12"/>
      <c r="G281" s="40" t="str">
        <f>IF(OR(E281="",F281=""),"",NETWORKDAYS(E281,F281,Lister!$D$7:$D$13))</f>
        <v/>
      </c>
      <c r="H281" s="14"/>
      <c r="I281" s="25" t="str">
        <f t="shared" si="20"/>
        <v/>
      </c>
      <c r="J281" s="45"/>
      <c r="K281" s="46"/>
      <c r="L281" s="15"/>
      <c r="M281" s="49" t="str">
        <f t="shared" si="21"/>
        <v/>
      </c>
      <c r="N281" s="47" t="str">
        <f t="shared" si="22"/>
        <v/>
      </c>
      <c r="O281" s="15"/>
      <c r="P281" s="15"/>
      <c r="Q281" s="15"/>
      <c r="R281" s="48" t="str">
        <f>IFERROR(MAX(IF(OR(O281="",P281="",Q281=""),"",IF(AND(MONTH(E281)=4,MONTH(F281)=4),(NETWORKDAYS(E281,F281,Lister!$D$7:$D$13)-O281)*N281/NETWORKDAYS(Lister!$D$19,Lister!$E$19,Lister!$D$7:$D$13),IF(AND(MONTH(E281)=4,MONTH(F281)&gt;4),(NETWORKDAYS(E281,Lister!$E$19,Lister!$D$7:$D$13)-O281)*N281/NETWORKDAYS(Lister!$D$19,Lister!$E$19,Lister!$D$7:$D$13),IF(MONTH(E281)&gt;4,0)))),0),"")</f>
        <v/>
      </c>
      <c r="S281" s="48" t="str">
        <f>IFERROR(MAX(IF(OR(O281="",P281="",Q281=""),"",IF(AND(MONTH(E281)=5,MONTH(F281)=5),(NETWORKDAYS(E281,F281,Lister!$D$7:$D$13)-P281)*N281/NETWORKDAYS(Lister!$D$20,Lister!$E$20,Lister!$D$7:$D$13),IF(AND(MONTH(E281)=4,MONTH(F281)=5),(NETWORKDAYS(Lister!$D$20,F281,Lister!$D$7:$D$13)-P281)*N281/NETWORKDAYS(Lister!$D$20,Lister!$E$20,Lister!$D$7:$D$13),IF(AND(MONTH(E281)=5,MONTH(F281)=6),(NETWORKDAYS(E281,Lister!$E$20,Lister!$D$7:$D$13)-P281)*N281/NETWORKDAYS(Lister!$D$20,Lister!$E$20,Lister!$D$7:$D$13),IF(AND(MONTH(E281)=4,MONTH(F281)=6),(NETWORKDAYS(Lister!$D$20,Lister!$E$20,Lister!$D$7:$D$13)-P281)*N281/NETWORKDAYS(Lister!$D$20,Lister!$E$20,Lister!$D$7:$D$13),IF(OR(MONTH(F281)=4,MONTH(E281)=6),0)))))),0),"")</f>
        <v/>
      </c>
      <c r="T281" s="48" t="str">
        <f>IFERROR(MAX(IF(OR(O281="",P281="",Q281=""),"",IF(AND(MONTH(E281)=6,MONTH(F281)=6),(NETWORKDAYS(E281,F281,Lister!$D$7:$D$13)-Q281)*N281/NETWORKDAYS(Lister!$D$21,Lister!$E$21,Lister!$D$7:$D$13),IF(AND(MONTH(E281)&lt;6,MONTH(F281)=6),(NETWORKDAYS(Lister!$D$21,F281,Lister!$D$7:$D$13)-Q281)*N281/NETWORKDAYS(Lister!$D$21,Lister!$E$21,Lister!$D$7:$D$13),IF(MONTH(F281)&lt;6,0)))),0),"")</f>
        <v/>
      </c>
      <c r="U281" s="50" t="str">
        <f t="shared" si="23"/>
        <v/>
      </c>
    </row>
    <row r="282" spans="1:21" x14ac:dyDescent="0.35">
      <c r="A282" s="11" t="str">
        <f t="shared" si="24"/>
        <v/>
      </c>
      <c r="B282" s="32"/>
      <c r="C282" s="17"/>
      <c r="D282" s="18"/>
      <c r="E282" s="12"/>
      <c r="F282" s="12"/>
      <c r="G282" s="40" t="str">
        <f>IF(OR(E282="",F282=""),"",NETWORKDAYS(E282,F282,Lister!$D$7:$D$13))</f>
        <v/>
      </c>
      <c r="H282" s="14"/>
      <c r="I282" s="25" t="str">
        <f t="shared" si="20"/>
        <v/>
      </c>
      <c r="J282" s="45"/>
      <c r="K282" s="46"/>
      <c r="L282" s="15"/>
      <c r="M282" s="49" t="str">
        <f t="shared" si="21"/>
        <v/>
      </c>
      <c r="N282" s="47" t="str">
        <f t="shared" si="22"/>
        <v/>
      </c>
      <c r="O282" s="15"/>
      <c r="P282" s="15"/>
      <c r="Q282" s="15"/>
      <c r="R282" s="48" t="str">
        <f>IFERROR(MAX(IF(OR(O282="",P282="",Q282=""),"",IF(AND(MONTH(E282)=4,MONTH(F282)=4),(NETWORKDAYS(E282,F282,Lister!$D$7:$D$13)-O282)*N282/NETWORKDAYS(Lister!$D$19,Lister!$E$19,Lister!$D$7:$D$13),IF(AND(MONTH(E282)=4,MONTH(F282)&gt;4),(NETWORKDAYS(E282,Lister!$E$19,Lister!$D$7:$D$13)-O282)*N282/NETWORKDAYS(Lister!$D$19,Lister!$E$19,Lister!$D$7:$D$13),IF(MONTH(E282)&gt;4,0)))),0),"")</f>
        <v/>
      </c>
      <c r="S282" s="48" t="str">
        <f>IFERROR(MAX(IF(OR(O282="",P282="",Q282=""),"",IF(AND(MONTH(E282)=5,MONTH(F282)=5),(NETWORKDAYS(E282,F282,Lister!$D$7:$D$13)-P282)*N282/NETWORKDAYS(Lister!$D$20,Lister!$E$20,Lister!$D$7:$D$13),IF(AND(MONTH(E282)=4,MONTH(F282)=5),(NETWORKDAYS(Lister!$D$20,F282,Lister!$D$7:$D$13)-P282)*N282/NETWORKDAYS(Lister!$D$20,Lister!$E$20,Lister!$D$7:$D$13),IF(AND(MONTH(E282)=5,MONTH(F282)=6),(NETWORKDAYS(E282,Lister!$E$20,Lister!$D$7:$D$13)-P282)*N282/NETWORKDAYS(Lister!$D$20,Lister!$E$20,Lister!$D$7:$D$13),IF(AND(MONTH(E282)=4,MONTH(F282)=6),(NETWORKDAYS(Lister!$D$20,Lister!$E$20,Lister!$D$7:$D$13)-P282)*N282/NETWORKDAYS(Lister!$D$20,Lister!$E$20,Lister!$D$7:$D$13),IF(OR(MONTH(F282)=4,MONTH(E282)=6),0)))))),0),"")</f>
        <v/>
      </c>
      <c r="T282" s="48" t="str">
        <f>IFERROR(MAX(IF(OR(O282="",P282="",Q282=""),"",IF(AND(MONTH(E282)=6,MONTH(F282)=6),(NETWORKDAYS(E282,F282,Lister!$D$7:$D$13)-Q282)*N282/NETWORKDAYS(Lister!$D$21,Lister!$E$21,Lister!$D$7:$D$13),IF(AND(MONTH(E282)&lt;6,MONTH(F282)=6),(NETWORKDAYS(Lister!$D$21,F282,Lister!$D$7:$D$13)-Q282)*N282/NETWORKDAYS(Lister!$D$21,Lister!$E$21,Lister!$D$7:$D$13),IF(MONTH(F282)&lt;6,0)))),0),"")</f>
        <v/>
      </c>
      <c r="U282" s="50" t="str">
        <f t="shared" si="23"/>
        <v/>
      </c>
    </row>
    <row r="283" spans="1:21" x14ac:dyDescent="0.35">
      <c r="A283" s="11" t="str">
        <f t="shared" si="24"/>
        <v/>
      </c>
      <c r="B283" s="32"/>
      <c r="C283" s="17"/>
      <c r="D283" s="18"/>
      <c r="E283" s="12"/>
      <c r="F283" s="12"/>
      <c r="G283" s="40" t="str">
        <f>IF(OR(E283="",F283=""),"",NETWORKDAYS(E283,F283,Lister!$D$7:$D$13))</f>
        <v/>
      </c>
      <c r="H283" s="14"/>
      <c r="I283" s="25" t="str">
        <f t="shared" si="20"/>
        <v/>
      </c>
      <c r="J283" s="45"/>
      <c r="K283" s="46"/>
      <c r="L283" s="15"/>
      <c r="M283" s="49" t="str">
        <f t="shared" si="21"/>
        <v/>
      </c>
      <c r="N283" s="47" t="str">
        <f t="shared" si="22"/>
        <v/>
      </c>
      <c r="O283" s="15"/>
      <c r="P283" s="15"/>
      <c r="Q283" s="15"/>
      <c r="R283" s="48" t="str">
        <f>IFERROR(MAX(IF(OR(O283="",P283="",Q283=""),"",IF(AND(MONTH(E283)=4,MONTH(F283)=4),(NETWORKDAYS(E283,F283,Lister!$D$7:$D$13)-O283)*N283/NETWORKDAYS(Lister!$D$19,Lister!$E$19,Lister!$D$7:$D$13),IF(AND(MONTH(E283)=4,MONTH(F283)&gt;4),(NETWORKDAYS(E283,Lister!$E$19,Lister!$D$7:$D$13)-O283)*N283/NETWORKDAYS(Lister!$D$19,Lister!$E$19,Lister!$D$7:$D$13),IF(MONTH(E283)&gt;4,0)))),0),"")</f>
        <v/>
      </c>
      <c r="S283" s="48" t="str">
        <f>IFERROR(MAX(IF(OR(O283="",P283="",Q283=""),"",IF(AND(MONTH(E283)=5,MONTH(F283)=5),(NETWORKDAYS(E283,F283,Lister!$D$7:$D$13)-P283)*N283/NETWORKDAYS(Lister!$D$20,Lister!$E$20,Lister!$D$7:$D$13),IF(AND(MONTH(E283)=4,MONTH(F283)=5),(NETWORKDAYS(Lister!$D$20,F283,Lister!$D$7:$D$13)-P283)*N283/NETWORKDAYS(Lister!$D$20,Lister!$E$20,Lister!$D$7:$D$13),IF(AND(MONTH(E283)=5,MONTH(F283)=6),(NETWORKDAYS(E283,Lister!$E$20,Lister!$D$7:$D$13)-P283)*N283/NETWORKDAYS(Lister!$D$20,Lister!$E$20,Lister!$D$7:$D$13),IF(AND(MONTH(E283)=4,MONTH(F283)=6),(NETWORKDAYS(Lister!$D$20,Lister!$E$20,Lister!$D$7:$D$13)-P283)*N283/NETWORKDAYS(Lister!$D$20,Lister!$E$20,Lister!$D$7:$D$13),IF(OR(MONTH(F283)=4,MONTH(E283)=6),0)))))),0),"")</f>
        <v/>
      </c>
      <c r="T283" s="48" t="str">
        <f>IFERROR(MAX(IF(OR(O283="",P283="",Q283=""),"",IF(AND(MONTH(E283)=6,MONTH(F283)=6),(NETWORKDAYS(E283,F283,Lister!$D$7:$D$13)-Q283)*N283/NETWORKDAYS(Lister!$D$21,Lister!$E$21,Lister!$D$7:$D$13),IF(AND(MONTH(E283)&lt;6,MONTH(F283)=6),(NETWORKDAYS(Lister!$D$21,F283,Lister!$D$7:$D$13)-Q283)*N283/NETWORKDAYS(Lister!$D$21,Lister!$E$21,Lister!$D$7:$D$13),IF(MONTH(F283)&lt;6,0)))),0),"")</f>
        <v/>
      </c>
      <c r="U283" s="50" t="str">
        <f t="shared" si="23"/>
        <v/>
      </c>
    </row>
    <row r="284" spans="1:21" x14ac:dyDescent="0.35">
      <c r="A284" s="11" t="str">
        <f t="shared" si="24"/>
        <v/>
      </c>
      <c r="B284" s="32"/>
      <c r="C284" s="17"/>
      <c r="D284" s="18"/>
      <c r="E284" s="12"/>
      <c r="F284" s="12"/>
      <c r="G284" s="40" t="str">
        <f>IF(OR(E284="",F284=""),"",NETWORKDAYS(E284,F284,Lister!$D$7:$D$13))</f>
        <v/>
      </c>
      <c r="H284" s="14"/>
      <c r="I284" s="25" t="str">
        <f t="shared" si="20"/>
        <v/>
      </c>
      <c r="J284" s="45"/>
      <c r="K284" s="46"/>
      <c r="L284" s="15"/>
      <c r="M284" s="49" t="str">
        <f t="shared" si="21"/>
        <v/>
      </c>
      <c r="N284" s="47" t="str">
        <f t="shared" si="22"/>
        <v/>
      </c>
      <c r="O284" s="15"/>
      <c r="P284" s="15"/>
      <c r="Q284" s="15"/>
      <c r="R284" s="48" t="str">
        <f>IFERROR(MAX(IF(OR(O284="",P284="",Q284=""),"",IF(AND(MONTH(E284)=4,MONTH(F284)=4),(NETWORKDAYS(E284,F284,Lister!$D$7:$D$13)-O284)*N284/NETWORKDAYS(Lister!$D$19,Lister!$E$19,Lister!$D$7:$D$13),IF(AND(MONTH(E284)=4,MONTH(F284)&gt;4),(NETWORKDAYS(E284,Lister!$E$19,Lister!$D$7:$D$13)-O284)*N284/NETWORKDAYS(Lister!$D$19,Lister!$E$19,Lister!$D$7:$D$13),IF(MONTH(E284)&gt;4,0)))),0),"")</f>
        <v/>
      </c>
      <c r="S284" s="48" t="str">
        <f>IFERROR(MAX(IF(OR(O284="",P284="",Q284=""),"",IF(AND(MONTH(E284)=5,MONTH(F284)=5),(NETWORKDAYS(E284,F284,Lister!$D$7:$D$13)-P284)*N284/NETWORKDAYS(Lister!$D$20,Lister!$E$20,Lister!$D$7:$D$13),IF(AND(MONTH(E284)=4,MONTH(F284)=5),(NETWORKDAYS(Lister!$D$20,F284,Lister!$D$7:$D$13)-P284)*N284/NETWORKDAYS(Lister!$D$20,Lister!$E$20,Lister!$D$7:$D$13),IF(AND(MONTH(E284)=5,MONTH(F284)=6),(NETWORKDAYS(E284,Lister!$E$20,Lister!$D$7:$D$13)-P284)*N284/NETWORKDAYS(Lister!$D$20,Lister!$E$20,Lister!$D$7:$D$13),IF(AND(MONTH(E284)=4,MONTH(F284)=6),(NETWORKDAYS(Lister!$D$20,Lister!$E$20,Lister!$D$7:$D$13)-P284)*N284/NETWORKDAYS(Lister!$D$20,Lister!$E$20,Lister!$D$7:$D$13),IF(OR(MONTH(F284)=4,MONTH(E284)=6),0)))))),0),"")</f>
        <v/>
      </c>
      <c r="T284" s="48" t="str">
        <f>IFERROR(MAX(IF(OR(O284="",P284="",Q284=""),"",IF(AND(MONTH(E284)=6,MONTH(F284)=6),(NETWORKDAYS(E284,F284,Lister!$D$7:$D$13)-Q284)*N284/NETWORKDAYS(Lister!$D$21,Lister!$E$21,Lister!$D$7:$D$13),IF(AND(MONTH(E284)&lt;6,MONTH(F284)=6),(NETWORKDAYS(Lister!$D$21,F284,Lister!$D$7:$D$13)-Q284)*N284/NETWORKDAYS(Lister!$D$21,Lister!$E$21,Lister!$D$7:$D$13),IF(MONTH(F284)&lt;6,0)))),0),"")</f>
        <v/>
      </c>
      <c r="U284" s="50" t="str">
        <f t="shared" si="23"/>
        <v/>
      </c>
    </row>
    <row r="285" spans="1:21" x14ac:dyDescent="0.35">
      <c r="A285" s="11" t="str">
        <f t="shared" si="24"/>
        <v/>
      </c>
      <c r="B285" s="32"/>
      <c r="C285" s="17"/>
      <c r="D285" s="18"/>
      <c r="E285" s="12"/>
      <c r="F285" s="12"/>
      <c r="G285" s="40" t="str">
        <f>IF(OR(E285="",F285=""),"",NETWORKDAYS(E285,F285,Lister!$D$7:$D$13))</f>
        <v/>
      </c>
      <c r="H285" s="14"/>
      <c r="I285" s="25" t="str">
        <f t="shared" si="20"/>
        <v/>
      </c>
      <c r="J285" s="45"/>
      <c r="K285" s="46"/>
      <c r="L285" s="15"/>
      <c r="M285" s="49" t="str">
        <f t="shared" si="21"/>
        <v/>
      </c>
      <c r="N285" s="47" t="str">
        <f t="shared" si="22"/>
        <v/>
      </c>
      <c r="O285" s="15"/>
      <c r="P285" s="15"/>
      <c r="Q285" s="15"/>
      <c r="R285" s="48" t="str">
        <f>IFERROR(MAX(IF(OR(O285="",P285="",Q285=""),"",IF(AND(MONTH(E285)=4,MONTH(F285)=4),(NETWORKDAYS(E285,F285,Lister!$D$7:$D$13)-O285)*N285/NETWORKDAYS(Lister!$D$19,Lister!$E$19,Lister!$D$7:$D$13),IF(AND(MONTH(E285)=4,MONTH(F285)&gt;4),(NETWORKDAYS(E285,Lister!$E$19,Lister!$D$7:$D$13)-O285)*N285/NETWORKDAYS(Lister!$D$19,Lister!$E$19,Lister!$D$7:$D$13),IF(MONTH(E285)&gt;4,0)))),0),"")</f>
        <v/>
      </c>
      <c r="S285" s="48" t="str">
        <f>IFERROR(MAX(IF(OR(O285="",P285="",Q285=""),"",IF(AND(MONTH(E285)=5,MONTH(F285)=5),(NETWORKDAYS(E285,F285,Lister!$D$7:$D$13)-P285)*N285/NETWORKDAYS(Lister!$D$20,Lister!$E$20,Lister!$D$7:$D$13),IF(AND(MONTH(E285)=4,MONTH(F285)=5),(NETWORKDAYS(Lister!$D$20,F285,Lister!$D$7:$D$13)-P285)*N285/NETWORKDAYS(Lister!$D$20,Lister!$E$20,Lister!$D$7:$D$13),IF(AND(MONTH(E285)=5,MONTH(F285)=6),(NETWORKDAYS(E285,Lister!$E$20,Lister!$D$7:$D$13)-P285)*N285/NETWORKDAYS(Lister!$D$20,Lister!$E$20,Lister!$D$7:$D$13),IF(AND(MONTH(E285)=4,MONTH(F285)=6),(NETWORKDAYS(Lister!$D$20,Lister!$E$20,Lister!$D$7:$D$13)-P285)*N285/NETWORKDAYS(Lister!$D$20,Lister!$E$20,Lister!$D$7:$D$13),IF(OR(MONTH(F285)=4,MONTH(E285)=6),0)))))),0),"")</f>
        <v/>
      </c>
      <c r="T285" s="48" t="str">
        <f>IFERROR(MAX(IF(OR(O285="",P285="",Q285=""),"",IF(AND(MONTH(E285)=6,MONTH(F285)=6),(NETWORKDAYS(E285,F285,Lister!$D$7:$D$13)-Q285)*N285/NETWORKDAYS(Lister!$D$21,Lister!$E$21,Lister!$D$7:$D$13),IF(AND(MONTH(E285)&lt;6,MONTH(F285)=6),(NETWORKDAYS(Lister!$D$21,F285,Lister!$D$7:$D$13)-Q285)*N285/NETWORKDAYS(Lister!$D$21,Lister!$E$21,Lister!$D$7:$D$13),IF(MONTH(F285)&lt;6,0)))),0),"")</f>
        <v/>
      </c>
      <c r="U285" s="50" t="str">
        <f t="shared" si="23"/>
        <v/>
      </c>
    </row>
    <row r="286" spans="1:21" x14ac:dyDescent="0.35">
      <c r="A286" s="11" t="str">
        <f t="shared" si="24"/>
        <v/>
      </c>
      <c r="B286" s="32"/>
      <c r="C286" s="17"/>
      <c r="D286" s="18"/>
      <c r="E286" s="12"/>
      <c r="F286" s="12"/>
      <c r="G286" s="40" t="str">
        <f>IF(OR(E286="",F286=""),"",NETWORKDAYS(E286,F286,Lister!$D$7:$D$13))</f>
        <v/>
      </c>
      <c r="H286" s="14"/>
      <c r="I286" s="25" t="str">
        <f t="shared" si="20"/>
        <v/>
      </c>
      <c r="J286" s="45"/>
      <c r="K286" s="46"/>
      <c r="L286" s="15"/>
      <c r="M286" s="49" t="str">
        <f t="shared" si="21"/>
        <v/>
      </c>
      <c r="N286" s="47" t="str">
        <f t="shared" si="22"/>
        <v/>
      </c>
      <c r="O286" s="15"/>
      <c r="P286" s="15"/>
      <c r="Q286" s="15"/>
      <c r="R286" s="48" t="str">
        <f>IFERROR(MAX(IF(OR(O286="",P286="",Q286=""),"",IF(AND(MONTH(E286)=4,MONTH(F286)=4),(NETWORKDAYS(E286,F286,Lister!$D$7:$D$13)-O286)*N286/NETWORKDAYS(Lister!$D$19,Lister!$E$19,Lister!$D$7:$D$13),IF(AND(MONTH(E286)=4,MONTH(F286)&gt;4),(NETWORKDAYS(E286,Lister!$E$19,Lister!$D$7:$D$13)-O286)*N286/NETWORKDAYS(Lister!$D$19,Lister!$E$19,Lister!$D$7:$D$13),IF(MONTH(E286)&gt;4,0)))),0),"")</f>
        <v/>
      </c>
      <c r="S286" s="48" t="str">
        <f>IFERROR(MAX(IF(OR(O286="",P286="",Q286=""),"",IF(AND(MONTH(E286)=5,MONTH(F286)=5),(NETWORKDAYS(E286,F286,Lister!$D$7:$D$13)-P286)*N286/NETWORKDAYS(Lister!$D$20,Lister!$E$20,Lister!$D$7:$D$13),IF(AND(MONTH(E286)=4,MONTH(F286)=5),(NETWORKDAYS(Lister!$D$20,F286,Lister!$D$7:$D$13)-P286)*N286/NETWORKDAYS(Lister!$D$20,Lister!$E$20,Lister!$D$7:$D$13),IF(AND(MONTH(E286)=5,MONTH(F286)=6),(NETWORKDAYS(E286,Lister!$E$20,Lister!$D$7:$D$13)-P286)*N286/NETWORKDAYS(Lister!$D$20,Lister!$E$20,Lister!$D$7:$D$13),IF(AND(MONTH(E286)=4,MONTH(F286)=6),(NETWORKDAYS(Lister!$D$20,Lister!$E$20,Lister!$D$7:$D$13)-P286)*N286/NETWORKDAYS(Lister!$D$20,Lister!$E$20,Lister!$D$7:$D$13),IF(OR(MONTH(F286)=4,MONTH(E286)=6),0)))))),0),"")</f>
        <v/>
      </c>
      <c r="T286" s="48" t="str">
        <f>IFERROR(MAX(IF(OR(O286="",P286="",Q286=""),"",IF(AND(MONTH(E286)=6,MONTH(F286)=6),(NETWORKDAYS(E286,F286,Lister!$D$7:$D$13)-Q286)*N286/NETWORKDAYS(Lister!$D$21,Lister!$E$21,Lister!$D$7:$D$13),IF(AND(MONTH(E286)&lt;6,MONTH(F286)=6),(NETWORKDAYS(Lister!$D$21,F286,Lister!$D$7:$D$13)-Q286)*N286/NETWORKDAYS(Lister!$D$21,Lister!$E$21,Lister!$D$7:$D$13),IF(MONTH(F286)&lt;6,0)))),0),"")</f>
        <v/>
      </c>
      <c r="U286" s="50" t="str">
        <f t="shared" si="23"/>
        <v/>
      </c>
    </row>
    <row r="287" spans="1:21" x14ac:dyDescent="0.35">
      <c r="A287" s="11" t="str">
        <f t="shared" si="24"/>
        <v/>
      </c>
      <c r="B287" s="32"/>
      <c r="C287" s="17"/>
      <c r="D287" s="18"/>
      <c r="E287" s="12"/>
      <c r="F287" s="12"/>
      <c r="G287" s="40" t="str">
        <f>IF(OR(E287="",F287=""),"",NETWORKDAYS(E287,F287,Lister!$D$7:$D$13))</f>
        <v/>
      </c>
      <c r="H287" s="14"/>
      <c r="I287" s="25" t="str">
        <f t="shared" si="20"/>
        <v/>
      </c>
      <c r="J287" s="45"/>
      <c r="K287" s="46"/>
      <c r="L287" s="15"/>
      <c r="M287" s="49" t="str">
        <f t="shared" si="21"/>
        <v/>
      </c>
      <c r="N287" s="47" t="str">
        <f t="shared" si="22"/>
        <v/>
      </c>
      <c r="O287" s="15"/>
      <c r="P287" s="15"/>
      <c r="Q287" s="15"/>
      <c r="R287" s="48" t="str">
        <f>IFERROR(MAX(IF(OR(O287="",P287="",Q287=""),"",IF(AND(MONTH(E287)=4,MONTH(F287)=4),(NETWORKDAYS(E287,F287,Lister!$D$7:$D$13)-O287)*N287/NETWORKDAYS(Lister!$D$19,Lister!$E$19,Lister!$D$7:$D$13),IF(AND(MONTH(E287)=4,MONTH(F287)&gt;4),(NETWORKDAYS(E287,Lister!$E$19,Lister!$D$7:$D$13)-O287)*N287/NETWORKDAYS(Lister!$D$19,Lister!$E$19,Lister!$D$7:$D$13),IF(MONTH(E287)&gt;4,0)))),0),"")</f>
        <v/>
      </c>
      <c r="S287" s="48" t="str">
        <f>IFERROR(MAX(IF(OR(O287="",P287="",Q287=""),"",IF(AND(MONTH(E287)=5,MONTH(F287)=5),(NETWORKDAYS(E287,F287,Lister!$D$7:$D$13)-P287)*N287/NETWORKDAYS(Lister!$D$20,Lister!$E$20,Lister!$D$7:$D$13),IF(AND(MONTH(E287)=4,MONTH(F287)=5),(NETWORKDAYS(Lister!$D$20,F287,Lister!$D$7:$D$13)-P287)*N287/NETWORKDAYS(Lister!$D$20,Lister!$E$20,Lister!$D$7:$D$13),IF(AND(MONTH(E287)=5,MONTH(F287)=6),(NETWORKDAYS(E287,Lister!$E$20,Lister!$D$7:$D$13)-P287)*N287/NETWORKDAYS(Lister!$D$20,Lister!$E$20,Lister!$D$7:$D$13),IF(AND(MONTH(E287)=4,MONTH(F287)=6),(NETWORKDAYS(Lister!$D$20,Lister!$E$20,Lister!$D$7:$D$13)-P287)*N287/NETWORKDAYS(Lister!$D$20,Lister!$E$20,Lister!$D$7:$D$13),IF(OR(MONTH(F287)=4,MONTH(E287)=6),0)))))),0),"")</f>
        <v/>
      </c>
      <c r="T287" s="48" t="str">
        <f>IFERROR(MAX(IF(OR(O287="",P287="",Q287=""),"",IF(AND(MONTH(E287)=6,MONTH(F287)=6),(NETWORKDAYS(E287,F287,Lister!$D$7:$D$13)-Q287)*N287/NETWORKDAYS(Lister!$D$21,Lister!$E$21,Lister!$D$7:$D$13),IF(AND(MONTH(E287)&lt;6,MONTH(F287)=6),(NETWORKDAYS(Lister!$D$21,F287,Lister!$D$7:$D$13)-Q287)*N287/NETWORKDAYS(Lister!$D$21,Lister!$E$21,Lister!$D$7:$D$13),IF(MONTH(F287)&lt;6,0)))),0),"")</f>
        <v/>
      </c>
      <c r="U287" s="50" t="str">
        <f t="shared" si="23"/>
        <v/>
      </c>
    </row>
    <row r="288" spans="1:21" x14ac:dyDescent="0.35">
      <c r="A288" s="11" t="str">
        <f t="shared" si="24"/>
        <v/>
      </c>
      <c r="B288" s="32"/>
      <c r="C288" s="17"/>
      <c r="D288" s="18"/>
      <c r="E288" s="12"/>
      <c r="F288" s="12"/>
      <c r="G288" s="40" t="str">
        <f>IF(OR(E288="",F288=""),"",NETWORKDAYS(E288,F288,Lister!$D$7:$D$13))</f>
        <v/>
      </c>
      <c r="H288" s="14"/>
      <c r="I288" s="25" t="str">
        <f t="shared" si="20"/>
        <v/>
      </c>
      <c r="J288" s="45"/>
      <c r="K288" s="46"/>
      <c r="L288" s="15"/>
      <c r="M288" s="49" t="str">
        <f t="shared" si="21"/>
        <v/>
      </c>
      <c r="N288" s="47" t="str">
        <f t="shared" si="22"/>
        <v/>
      </c>
      <c r="O288" s="15"/>
      <c r="P288" s="15"/>
      <c r="Q288" s="15"/>
      <c r="R288" s="48" t="str">
        <f>IFERROR(MAX(IF(OR(O288="",P288="",Q288=""),"",IF(AND(MONTH(E288)=4,MONTH(F288)=4),(NETWORKDAYS(E288,F288,Lister!$D$7:$D$13)-O288)*N288/NETWORKDAYS(Lister!$D$19,Lister!$E$19,Lister!$D$7:$D$13),IF(AND(MONTH(E288)=4,MONTH(F288)&gt;4),(NETWORKDAYS(E288,Lister!$E$19,Lister!$D$7:$D$13)-O288)*N288/NETWORKDAYS(Lister!$D$19,Lister!$E$19,Lister!$D$7:$D$13),IF(MONTH(E288)&gt;4,0)))),0),"")</f>
        <v/>
      </c>
      <c r="S288" s="48" t="str">
        <f>IFERROR(MAX(IF(OR(O288="",P288="",Q288=""),"",IF(AND(MONTH(E288)=5,MONTH(F288)=5),(NETWORKDAYS(E288,F288,Lister!$D$7:$D$13)-P288)*N288/NETWORKDAYS(Lister!$D$20,Lister!$E$20,Lister!$D$7:$D$13),IF(AND(MONTH(E288)=4,MONTH(F288)=5),(NETWORKDAYS(Lister!$D$20,F288,Lister!$D$7:$D$13)-P288)*N288/NETWORKDAYS(Lister!$D$20,Lister!$E$20,Lister!$D$7:$D$13),IF(AND(MONTH(E288)=5,MONTH(F288)=6),(NETWORKDAYS(E288,Lister!$E$20,Lister!$D$7:$D$13)-P288)*N288/NETWORKDAYS(Lister!$D$20,Lister!$E$20,Lister!$D$7:$D$13),IF(AND(MONTH(E288)=4,MONTH(F288)=6),(NETWORKDAYS(Lister!$D$20,Lister!$E$20,Lister!$D$7:$D$13)-P288)*N288/NETWORKDAYS(Lister!$D$20,Lister!$E$20,Lister!$D$7:$D$13),IF(OR(MONTH(F288)=4,MONTH(E288)=6),0)))))),0),"")</f>
        <v/>
      </c>
      <c r="T288" s="48" t="str">
        <f>IFERROR(MAX(IF(OR(O288="",P288="",Q288=""),"",IF(AND(MONTH(E288)=6,MONTH(F288)=6),(NETWORKDAYS(E288,F288,Lister!$D$7:$D$13)-Q288)*N288/NETWORKDAYS(Lister!$D$21,Lister!$E$21,Lister!$D$7:$D$13),IF(AND(MONTH(E288)&lt;6,MONTH(F288)=6),(NETWORKDAYS(Lister!$D$21,F288,Lister!$D$7:$D$13)-Q288)*N288/NETWORKDAYS(Lister!$D$21,Lister!$E$21,Lister!$D$7:$D$13),IF(MONTH(F288)&lt;6,0)))),0),"")</f>
        <v/>
      </c>
      <c r="U288" s="50" t="str">
        <f t="shared" si="23"/>
        <v/>
      </c>
    </row>
    <row r="289" spans="1:21" x14ac:dyDescent="0.35">
      <c r="A289" s="11" t="str">
        <f t="shared" si="24"/>
        <v/>
      </c>
      <c r="B289" s="32"/>
      <c r="C289" s="17"/>
      <c r="D289" s="18"/>
      <c r="E289" s="12"/>
      <c r="F289" s="12"/>
      <c r="G289" s="40" t="str">
        <f>IF(OR(E289="",F289=""),"",NETWORKDAYS(E289,F289,Lister!$D$7:$D$13))</f>
        <v/>
      </c>
      <c r="H289" s="14"/>
      <c r="I289" s="25" t="str">
        <f t="shared" si="20"/>
        <v/>
      </c>
      <c r="J289" s="45"/>
      <c r="K289" s="46"/>
      <c r="L289" s="15"/>
      <c r="M289" s="49" t="str">
        <f t="shared" si="21"/>
        <v/>
      </c>
      <c r="N289" s="47" t="str">
        <f t="shared" si="22"/>
        <v/>
      </c>
      <c r="O289" s="15"/>
      <c r="P289" s="15"/>
      <c r="Q289" s="15"/>
      <c r="R289" s="48" t="str">
        <f>IFERROR(MAX(IF(OR(O289="",P289="",Q289=""),"",IF(AND(MONTH(E289)=4,MONTH(F289)=4),(NETWORKDAYS(E289,F289,Lister!$D$7:$D$13)-O289)*N289/NETWORKDAYS(Lister!$D$19,Lister!$E$19,Lister!$D$7:$D$13),IF(AND(MONTH(E289)=4,MONTH(F289)&gt;4),(NETWORKDAYS(E289,Lister!$E$19,Lister!$D$7:$D$13)-O289)*N289/NETWORKDAYS(Lister!$D$19,Lister!$E$19,Lister!$D$7:$D$13),IF(MONTH(E289)&gt;4,0)))),0),"")</f>
        <v/>
      </c>
      <c r="S289" s="48" t="str">
        <f>IFERROR(MAX(IF(OR(O289="",P289="",Q289=""),"",IF(AND(MONTH(E289)=5,MONTH(F289)=5),(NETWORKDAYS(E289,F289,Lister!$D$7:$D$13)-P289)*N289/NETWORKDAYS(Lister!$D$20,Lister!$E$20,Lister!$D$7:$D$13),IF(AND(MONTH(E289)=4,MONTH(F289)=5),(NETWORKDAYS(Lister!$D$20,F289,Lister!$D$7:$D$13)-P289)*N289/NETWORKDAYS(Lister!$D$20,Lister!$E$20,Lister!$D$7:$D$13),IF(AND(MONTH(E289)=5,MONTH(F289)=6),(NETWORKDAYS(E289,Lister!$E$20,Lister!$D$7:$D$13)-P289)*N289/NETWORKDAYS(Lister!$D$20,Lister!$E$20,Lister!$D$7:$D$13),IF(AND(MONTH(E289)=4,MONTH(F289)=6),(NETWORKDAYS(Lister!$D$20,Lister!$E$20,Lister!$D$7:$D$13)-P289)*N289/NETWORKDAYS(Lister!$D$20,Lister!$E$20,Lister!$D$7:$D$13),IF(OR(MONTH(F289)=4,MONTH(E289)=6),0)))))),0),"")</f>
        <v/>
      </c>
      <c r="T289" s="48" t="str">
        <f>IFERROR(MAX(IF(OR(O289="",P289="",Q289=""),"",IF(AND(MONTH(E289)=6,MONTH(F289)=6),(NETWORKDAYS(E289,F289,Lister!$D$7:$D$13)-Q289)*N289/NETWORKDAYS(Lister!$D$21,Lister!$E$21,Lister!$D$7:$D$13),IF(AND(MONTH(E289)&lt;6,MONTH(F289)=6),(NETWORKDAYS(Lister!$D$21,F289,Lister!$D$7:$D$13)-Q289)*N289/NETWORKDAYS(Lister!$D$21,Lister!$E$21,Lister!$D$7:$D$13),IF(MONTH(F289)&lt;6,0)))),0),"")</f>
        <v/>
      </c>
      <c r="U289" s="50" t="str">
        <f t="shared" si="23"/>
        <v/>
      </c>
    </row>
    <row r="290" spans="1:21" x14ac:dyDescent="0.35">
      <c r="A290" s="11" t="str">
        <f t="shared" si="24"/>
        <v/>
      </c>
      <c r="B290" s="32"/>
      <c r="C290" s="17"/>
      <c r="D290" s="18"/>
      <c r="E290" s="12"/>
      <c r="F290" s="12"/>
      <c r="G290" s="40" t="str">
        <f>IF(OR(E290="",F290=""),"",NETWORKDAYS(E290,F290,Lister!$D$7:$D$13))</f>
        <v/>
      </c>
      <c r="H290" s="14"/>
      <c r="I290" s="25" t="str">
        <f t="shared" si="20"/>
        <v/>
      </c>
      <c r="J290" s="45"/>
      <c r="K290" s="46"/>
      <c r="L290" s="15"/>
      <c r="M290" s="49" t="str">
        <f t="shared" si="21"/>
        <v/>
      </c>
      <c r="N290" s="47" t="str">
        <f t="shared" si="22"/>
        <v/>
      </c>
      <c r="O290" s="15"/>
      <c r="P290" s="15"/>
      <c r="Q290" s="15"/>
      <c r="R290" s="48" t="str">
        <f>IFERROR(MAX(IF(OR(O290="",P290="",Q290=""),"",IF(AND(MONTH(E290)=4,MONTH(F290)=4),(NETWORKDAYS(E290,F290,Lister!$D$7:$D$13)-O290)*N290/NETWORKDAYS(Lister!$D$19,Lister!$E$19,Lister!$D$7:$D$13),IF(AND(MONTH(E290)=4,MONTH(F290)&gt;4),(NETWORKDAYS(E290,Lister!$E$19,Lister!$D$7:$D$13)-O290)*N290/NETWORKDAYS(Lister!$D$19,Lister!$E$19,Lister!$D$7:$D$13),IF(MONTH(E290)&gt;4,0)))),0),"")</f>
        <v/>
      </c>
      <c r="S290" s="48" t="str">
        <f>IFERROR(MAX(IF(OR(O290="",P290="",Q290=""),"",IF(AND(MONTH(E290)=5,MONTH(F290)=5),(NETWORKDAYS(E290,F290,Lister!$D$7:$D$13)-P290)*N290/NETWORKDAYS(Lister!$D$20,Lister!$E$20,Lister!$D$7:$D$13),IF(AND(MONTH(E290)=4,MONTH(F290)=5),(NETWORKDAYS(Lister!$D$20,F290,Lister!$D$7:$D$13)-P290)*N290/NETWORKDAYS(Lister!$D$20,Lister!$E$20,Lister!$D$7:$D$13),IF(AND(MONTH(E290)=5,MONTH(F290)=6),(NETWORKDAYS(E290,Lister!$E$20,Lister!$D$7:$D$13)-P290)*N290/NETWORKDAYS(Lister!$D$20,Lister!$E$20,Lister!$D$7:$D$13),IF(AND(MONTH(E290)=4,MONTH(F290)=6),(NETWORKDAYS(Lister!$D$20,Lister!$E$20,Lister!$D$7:$D$13)-P290)*N290/NETWORKDAYS(Lister!$D$20,Lister!$E$20,Lister!$D$7:$D$13),IF(OR(MONTH(F290)=4,MONTH(E290)=6),0)))))),0),"")</f>
        <v/>
      </c>
      <c r="T290" s="48" t="str">
        <f>IFERROR(MAX(IF(OR(O290="",P290="",Q290=""),"",IF(AND(MONTH(E290)=6,MONTH(F290)=6),(NETWORKDAYS(E290,F290,Lister!$D$7:$D$13)-Q290)*N290/NETWORKDAYS(Lister!$D$21,Lister!$E$21,Lister!$D$7:$D$13),IF(AND(MONTH(E290)&lt;6,MONTH(F290)=6),(NETWORKDAYS(Lister!$D$21,F290,Lister!$D$7:$D$13)-Q290)*N290/NETWORKDAYS(Lister!$D$21,Lister!$E$21,Lister!$D$7:$D$13),IF(MONTH(F290)&lt;6,0)))),0),"")</f>
        <v/>
      </c>
      <c r="U290" s="50" t="str">
        <f t="shared" si="23"/>
        <v/>
      </c>
    </row>
    <row r="291" spans="1:21" x14ac:dyDescent="0.35">
      <c r="A291" s="11" t="str">
        <f t="shared" si="24"/>
        <v/>
      </c>
      <c r="B291" s="32"/>
      <c r="C291" s="17"/>
      <c r="D291" s="18"/>
      <c r="E291" s="12"/>
      <c r="F291" s="12"/>
      <c r="G291" s="40" t="str">
        <f>IF(OR(E291="",F291=""),"",NETWORKDAYS(E291,F291,Lister!$D$7:$D$13))</f>
        <v/>
      </c>
      <c r="H291" s="14"/>
      <c r="I291" s="25" t="str">
        <f t="shared" si="20"/>
        <v/>
      </c>
      <c r="J291" s="45"/>
      <c r="K291" s="46"/>
      <c r="L291" s="15"/>
      <c r="M291" s="49" t="str">
        <f t="shared" si="21"/>
        <v/>
      </c>
      <c r="N291" s="47" t="str">
        <f t="shared" si="22"/>
        <v/>
      </c>
      <c r="O291" s="15"/>
      <c r="P291" s="15"/>
      <c r="Q291" s="15"/>
      <c r="R291" s="48" t="str">
        <f>IFERROR(MAX(IF(OR(O291="",P291="",Q291=""),"",IF(AND(MONTH(E291)=4,MONTH(F291)=4),(NETWORKDAYS(E291,F291,Lister!$D$7:$D$13)-O291)*N291/NETWORKDAYS(Lister!$D$19,Lister!$E$19,Lister!$D$7:$D$13),IF(AND(MONTH(E291)=4,MONTH(F291)&gt;4),(NETWORKDAYS(E291,Lister!$E$19,Lister!$D$7:$D$13)-O291)*N291/NETWORKDAYS(Lister!$D$19,Lister!$E$19,Lister!$D$7:$D$13),IF(MONTH(E291)&gt;4,0)))),0),"")</f>
        <v/>
      </c>
      <c r="S291" s="48" t="str">
        <f>IFERROR(MAX(IF(OR(O291="",P291="",Q291=""),"",IF(AND(MONTH(E291)=5,MONTH(F291)=5),(NETWORKDAYS(E291,F291,Lister!$D$7:$D$13)-P291)*N291/NETWORKDAYS(Lister!$D$20,Lister!$E$20,Lister!$D$7:$D$13),IF(AND(MONTH(E291)=4,MONTH(F291)=5),(NETWORKDAYS(Lister!$D$20,F291,Lister!$D$7:$D$13)-P291)*N291/NETWORKDAYS(Lister!$D$20,Lister!$E$20,Lister!$D$7:$D$13),IF(AND(MONTH(E291)=5,MONTH(F291)=6),(NETWORKDAYS(E291,Lister!$E$20,Lister!$D$7:$D$13)-P291)*N291/NETWORKDAYS(Lister!$D$20,Lister!$E$20,Lister!$D$7:$D$13),IF(AND(MONTH(E291)=4,MONTH(F291)=6),(NETWORKDAYS(Lister!$D$20,Lister!$E$20,Lister!$D$7:$D$13)-P291)*N291/NETWORKDAYS(Lister!$D$20,Lister!$E$20,Lister!$D$7:$D$13),IF(OR(MONTH(F291)=4,MONTH(E291)=6),0)))))),0),"")</f>
        <v/>
      </c>
      <c r="T291" s="48" t="str">
        <f>IFERROR(MAX(IF(OR(O291="",P291="",Q291=""),"",IF(AND(MONTH(E291)=6,MONTH(F291)=6),(NETWORKDAYS(E291,F291,Lister!$D$7:$D$13)-Q291)*N291/NETWORKDAYS(Lister!$D$21,Lister!$E$21,Lister!$D$7:$D$13),IF(AND(MONTH(E291)&lt;6,MONTH(F291)=6),(NETWORKDAYS(Lister!$D$21,F291,Lister!$D$7:$D$13)-Q291)*N291/NETWORKDAYS(Lister!$D$21,Lister!$E$21,Lister!$D$7:$D$13),IF(MONTH(F291)&lt;6,0)))),0),"")</f>
        <v/>
      </c>
      <c r="U291" s="50" t="str">
        <f t="shared" si="23"/>
        <v/>
      </c>
    </row>
    <row r="292" spans="1:21" x14ac:dyDescent="0.35">
      <c r="A292" s="11" t="str">
        <f t="shared" si="24"/>
        <v/>
      </c>
      <c r="B292" s="32"/>
      <c r="C292" s="17"/>
      <c r="D292" s="18"/>
      <c r="E292" s="12"/>
      <c r="F292" s="12"/>
      <c r="G292" s="40" t="str">
        <f>IF(OR(E292="",F292=""),"",NETWORKDAYS(E292,F292,Lister!$D$7:$D$13))</f>
        <v/>
      </c>
      <c r="H292" s="14"/>
      <c r="I292" s="25" t="str">
        <f t="shared" si="20"/>
        <v/>
      </c>
      <c r="J292" s="45"/>
      <c r="K292" s="46"/>
      <c r="L292" s="15"/>
      <c r="M292" s="49" t="str">
        <f t="shared" si="21"/>
        <v/>
      </c>
      <c r="N292" s="47" t="str">
        <f t="shared" si="22"/>
        <v/>
      </c>
      <c r="O292" s="15"/>
      <c r="P292" s="15"/>
      <c r="Q292" s="15"/>
      <c r="R292" s="48" t="str">
        <f>IFERROR(MAX(IF(OR(O292="",P292="",Q292=""),"",IF(AND(MONTH(E292)=4,MONTH(F292)=4),(NETWORKDAYS(E292,F292,Lister!$D$7:$D$13)-O292)*N292/NETWORKDAYS(Lister!$D$19,Lister!$E$19,Lister!$D$7:$D$13),IF(AND(MONTH(E292)=4,MONTH(F292)&gt;4),(NETWORKDAYS(E292,Lister!$E$19,Lister!$D$7:$D$13)-O292)*N292/NETWORKDAYS(Lister!$D$19,Lister!$E$19,Lister!$D$7:$D$13),IF(MONTH(E292)&gt;4,0)))),0),"")</f>
        <v/>
      </c>
      <c r="S292" s="48" t="str">
        <f>IFERROR(MAX(IF(OR(O292="",P292="",Q292=""),"",IF(AND(MONTH(E292)=5,MONTH(F292)=5),(NETWORKDAYS(E292,F292,Lister!$D$7:$D$13)-P292)*N292/NETWORKDAYS(Lister!$D$20,Lister!$E$20,Lister!$D$7:$D$13),IF(AND(MONTH(E292)=4,MONTH(F292)=5),(NETWORKDAYS(Lister!$D$20,F292,Lister!$D$7:$D$13)-P292)*N292/NETWORKDAYS(Lister!$D$20,Lister!$E$20,Lister!$D$7:$D$13),IF(AND(MONTH(E292)=5,MONTH(F292)=6),(NETWORKDAYS(E292,Lister!$E$20,Lister!$D$7:$D$13)-P292)*N292/NETWORKDAYS(Lister!$D$20,Lister!$E$20,Lister!$D$7:$D$13),IF(AND(MONTH(E292)=4,MONTH(F292)=6),(NETWORKDAYS(Lister!$D$20,Lister!$E$20,Lister!$D$7:$D$13)-P292)*N292/NETWORKDAYS(Lister!$D$20,Lister!$E$20,Lister!$D$7:$D$13),IF(OR(MONTH(F292)=4,MONTH(E292)=6),0)))))),0),"")</f>
        <v/>
      </c>
      <c r="T292" s="48" t="str">
        <f>IFERROR(MAX(IF(OR(O292="",P292="",Q292=""),"",IF(AND(MONTH(E292)=6,MONTH(F292)=6),(NETWORKDAYS(E292,F292,Lister!$D$7:$D$13)-Q292)*N292/NETWORKDAYS(Lister!$D$21,Lister!$E$21,Lister!$D$7:$D$13),IF(AND(MONTH(E292)&lt;6,MONTH(F292)=6),(NETWORKDAYS(Lister!$D$21,F292,Lister!$D$7:$D$13)-Q292)*N292/NETWORKDAYS(Lister!$D$21,Lister!$E$21,Lister!$D$7:$D$13),IF(MONTH(F292)&lt;6,0)))),0),"")</f>
        <v/>
      </c>
      <c r="U292" s="50" t="str">
        <f t="shared" si="23"/>
        <v/>
      </c>
    </row>
    <row r="293" spans="1:21" x14ac:dyDescent="0.35">
      <c r="A293" s="11" t="str">
        <f t="shared" si="24"/>
        <v/>
      </c>
      <c r="B293" s="32"/>
      <c r="C293" s="17"/>
      <c r="D293" s="18"/>
      <c r="E293" s="12"/>
      <c r="F293" s="12"/>
      <c r="G293" s="40" t="str">
        <f>IF(OR(E293="",F293=""),"",NETWORKDAYS(E293,F293,Lister!$D$7:$D$13))</f>
        <v/>
      </c>
      <c r="H293" s="14"/>
      <c r="I293" s="25" t="str">
        <f t="shared" si="20"/>
        <v/>
      </c>
      <c r="J293" s="45"/>
      <c r="K293" s="46"/>
      <c r="L293" s="15"/>
      <c r="M293" s="49" t="str">
        <f t="shared" si="21"/>
        <v/>
      </c>
      <c r="N293" s="47" t="str">
        <f t="shared" si="22"/>
        <v/>
      </c>
      <c r="O293" s="15"/>
      <c r="P293" s="15"/>
      <c r="Q293" s="15"/>
      <c r="R293" s="48" t="str">
        <f>IFERROR(MAX(IF(OR(O293="",P293="",Q293=""),"",IF(AND(MONTH(E293)=4,MONTH(F293)=4),(NETWORKDAYS(E293,F293,Lister!$D$7:$D$13)-O293)*N293/NETWORKDAYS(Lister!$D$19,Lister!$E$19,Lister!$D$7:$D$13),IF(AND(MONTH(E293)=4,MONTH(F293)&gt;4),(NETWORKDAYS(E293,Lister!$E$19,Lister!$D$7:$D$13)-O293)*N293/NETWORKDAYS(Lister!$D$19,Lister!$E$19,Lister!$D$7:$D$13),IF(MONTH(E293)&gt;4,0)))),0),"")</f>
        <v/>
      </c>
      <c r="S293" s="48" t="str">
        <f>IFERROR(MAX(IF(OR(O293="",P293="",Q293=""),"",IF(AND(MONTH(E293)=5,MONTH(F293)=5),(NETWORKDAYS(E293,F293,Lister!$D$7:$D$13)-P293)*N293/NETWORKDAYS(Lister!$D$20,Lister!$E$20,Lister!$D$7:$D$13),IF(AND(MONTH(E293)=4,MONTH(F293)=5),(NETWORKDAYS(Lister!$D$20,F293,Lister!$D$7:$D$13)-P293)*N293/NETWORKDAYS(Lister!$D$20,Lister!$E$20,Lister!$D$7:$D$13),IF(AND(MONTH(E293)=5,MONTH(F293)=6),(NETWORKDAYS(E293,Lister!$E$20,Lister!$D$7:$D$13)-P293)*N293/NETWORKDAYS(Lister!$D$20,Lister!$E$20,Lister!$D$7:$D$13),IF(AND(MONTH(E293)=4,MONTH(F293)=6),(NETWORKDAYS(Lister!$D$20,Lister!$E$20,Lister!$D$7:$D$13)-P293)*N293/NETWORKDAYS(Lister!$D$20,Lister!$E$20,Lister!$D$7:$D$13),IF(OR(MONTH(F293)=4,MONTH(E293)=6),0)))))),0),"")</f>
        <v/>
      </c>
      <c r="T293" s="48" t="str">
        <f>IFERROR(MAX(IF(OR(O293="",P293="",Q293=""),"",IF(AND(MONTH(E293)=6,MONTH(F293)=6),(NETWORKDAYS(E293,F293,Lister!$D$7:$D$13)-Q293)*N293/NETWORKDAYS(Lister!$D$21,Lister!$E$21,Lister!$D$7:$D$13),IF(AND(MONTH(E293)&lt;6,MONTH(F293)=6),(NETWORKDAYS(Lister!$D$21,F293,Lister!$D$7:$D$13)-Q293)*N293/NETWORKDAYS(Lister!$D$21,Lister!$E$21,Lister!$D$7:$D$13),IF(MONTH(F293)&lt;6,0)))),0),"")</f>
        <v/>
      </c>
      <c r="U293" s="50" t="str">
        <f t="shared" si="23"/>
        <v/>
      </c>
    </row>
    <row r="294" spans="1:21" x14ac:dyDescent="0.35">
      <c r="A294" s="11" t="str">
        <f t="shared" si="24"/>
        <v/>
      </c>
      <c r="B294" s="32"/>
      <c r="C294" s="17"/>
      <c r="D294" s="18"/>
      <c r="E294" s="12"/>
      <c r="F294" s="12"/>
      <c r="G294" s="40" t="str">
        <f>IF(OR(E294="",F294=""),"",NETWORKDAYS(E294,F294,Lister!$D$7:$D$13))</f>
        <v/>
      </c>
      <c r="H294" s="14"/>
      <c r="I294" s="25" t="str">
        <f t="shared" si="20"/>
        <v/>
      </c>
      <c r="J294" s="45"/>
      <c r="K294" s="46"/>
      <c r="L294" s="15"/>
      <c r="M294" s="49" t="str">
        <f t="shared" si="21"/>
        <v/>
      </c>
      <c r="N294" s="47" t="str">
        <f t="shared" si="22"/>
        <v/>
      </c>
      <c r="O294" s="15"/>
      <c r="P294" s="15"/>
      <c r="Q294" s="15"/>
      <c r="R294" s="48" t="str">
        <f>IFERROR(MAX(IF(OR(O294="",P294="",Q294=""),"",IF(AND(MONTH(E294)=4,MONTH(F294)=4),(NETWORKDAYS(E294,F294,Lister!$D$7:$D$13)-O294)*N294/NETWORKDAYS(Lister!$D$19,Lister!$E$19,Lister!$D$7:$D$13),IF(AND(MONTH(E294)=4,MONTH(F294)&gt;4),(NETWORKDAYS(E294,Lister!$E$19,Lister!$D$7:$D$13)-O294)*N294/NETWORKDAYS(Lister!$D$19,Lister!$E$19,Lister!$D$7:$D$13),IF(MONTH(E294)&gt;4,0)))),0),"")</f>
        <v/>
      </c>
      <c r="S294" s="48" t="str">
        <f>IFERROR(MAX(IF(OR(O294="",P294="",Q294=""),"",IF(AND(MONTH(E294)=5,MONTH(F294)=5),(NETWORKDAYS(E294,F294,Lister!$D$7:$D$13)-P294)*N294/NETWORKDAYS(Lister!$D$20,Lister!$E$20,Lister!$D$7:$D$13),IF(AND(MONTH(E294)=4,MONTH(F294)=5),(NETWORKDAYS(Lister!$D$20,F294,Lister!$D$7:$D$13)-P294)*N294/NETWORKDAYS(Lister!$D$20,Lister!$E$20,Lister!$D$7:$D$13),IF(AND(MONTH(E294)=5,MONTH(F294)=6),(NETWORKDAYS(E294,Lister!$E$20,Lister!$D$7:$D$13)-P294)*N294/NETWORKDAYS(Lister!$D$20,Lister!$E$20,Lister!$D$7:$D$13),IF(AND(MONTH(E294)=4,MONTH(F294)=6),(NETWORKDAYS(Lister!$D$20,Lister!$E$20,Lister!$D$7:$D$13)-P294)*N294/NETWORKDAYS(Lister!$D$20,Lister!$E$20,Lister!$D$7:$D$13),IF(OR(MONTH(F294)=4,MONTH(E294)=6),0)))))),0),"")</f>
        <v/>
      </c>
      <c r="T294" s="48" t="str">
        <f>IFERROR(MAX(IF(OR(O294="",P294="",Q294=""),"",IF(AND(MONTH(E294)=6,MONTH(F294)=6),(NETWORKDAYS(E294,F294,Lister!$D$7:$D$13)-Q294)*N294/NETWORKDAYS(Lister!$D$21,Lister!$E$21,Lister!$D$7:$D$13),IF(AND(MONTH(E294)&lt;6,MONTH(F294)=6),(NETWORKDAYS(Lister!$D$21,F294,Lister!$D$7:$D$13)-Q294)*N294/NETWORKDAYS(Lister!$D$21,Lister!$E$21,Lister!$D$7:$D$13),IF(MONTH(F294)&lt;6,0)))),0),"")</f>
        <v/>
      </c>
      <c r="U294" s="50" t="str">
        <f t="shared" si="23"/>
        <v/>
      </c>
    </row>
    <row r="295" spans="1:21" x14ac:dyDescent="0.35">
      <c r="A295" s="11" t="str">
        <f t="shared" si="24"/>
        <v/>
      </c>
      <c r="B295" s="32"/>
      <c r="C295" s="17"/>
      <c r="D295" s="18"/>
      <c r="E295" s="12"/>
      <c r="F295" s="12"/>
      <c r="G295" s="40" t="str">
        <f>IF(OR(E295="",F295=""),"",NETWORKDAYS(E295,F295,Lister!$D$7:$D$13))</f>
        <v/>
      </c>
      <c r="H295" s="14"/>
      <c r="I295" s="25" t="str">
        <f t="shared" si="20"/>
        <v/>
      </c>
      <c r="J295" s="45"/>
      <c r="K295" s="46"/>
      <c r="L295" s="15"/>
      <c r="M295" s="49" t="str">
        <f t="shared" si="21"/>
        <v/>
      </c>
      <c r="N295" s="47" t="str">
        <f t="shared" si="22"/>
        <v/>
      </c>
      <c r="O295" s="15"/>
      <c r="P295" s="15"/>
      <c r="Q295" s="15"/>
      <c r="R295" s="48" t="str">
        <f>IFERROR(MAX(IF(OR(O295="",P295="",Q295=""),"",IF(AND(MONTH(E295)=4,MONTH(F295)=4),(NETWORKDAYS(E295,F295,Lister!$D$7:$D$13)-O295)*N295/NETWORKDAYS(Lister!$D$19,Lister!$E$19,Lister!$D$7:$D$13),IF(AND(MONTH(E295)=4,MONTH(F295)&gt;4),(NETWORKDAYS(E295,Lister!$E$19,Lister!$D$7:$D$13)-O295)*N295/NETWORKDAYS(Lister!$D$19,Lister!$E$19,Lister!$D$7:$D$13),IF(MONTH(E295)&gt;4,0)))),0),"")</f>
        <v/>
      </c>
      <c r="S295" s="48" t="str">
        <f>IFERROR(MAX(IF(OR(O295="",P295="",Q295=""),"",IF(AND(MONTH(E295)=5,MONTH(F295)=5),(NETWORKDAYS(E295,F295,Lister!$D$7:$D$13)-P295)*N295/NETWORKDAYS(Lister!$D$20,Lister!$E$20,Lister!$D$7:$D$13),IF(AND(MONTH(E295)=4,MONTH(F295)=5),(NETWORKDAYS(Lister!$D$20,F295,Lister!$D$7:$D$13)-P295)*N295/NETWORKDAYS(Lister!$D$20,Lister!$E$20,Lister!$D$7:$D$13),IF(AND(MONTH(E295)=5,MONTH(F295)=6),(NETWORKDAYS(E295,Lister!$E$20,Lister!$D$7:$D$13)-P295)*N295/NETWORKDAYS(Lister!$D$20,Lister!$E$20,Lister!$D$7:$D$13),IF(AND(MONTH(E295)=4,MONTH(F295)=6),(NETWORKDAYS(Lister!$D$20,Lister!$E$20,Lister!$D$7:$D$13)-P295)*N295/NETWORKDAYS(Lister!$D$20,Lister!$E$20,Lister!$D$7:$D$13),IF(OR(MONTH(F295)=4,MONTH(E295)=6),0)))))),0),"")</f>
        <v/>
      </c>
      <c r="T295" s="48" t="str">
        <f>IFERROR(MAX(IF(OR(O295="",P295="",Q295=""),"",IF(AND(MONTH(E295)=6,MONTH(F295)=6),(NETWORKDAYS(E295,F295,Lister!$D$7:$D$13)-Q295)*N295/NETWORKDAYS(Lister!$D$21,Lister!$E$21,Lister!$D$7:$D$13),IF(AND(MONTH(E295)&lt;6,MONTH(F295)=6),(NETWORKDAYS(Lister!$D$21,F295,Lister!$D$7:$D$13)-Q295)*N295/NETWORKDAYS(Lister!$D$21,Lister!$E$21,Lister!$D$7:$D$13),IF(MONTH(F295)&lt;6,0)))),0),"")</f>
        <v/>
      </c>
      <c r="U295" s="50" t="str">
        <f t="shared" si="23"/>
        <v/>
      </c>
    </row>
    <row r="296" spans="1:21" x14ac:dyDescent="0.35">
      <c r="A296" s="11" t="str">
        <f t="shared" si="24"/>
        <v/>
      </c>
      <c r="B296" s="32"/>
      <c r="C296" s="17"/>
      <c r="D296" s="18"/>
      <c r="E296" s="12"/>
      <c r="F296" s="12"/>
      <c r="G296" s="40" t="str">
        <f>IF(OR(E296="",F296=""),"",NETWORKDAYS(E296,F296,Lister!$D$7:$D$13))</f>
        <v/>
      </c>
      <c r="H296" s="14"/>
      <c r="I296" s="25" t="str">
        <f t="shared" si="20"/>
        <v/>
      </c>
      <c r="J296" s="45"/>
      <c r="K296" s="46"/>
      <c r="L296" s="15"/>
      <c r="M296" s="49" t="str">
        <f t="shared" si="21"/>
        <v/>
      </c>
      <c r="N296" s="47" t="str">
        <f t="shared" si="22"/>
        <v/>
      </c>
      <c r="O296" s="15"/>
      <c r="P296" s="15"/>
      <c r="Q296" s="15"/>
      <c r="R296" s="48" t="str">
        <f>IFERROR(MAX(IF(OR(O296="",P296="",Q296=""),"",IF(AND(MONTH(E296)=4,MONTH(F296)=4),(NETWORKDAYS(E296,F296,Lister!$D$7:$D$13)-O296)*N296/NETWORKDAYS(Lister!$D$19,Lister!$E$19,Lister!$D$7:$D$13),IF(AND(MONTH(E296)=4,MONTH(F296)&gt;4),(NETWORKDAYS(E296,Lister!$E$19,Lister!$D$7:$D$13)-O296)*N296/NETWORKDAYS(Lister!$D$19,Lister!$E$19,Lister!$D$7:$D$13),IF(MONTH(E296)&gt;4,0)))),0),"")</f>
        <v/>
      </c>
      <c r="S296" s="48" t="str">
        <f>IFERROR(MAX(IF(OR(O296="",P296="",Q296=""),"",IF(AND(MONTH(E296)=5,MONTH(F296)=5),(NETWORKDAYS(E296,F296,Lister!$D$7:$D$13)-P296)*N296/NETWORKDAYS(Lister!$D$20,Lister!$E$20,Lister!$D$7:$D$13),IF(AND(MONTH(E296)=4,MONTH(F296)=5),(NETWORKDAYS(Lister!$D$20,F296,Lister!$D$7:$D$13)-P296)*N296/NETWORKDAYS(Lister!$D$20,Lister!$E$20,Lister!$D$7:$D$13),IF(AND(MONTH(E296)=5,MONTH(F296)=6),(NETWORKDAYS(E296,Lister!$E$20,Lister!$D$7:$D$13)-P296)*N296/NETWORKDAYS(Lister!$D$20,Lister!$E$20,Lister!$D$7:$D$13),IF(AND(MONTH(E296)=4,MONTH(F296)=6),(NETWORKDAYS(Lister!$D$20,Lister!$E$20,Lister!$D$7:$D$13)-P296)*N296/NETWORKDAYS(Lister!$D$20,Lister!$E$20,Lister!$D$7:$D$13),IF(OR(MONTH(F296)=4,MONTH(E296)=6),0)))))),0),"")</f>
        <v/>
      </c>
      <c r="T296" s="48" t="str">
        <f>IFERROR(MAX(IF(OR(O296="",P296="",Q296=""),"",IF(AND(MONTH(E296)=6,MONTH(F296)=6),(NETWORKDAYS(E296,F296,Lister!$D$7:$D$13)-Q296)*N296/NETWORKDAYS(Lister!$D$21,Lister!$E$21,Lister!$D$7:$D$13),IF(AND(MONTH(E296)&lt;6,MONTH(F296)=6),(NETWORKDAYS(Lister!$D$21,F296,Lister!$D$7:$D$13)-Q296)*N296/NETWORKDAYS(Lister!$D$21,Lister!$E$21,Lister!$D$7:$D$13),IF(MONTH(F296)&lt;6,0)))),0),"")</f>
        <v/>
      </c>
      <c r="U296" s="50" t="str">
        <f t="shared" si="23"/>
        <v/>
      </c>
    </row>
    <row r="297" spans="1:21" x14ac:dyDescent="0.35">
      <c r="A297" s="11" t="str">
        <f t="shared" si="24"/>
        <v/>
      </c>
      <c r="B297" s="32"/>
      <c r="C297" s="17"/>
      <c r="D297" s="18"/>
      <c r="E297" s="12"/>
      <c r="F297" s="12"/>
      <c r="G297" s="40" t="str">
        <f>IF(OR(E297="",F297=""),"",NETWORKDAYS(E297,F297,Lister!$D$7:$D$13))</f>
        <v/>
      </c>
      <c r="H297" s="14"/>
      <c r="I297" s="25" t="str">
        <f t="shared" si="20"/>
        <v/>
      </c>
      <c r="J297" s="45"/>
      <c r="K297" s="46"/>
      <c r="L297" s="15"/>
      <c r="M297" s="49" t="str">
        <f t="shared" si="21"/>
        <v/>
      </c>
      <c r="N297" s="47" t="str">
        <f t="shared" si="22"/>
        <v/>
      </c>
      <c r="O297" s="15"/>
      <c r="P297" s="15"/>
      <c r="Q297" s="15"/>
      <c r="R297" s="48" t="str">
        <f>IFERROR(MAX(IF(OR(O297="",P297="",Q297=""),"",IF(AND(MONTH(E297)=4,MONTH(F297)=4),(NETWORKDAYS(E297,F297,Lister!$D$7:$D$13)-O297)*N297/NETWORKDAYS(Lister!$D$19,Lister!$E$19,Lister!$D$7:$D$13),IF(AND(MONTH(E297)=4,MONTH(F297)&gt;4),(NETWORKDAYS(E297,Lister!$E$19,Lister!$D$7:$D$13)-O297)*N297/NETWORKDAYS(Lister!$D$19,Lister!$E$19,Lister!$D$7:$D$13),IF(MONTH(E297)&gt;4,0)))),0),"")</f>
        <v/>
      </c>
      <c r="S297" s="48" t="str">
        <f>IFERROR(MAX(IF(OR(O297="",P297="",Q297=""),"",IF(AND(MONTH(E297)=5,MONTH(F297)=5),(NETWORKDAYS(E297,F297,Lister!$D$7:$D$13)-P297)*N297/NETWORKDAYS(Lister!$D$20,Lister!$E$20,Lister!$D$7:$D$13),IF(AND(MONTH(E297)=4,MONTH(F297)=5),(NETWORKDAYS(Lister!$D$20,F297,Lister!$D$7:$D$13)-P297)*N297/NETWORKDAYS(Lister!$D$20,Lister!$E$20,Lister!$D$7:$D$13),IF(AND(MONTH(E297)=5,MONTH(F297)=6),(NETWORKDAYS(E297,Lister!$E$20,Lister!$D$7:$D$13)-P297)*N297/NETWORKDAYS(Lister!$D$20,Lister!$E$20,Lister!$D$7:$D$13),IF(AND(MONTH(E297)=4,MONTH(F297)=6),(NETWORKDAYS(Lister!$D$20,Lister!$E$20,Lister!$D$7:$D$13)-P297)*N297/NETWORKDAYS(Lister!$D$20,Lister!$E$20,Lister!$D$7:$D$13),IF(OR(MONTH(F297)=4,MONTH(E297)=6),0)))))),0),"")</f>
        <v/>
      </c>
      <c r="T297" s="48" t="str">
        <f>IFERROR(MAX(IF(OR(O297="",P297="",Q297=""),"",IF(AND(MONTH(E297)=6,MONTH(F297)=6),(NETWORKDAYS(E297,F297,Lister!$D$7:$D$13)-Q297)*N297/NETWORKDAYS(Lister!$D$21,Lister!$E$21,Lister!$D$7:$D$13),IF(AND(MONTH(E297)&lt;6,MONTH(F297)=6),(NETWORKDAYS(Lister!$D$21,F297,Lister!$D$7:$D$13)-Q297)*N297/NETWORKDAYS(Lister!$D$21,Lister!$E$21,Lister!$D$7:$D$13),IF(MONTH(F297)&lt;6,0)))),0),"")</f>
        <v/>
      </c>
      <c r="U297" s="50" t="str">
        <f t="shared" si="23"/>
        <v/>
      </c>
    </row>
    <row r="298" spans="1:21" x14ac:dyDescent="0.35">
      <c r="A298" s="11" t="str">
        <f t="shared" si="24"/>
        <v/>
      </c>
      <c r="B298" s="32"/>
      <c r="C298" s="17"/>
      <c r="D298" s="18"/>
      <c r="E298" s="12"/>
      <c r="F298" s="12"/>
      <c r="G298" s="40" t="str">
        <f>IF(OR(E298="",F298=""),"",NETWORKDAYS(E298,F298,Lister!$D$7:$D$13))</f>
        <v/>
      </c>
      <c r="H298" s="14"/>
      <c r="I298" s="25" t="str">
        <f t="shared" si="20"/>
        <v/>
      </c>
      <c r="J298" s="45"/>
      <c r="K298" s="46"/>
      <c r="L298" s="15"/>
      <c r="M298" s="49" t="str">
        <f t="shared" si="21"/>
        <v/>
      </c>
      <c r="N298" s="47" t="str">
        <f t="shared" si="22"/>
        <v/>
      </c>
      <c r="O298" s="15"/>
      <c r="P298" s="15"/>
      <c r="Q298" s="15"/>
      <c r="R298" s="48" t="str">
        <f>IFERROR(MAX(IF(OR(O298="",P298="",Q298=""),"",IF(AND(MONTH(E298)=4,MONTH(F298)=4),(NETWORKDAYS(E298,F298,Lister!$D$7:$D$13)-O298)*N298/NETWORKDAYS(Lister!$D$19,Lister!$E$19,Lister!$D$7:$D$13),IF(AND(MONTH(E298)=4,MONTH(F298)&gt;4),(NETWORKDAYS(E298,Lister!$E$19,Lister!$D$7:$D$13)-O298)*N298/NETWORKDAYS(Lister!$D$19,Lister!$E$19,Lister!$D$7:$D$13),IF(MONTH(E298)&gt;4,0)))),0),"")</f>
        <v/>
      </c>
      <c r="S298" s="48" t="str">
        <f>IFERROR(MAX(IF(OR(O298="",P298="",Q298=""),"",IF(AND(MONTH(E298)=5,MONTH(F298)=5),(NETWORKDAYS(E298,F298,Lister!$D$7:$D$13)-P298)*N298/NETWORKDAYS(Lister!$D$20,Lister!$E$20,Lister!$D$7:$D$13),IF(AND(MONTH(E298)=4,MONTH(F298)=5),(NETWORKDAYS(Lister!$D$20,F298,Lister!$D$7:$D$13)-P298)*N298/NETWORKDAYS(Lister!$D$20,Lister!$E$20,Lister!$D$7:$D$13),IF(AND(MONTH(E298)=5,MONTH(F298)=6),(NETWORKDAYS(E298,Lister!$E$20,Lister!$D$7:$D$13)-P298)*N298/NETWORKDAYS(Lister!$D$20,Lister!$E$20,Lister!$D$7:$D$13),IF(AND(MONTH(E298)=4,MONTH(F298)=6),(NETWORKDAYS(Lister!$D$20,Lister!$E$20,Lister!$D$7:$D$13)-P298)*N298/NETWORKDAYS(Lister!$D$20,Lister!$E$20,Lister!$D$7:$D$13),IF(OR(MONTH(F298)=4,MONTH(E298)=6),0)))))),0),"")</f>
        <v/>
      </c>
      <c r="T298" s="48" t="str">
        <f>IFERROR(MAX(IF(OR(O298="",P298="",Q298=""),"",IF(AND(MONTH(E298)=6,MONTH(F298)=6),(NETWORKDAYS(E298,F298,Lister!$D$7:$D$13)-Q298)*N298/NETWORKDAYS(Lister!$D$21,Lister!$E$21,Lister!$D$7:$D$13),IF(AND(MONTH(E298)&lt;6,MONTH(F298)=6),(NETWORKDAYS(Lister!$D$21,F298,Lister!$D$7:$D$13)-Q298)*N298/NETWORKDAYS(Lister!$D$21,Lister!$E$21,Lister!$D$7:$D$13),IF(MONTH(F298)&lt;6,0)))),0),"")</f>
        <v/>
      </c>
      <c r="U298" s="50" t="str">
        <f t="shared" si="23"/>
        <v/>
      </c>
    </row>
    <row r="299" spans="1:21" x14ac:dyDescent="0.35">
      <c r="A299" s="11" t="str">
        <f t="shared" si="24"/>
        <v/>
      </c>
      <c r="B299" s="32"/>
      <c r="C299" s="17"/>
      <c r="D299" s="18"/>
      <c r="E299" s="12"/>
      <c r="F299" s="12"/>
      <c r="G299" s="40" t="str">
        <f>IF(OR(E299="",F299=""),"",NETWORKDAYS(E299,F299,Lister!$D$7:$D$13))</f>
        <v/>
      </c>
      <c r="H299" s="14"/>
      <c r="I299" s="25" t="str">
        <f t="shared" si="20"/>
        <v/>
      </c>
      <c r="J299" s="45"/>
      <c r="K299" s="46"/>
      <c r="L299" s="15"/>
      <c r="M299" s="49" t="str">
        <f t="shared" si="21"/>
        <v/>
      </c>
      <c r="N299" s="47" t="str">
        <f t="shared" si="22"/>
        <v/>
      </c>
      <c r="O299" s="15"/>
      <c r="P299" s="15"/>
      <c r="Q299" s="15"/>
      <c r="R299" s="48" t="str">
        <f>IFERROR(MAX(IF(OR(O299="",P299="",Q299=""),"",IF(AND(MONTH(E299)=4,MONTH(F299)=4),(NETWORKDAYS(E299,F299,Lister!$D$7:$D$13)-O299)*N299/NETWORKDAYS(Lister!$D$19,Lister!$E$19,Lister!$D$7:$D$13),IF(AND(MONTH(E299)=4,MONTH(F299)&gt;4),(NETWORKDAYS(E299,Lister!$E$19,Lister!$D$7:$D$13)-O299)*N299/NETWORKDAYS(Lister!$D$19,Lister!$E$19,Lister!$D$7:$D$13),IF(MONTH(E299)&gt;4,0)))),0),"")</f>
        <v/>
      </c>
      <c r="S299" s="48" t="str">
        <f>IFERROR(MAX(IF(OR(O299="",P299="",Q299=""),"",IF(AND(MONTH(E299)=5,MONTH(F299)=5),(NETWORKDAYS(E299,F299,Lister!$D$7:$D$13)-P299)*N299/NETWORKDAYS(Lister!$D$20,Lister!$E$20,Lister!$D$7:$D$13),IF(AND(MONTH(E299)=4,MONTH(F299)=5),(NETWORKDAYS(Lister!$D$20,F299,Lister!$D$7:$D$13)-P299)*N299/NETWORKDAYS(Lister!$D$20,Lister!$E$20,Lister!$D$7:$D$13),IF(AND(MONTH(E299)=5,MONTH(F299)=6),(NETWORKDAYS(E299,Lister!$E$20,Lister!$D$7:$D$13)-P299)*N299/NETWORKDAYS(Lister!$D$20,Lister!$E$20,Lister!$D$7:$D$13),IF(AND(MONTH(E299)=4,MONTH(F299)=6),(NETWORKDAYS(Lister!$D$20,Lister!$E$20,Lister!$D$7:$D$13)-P299)*N299/NETWORKDAYS(Lister!$D$20,Lister!$E$20,Lister!$D$7:$D$13),IF(OR(MONTH(F299)=4,MONTH(E299)=6),0)))))),0),"")</f>
        <v/>
      </c>
      <c r="T299" s="48" t="str">
        <f>IFERROR(MAX(IF(OR(O299="",P299="",Q299=""),"",IF(AND(MONTH(E299)=6,MONTH(F299)=6),(NETWORKDAYS(E299,F299,Lister!$D$7:$D$13)-Q299)*N299/NETWORKDAYS(Lister!$D$21,Lister!$E$21,Lister!$D$7:$D$13),IF(AND(MONTH(E299)&lt;6,MONTH(F299)=6),(NETWORKDAYS(Lister!$D$21,F299,Lister!$D$7:$D$13)-Q299)*N299/NETWORKDAYS(Lister!$D$21,Lister!$E$21,Lister!$D$7:$D$13),IF(MONTH(F299)&lt;6,0)))),0),"")</f>
        <v/>
      </c>
      <c r="U299" s="50" t="str">
        <f t="shared" si="23"/>
        <v/>
      </c>
    </row>
    <row r="300" spans="1:21" x14ac:dyDescent="0.35">
      <c r="A300" s="11" t="str">
        <f t="shared" si="24"/>
        <v/>
      </c>
      <c r="B300" s="32"/>
      <c r="C300" s="17"/>
      <c r="D300" s="18"/>
      <c r="E300" s="12"/>
      <c r="F300" s="12"/>
      <c r="G300" s="40" t="str">
        <f>IF(OR(E300="",F300=""),"",NETWORKDAYS(E300,F300,Lister!$D$7:$D$13))</f>
        <v/>
      </c>
      <c r="H300" s="14"/>
      <c r="I300" s="25" t="str">
        <f t="shared" si="20"/>
        <v/>
      </c>
      <c r="J300" s="45"/>
      <c r="K300" s="46"/>
      <c r="L300" s="15"/>
      <c r="M300" s="49" t="str">
        <f t="shared" si="21"/>
        <v/>
      </c>
      <c r="N300" s="47" t="str">
        <f t="shared" si="22"/>
        <v/>
      </c>
      <c r="O300" s="15"/>
      <c r="P300" s="15"/>
      <c r="Q300" s="15"/>
      <c r="R300" s="48" t="str">
        <f>IFERROR(MAX(IF(OR(O300="",P300="",Q300=""),"",IF(AND(MONTH(E300)=4,MONTH(F300)=4),(NETWORKDAYS(E300,F300,Lister!$D$7:$D$13)-O300)*N300/NETWORKDAYS(Lister!$D$19,Lister!$E$19,Lister!$D$7:$D$13),IF(AND(MONTH(E300)=4,MONTH(F300)&gt;4),(NETWORKDAYS(E300,Lister!$E$19,Lister!$D$7:$D$13)-O300)*N300/NETWORKDAYS(Lister!$D$19,Lister!$E$19,Lister!$D$7:$D$13),IF(MONTH(E300)&gt;4,0)))),0),"")</f>
        <v/>
      </c>
      <c r="S300" s="48" t="str">
        <f>IFERROR(MAX(IF(OR(O300="",P300="",Q300=""),"",IF(AND(MONTH(E300)=5,MONTH(F300)=5),(NETWORKDAYS(E300,F300,Lister!$D$7:$D$13)-P300)*N300/NETWORKDAYS(Lister!$D$20,Lister!$E$20,Lister!$D$7:$D$13),IF(AND(MONTH(E300)=4,MONTH(F300)=5),(NETWORKDAYS(Lister!$D$20,F300,Lister!$D$7:$D$13)-P300)*N300/NETWORKDAYS(Lister!$D$20,Lister!$E$20,Lister!$D$7:$D$13),IF(AND(MONTH(E300)=5,MONTH(F300)=6),(NETWORKDAYS(E300,Lister!$E$20,Lister!$D$7:$D$13)-P300)*N300/NETWORKDAYS(Lister!$D$20,Lister!$E$20,Lister!$D$7:$D$13),IF(AND(MONTH(E300)=4,MONTH(F300)=6),(NETWORKDAYS(Lister!$D$20,Lister!$E$20,Lister!$D$7:$D$13)-P300)*N300/NETWORKDAYS(Lister!$D$20,Lister!$E$20,Lister!$D$7:$D$13),IF(OR(MONTH(F300)=4,MONTH(E300)=6),0)))))),0),"")</f>
        <v/>
      </c>
      <c r="T300" s="48" t="str">
        <f>IFERROR(MAX(IF(OR(O300="",P300="",Q300=""),"",IF(AND(MONTH(E300)=6,MONTH(F300)=6),(NETWORKDAYS(E300,F300,Lister!$D$7:$D$13)-Q300)*N300/NETWORKDAYS(Lister!$D$21,Lister!$E$21,Lister!$D$7:$D$13),IF(AND(MONTH(E300)&lt;6,MONTH(F300)=6),(NETWORKDAYS(Lister!$D$21,F300,Lister!$D$7:$D$13)-Q300)*N300/NETWORKDAYS(Lister!$D$21,Lister!$E$21,Lister!$D$7:$D$13),IF(MONTH(F300)&lt;6,0)))),0),"")</f>
        <v/>
      </c>
      <c r="U300" s="50" t="str">
        <f t="shared" si="23"/>
        <v/>
      </c>
    </row>
    <row r="301" spans="1:21" x14ac:dyDescent="0.35">
      <c r="A301" s="11" t="str">
        <f t="shared" si="24"/>
        <v/>
      </c>
      <c r="B301" s="32"/>
      <c r="C301" s="17"/>
      <c r="D301" s="18"/>
      <c r="E301" s="12"/>
      <c r="F301" s="12"/>
      <c r="G301" s="40" t="str">
        <f>IF(OR(E301="",F301=""),"",NETWORKDAYS(E301,F301,Lister!$D$7:$D$13))</f>
        <v/>
      </c>
      <c r="H301" s="14"/>
      <c r="I301" s="25" t="str">
        <f t="shared" si="20"/>
        <v/>
      </c>
      <c r="J301" s="45"/>
      <c r="K301" s="46"/>
      <c r="L301" s="15"/>
      <c r="M301" s="49" t="str">
        <f t="shared" si="21"/>
        <v/>
      </c>
      <c r="N301" s="47" t="str">
        <f t="shared" si="22"/>
        <v/>
      </c>
      <c r="O301" s="15"/>
      <c r="P301" s="15"/>
      <c r="Q301" s="15"/>
      <c r="R301" s="48" t="str">
        <f>IFERROR(MAX(IF(OR(O301="",P301="",Q301=""),"",IF(AND(MONTH(E301)=4,MONTH(F301)=4),(NETWORKDAYS(E301,F301,Lister!$D$7:$D$13)-O301)*N301/NETWORKDAYS(Lister!$D$19,Lister!$E$19,Lister!$D$7:$D$13),IF(AND(MONTH(E301)=4,MONTH(F301)&gt;4),(NETWORKDAYS(E301,Lister!$E$19,Lister!$D$7:$D$13)-O301)*N301/NETWORKDAYS(Lister!$D$19,Lister!$E$19,Lister!$D$7:$D$13),IF(MONTH(E301)&gt;4,0)))),0),"")</f>
        <v/>
      </c>
      <c r="S301" s="48" t="str">
        <f>IFERROR(MAX(IF(OR(O301="",P301="",Q301=""),"",IF(AND(MONTH(E301)=5,MONTH(F301)=5),(NETWORKDAYS(E301,F301,Lister!$D$7:$D$13)-P301)*N301/NETWORKDAYS(Lister!$D$20,Lister!$E$20,Lister!$D$7:$D$13),IF(AND(MONTH(E301)=4,MONTH(F301)=5),(NETWORKDAYS(Lister!$D$20,F301,Lister!$D$7:$D$13)-P301)*N301/NETWORKDAYS(Lister!$D$20,Lister!$E$20,Lister!$D$7:$D$13),IF(AND(MONTH(E301)=5,MONTH(F301)=6),(NETWORKDAYS(E301,Lister!$E$20,Lister!$D$7:$D$13)-P301)*N301/NETWORKDAYS(Lister!$D$20,Lister!$E$20,Lister!$D$7:$D$13),IF(AND(MONTH(E301)=4,MONTH(F301)=6),(NETWORKDAYS(Lister!$D$20,Lister!$E$20,Lister!$D$7:$D$13)-P301)*N301/NETWORKDAYS(Lister!$D$20,Lister!$E$20,Lister!$D$7:$D$13),IF(OR(MONTH(F301)=4,MONTH(E301)=6),0)))))),0),"")</f>
        <v/>
      </c>
      <c r="T301" s="48" t="str">
        <f>IFERROR(MAX(IF(OR(O301="",P301="",Q301=""),"",IF(AND(MONTH(E301)=6,MONTH(F301)=6),(NETWORKDAYS(E301,F301,Lister!$D$7:$D$13)-Q301)*N301/NETWORKDAYS(Lister!$D$21,Lister!$E$21,Lister!$D$7:$D$13),IF(AND(MONTH(E301)&lt;6,MONTH(F301)=6),(NETWORKDAYS(Lister!$D$21,F301,Lister!$D$7:$D$13)-Q301)*N301/NETWORKDAYS(Lister!$D$21,Lister!$E$21,Lister!$D$7:$D$13),IF(MONTH(F301)&lt;6,0)))),0),"")</f>
        <v/>
      </c>
      <c r="U301" s="50" t="str">
        <f t="shared" si="23"/>
        <v/>
      </c>
    </row>
    <row r="302" spans="1:21" x14ac:dyDescent="0.35">
      <c r="A302" s="11" t="str">
        <f t="shared" si="24"/>
        <v/>
      </c>
      <c r="B302" s="32"/>
      <c r="C302" s="17"/>
      <c r="D302" s="18"/>
      <c r="E302" s="12"/>
      <c r="F302" s="12"/>
      <c r="G302" s="40" t="str">
        <f>IF(OR(E302="",F302=""),"",NETWORKDAYS(E302,F302,Lister!$D$7:$D$13))</f>
        <v/>
      </c>
      <c r="H302" s="14"/>
      <c r="I302" s="25" t="str">
        <f t="shared" si="20"/>
        <v/>
      </c>
      <c r="J302" s="45"/>
      <c r="K302" s="46"/>
      <c r="L302" s="15"/>
      <c r="M302" s="49" t="str">
        <f t="shared" si="21"/>
        <v/>
      </c>
      <c r="N302" s="47" t="str">
        <f t="shared" si="22"/>
        <v/>
      </c>
      <c r="O302" s="15"/>
      <c r="P302" s="15"/>
      <c r="Q302" s="15"/>
      <c r="R302" s="48" t="str">
        <f>IFERROR(MAX(IF(OR(O302="",P302="",Q302=""),"",IF(AND(MONTH(E302)=4,MONTH(F302)=4),(NETWORKDAYS(E302,F302,Lister!$D$7:$D$13)-O302)*N302/NETWORKDAYS(Lister!$D$19,Lister!$E$19,Lister!$D$7:$D$13),IF(AND(MONTH(E302)=4,MONTH(F302)&gt;4),(NETWORKDAYS(E302,Lister!$E$19,Lister!$D$7:$D$13)-O302)*N302/NETWORKDAYS(Lister!$D$19,Lister!$E$19,Lister!$D$7:$D$13),IF(MONTH(E302)&gt;4,0)))),0),"")</f>
        <v/>
      </c>
      <c r="S302" s="48" t="str">
        <f>IFERROR(MAX(IF(OR(O302="",P302="",Q302=""),"",IF(AND(MONTH(E302)=5,MONTH(F302)=5),(NETWORKDAYS(E302,F302,Lister!$D$7:$D$13)-P302)*N302/NETWORKDAYS(Lister!$D$20,Lister!$E$20,Lister!$D$7:$D$13),IF(AND(MONTH(E302)=4,MONTH(F302)=5),(NETWORKDAYS(Lister!$D$20,F302,Lister!$D$7:$D$13)-P302)*N302/NETWORKDAYS(Lister!$D$20,Lister!$E$20,Lister!$D$7:$D$13),IF(AND(MONTH(E302)=5,MONTH(F302)=6),(NETWORKDAYS(E302,Lister!$E$20,Lister!$D$7:$D$13)-P302)*N302/NETWORKDAYS(Lister!$D$20,Lister!$E$20,Lister!$D$7:$D$13),IF(AND(MONTH(E302)=4,MONTH(F302)=6),(NETWORKDAYS(Lister!$D$20,Lister!$E$20,Lister!$D$7:$D$13)-P302)*N302/NETWORKDAYS(Lister!$D$20,Lister!$E$20,Lister!$D$7:$D$13),IF(OR(MONTH(F302)=4,MONTH(E302)=6),0)))))),0),"")</f>
        <v/>
      </c>
      <c r="T302" s="48" t="str">
        <f>IFERROR(MAX(IF(OR(O302="",P302="",Q302=""),"",IF(AND(MONTH(E302)=6,MONTH(F302)=6),(NETWORKDAYS(E302,F302,Lister!$D$7:$D$13)-Q302)*N302/NETWORKDAYS(Lister!$D$21,Lister!$E$21,Lister!$D$7:$D$13),IF(AND(MONTH(E302)&lt;6,MONTH(F302)=6),(NETWORKDAYS(Lister!$D$21,F302,Lister!$D$7:$D$13)-Q302)*N302/NETWORKDAYS(Lister!$D$21,Lister!$E$21,Lister!$D$7:$D$13),IF(MONTH(F302)&lt;6,0)))),0),"")</f>
        <v/>
      </c>
      <c r="U302" s="50" t="str">
        <f t="shared" si="23"/>
        <v/>
      </c>
    </row>
    <row r="303" spans="1:21" x14ac:dyDescent="0.35">
      <c r="A303" s="11" t="str">
        <f t="shared" si="24"/>
        <v/>
      </c>
      <c r="B303" s="32"/>
      <c r="C303" s="17"/>
      <c r="D303" s="18"/>
      <c r="E303" s="12"/>
      <c r="F303" s="12"/>
      <c r="G303" s="40" t="str">
        <f>IF(OR(E303="",F303=""),"",NETWORKDAYS(E303,F303,Lister!$D$7:$D$13))</f>
        <v/>
      </c>
      <c r="H303" s="14"/>
      <c r="I303" s="25" t="str">
        <f t="shared" si="20"/>
        <v/>
      </c>
      <c r="J303" s="45"/>
      <c r="K303" s="46"/>
      <c r="L303" s="15"/>
      <c r="M303" s="49" t="str">
        <f t="shared" si="21"/>
        <v/>
      </c>
      <c r="N303" s="47" t="str">
        <f t="shared" si="22"/>
        <v/>
      </c>
      <c r="O303" s="15"/>
      <c r="P303" s="15"/>
      <c r="Q303" s="15"/>
      <c r="R303" s="48" t="str">
        <f>IFERROR(MAX(IF(OR(O303="",P303="",Q303=""),"",IF(AND(MONTH(E303)=4,MONTH(F303)=4),(NETWORKDAYS(E303,F303,Lister!$D$7:$D$13)-O303)*N303/NETWORKDAYS(Lister!$D$19,Lister!$E$19,Lister!$D$7:$D$13),IF(AND(MONTH(E303)=4,MONTH(F303)&gt;4),(NETWORKDAYS(E303,Lister!$E$19,Lister!$D$7:$D$13)-O303)*N303/NETWORKDAYS(Lister!$D$19,Lister!$E$19,Lister!$D$7:$D$13),IF(MONTH(E303)&gt;4,0)))),0),"")</f>
        <v/>
      </c>
      <c r="S303" s="48" t="str">
        <f>IFERROR(MAX(IF(OR(O303="",P303="",Q303=""),"",IF(AND(MONTH(E303)=5,MONTH(F303)=5),(NETWORKDAYS(E303,F303,Lister!$D$7:$D$13)-P303)*N303/NETWORKDAYS(Lister!$D$20,Lister!$E$20,Lister!$D$7:$D$13),IF(AND(MONTH(E303)=4,MONTH(F303)=5),(NETWORKDAYS(Lister!$D$20,F303,Lister!$D$7:$D$13)-P303)*N303/NETWORKDAYS(Lister!$D$20,Lister!$E$20,Lister!$D$7:$D$13),IF(AND(MONTH(E303)=5,MONTH(F303)=6),(NETWORKDAYS(E303,Lister!$E$20,Lister!$D$7:$D$13)-P303)*N303/NETWORKDAYS(Lister!$D$20,Lister!$E$20,Lister!$D$7:$D$13),IF(AND(MONTH(E303)=4,MONTH(F303)=6),(NETWORKDAYS(Lister!$D$20,Lister!$E$20,Lister!$D$7:$D$13)-P303)*N303/NETWORKDAYS(Lister!$D$20,Lister!$E$20,Lister!$D$7:$D$13),IF(OR(MONTH(F303)=4,MONTH(E303)=6),0)))))),0),"")</f>
        <v/>
      </c>
      <c r="T303" s="48" t="str">
        <f>IFERROR(MAX(IF(OR(O303="",P303="",Q303=""),"",IF(AND(MONTH(E303)=6,MONTH(F303)=6),(NETWORKDAYS(E303,F303,Lister!$D$7:$D$13)-Q303)*N303/NETWORKDAYS(Lister!$D$21,Lister!$E$21,Lister!$D$7:$D$13),IF(AND(MONTH(E303)&lt;6,MONTH(F303)=6),(NETWORKDAYS(Lister!$D$21,F303,Lister!$D$7:$D$13)-Q303)*N303/NETWORKDAYS(Lister!$D$21,Lister!$E$21,Lister!$D$7:$D$13),IF(MONTH(F303)&lt;6,0)))),0),"")</f>
        <v/>
      </c>
      <c r="U303" s="50" t="str">
        <f t="shared" si="23"/>
        <v/>
      </c>
    </row>
    <row r="304" spans="1:21" x14ac:dyDescent="0.35">
      <c r="A304" s="11" t="str">
        <f t="shared" si="24"/>
        <v/>
      </c>
      <c r="B304" s="32"/>
      <c r="C304" s="17"/>
      <c r="D304" s="18"/>
      <c r="E304" s="12"/>
      <c r="F304" s="12"/>
      <c r="G304" s="40" t="str">
        <f>IF(OR(E304="",F304=""),"",NETWORKDAYS(E304,F304,Lister!$D$7:$D$13))</f>
        <v/>
      </c>
      <c r="H304" s="14"/>
      <c r="I304" s="25" t="str">
        <f t="shared" si="20"/>
        <v/>
      </c>
      <c r="J304" s="45"/>
      <c r="K304" s="46"/>
      <c r="L304" s="15"/>
      <c r="M304" s="49" t="str">
        <f t="shared" si="21"/>
        <v/>
      </c>
      <c r="N304" s="47" t="str">
        <f t="shared" si="22"/>
        <v/>
      </c>
      <c r="O304" s="15"/>
      <c r="P304" s="15"/>
      <c r="Q304" s="15"/>
      <c r="R304" s="48" t="str">
        <f>IFERROR(MAX(IF(OR(O304="",P304="",Q304=""),"",IF(AND(MONTH(E304)=4,MONTH(F304)=4),(NETWORKDAYS(E304,F304,Lister!$D$7:$D$13)-O304)*N304/NETWORKDAYS(Lister!$D$19,Lister!$E$19,Lister!$D$7:$D$13),IF(AND(MONTH(E304)=4,MONTH(F304)&gt;4),(NETWORKDAYS(E304,Lister!$E$19,Lister!$D$7:$D$13)-O304)*N304/NETWORKDAYS(Lister!$D$19,Lister!$E$19,Lister!$D$7:$D$13),IF(MONTH(E304)&gt;4,0)))),0),"")</f>
        <v/>
      </c>
      <c r="S304" s="48" t="str">
        <f>IFERROR(MAX(IF(OR(O304="",P304="",Q304=""),"",IF(AND(MONTH(E304)=5,MONTH(F304)=5),(NETWORKDAYS(E304,F304,Lister!$D$7:$D$13)-P304)*N304/NETWORKDAYS(Lister!$D$20,Lister!$E$20,Lister!$D$7:$D$13),IF(AND(MONTH(E304)=4,MONTH(F304)=5),(NETWORKDAYS(Lister!$D$20,F304,Lister!$D$7:$D$13)-P304)*N304/NETWORKDAYS(Lister!$D$20,Lister!$E$20,Lister!$D$7:$D$13),IF(AND(MONTH(E304)=5,MONTH(F304)=6),(NETWORKDAYS(E304,Lister!$E$20,Lister!$D$7:$D$13)-P304)*N304/NETWORKDAYS(Lister!$D$20,Lister!$E$20,Lister!$D$7:$D$13),IF(AND(MONTH(E304)=4,MONTH(F304)=6),(NETWORKDAYS(Lister!$D$20,Lister!$E$20,Lister!$D$7:$D$13)-P304)*N304/NETWORKDAYS(Lister!$D$20,Lister!$E$20,Lister!$D$7:$D$13),IF(OR(MONTH(F304)=4,MONTH(E304)=6),0)))))),0),"")</f>
        <v/>
      </c>
      <c r="T304" s="48" t="str">
        <f>IFERROR(MAX(IF(OR(O304="",P304="",Q304=""),"",IF(AND(MONTH(E304)=6,MONTH(F304)=6),(NETWORKDAYS(E304,F304,Lister!$D$7:$D$13)-Q304)*N304/NETWORKDAYS(Lister!$D$21,Lister!$E$21,Lister!$D$7:$D$13),IF(AND(MONTH(E304)&lt;6,MONTH(F304)=6),(NETWORKDAYS(Lister!$D$21,F304,Lister!$D$7:$D$13)-Q304)*N304/NETWORKDAYS(Lister!$D$21,Lister!$E$21,Lister!$D$7:$D$13),IF(MONTH(F304)&lt;6,0)))),0),"")</f>
        <v/>
      </c>
      <c r="U304" s="50" t="str">
        <f t="shared" si="23"/>
        <v/>
      </c>
    </row>
    <row r="305" spans="1:21" x14ac:dyDescent="0.35">
      <c r="A305" s="11" t="str">
        <f t="shared" si="24"/>
        <v/>
      </c>
      <c r="B305" s="32"/>
      <c r="C305" s="17"/>
      <c r="D305" s="18"/>
      <c r="E305" s="12"/>
      <c r="F305" s="12"/>
      <c r="G305" s="40" t="str">
        <f>IF(OR(E305="",F305=""),"",NETWORKDAYS(E305,F305,Lister!$D$7:$D$13))</f>
        <v/>
      </c>
      <c r="H305" s="14"/>
      <c r="I305" s="25" t="str">
        <f t="shared" si="20"/>
        <v/>
      </c>
      <c r="J305" s="45"/>
      <c r="K305" s="46"/>
      <c r="L305" s="15"/>
      <c r="M305" s="49" t="str">
        <f t="shared" si="21"/>
        <v/>
      </c>
      <c r="N305" s="47" t="str">
        <f t="shared" si="22"/>
        <v/>
      </c>
      <c r="O305" s="15"/>
      <c r="P305" s="15"/>
      <c r="Q305" s="15"/>
      <c r="R305" s="48" t="str">
        <f>IFERROR(MAX(IF(OR(O305="",P305="",Q305=""),"",IF(AND(MONTH(E305)=4,MONTH(F305)=4),(NETWORKDAYS(E305,F305,Lister!$D$7:$D$13)-O305)*N305/NETWORKDAYS(Lister!$D$19,Lister!$E$19,Lister!$D$7:$D$13),IF(AND(MONTH(E305)=4,MONTH(F305)&gt;4),(NETWORKDAYS(E305,Lister!$E$19,Lister!$D$7:$D$13)-O305)*N305/NETWORKDAYS(Lister!$D$19,Lister!$E$19,Lister!$D$7:$D$13),IF(MONTH(E305)&gt;4,0)))),0),"")</f>
        <v/>
      </c>
      <c r="S305" s="48" t="str">
        <f>IFERROR(MAX(IF(OR(O305="",P305="",Q305=""),"",IF(AND(MONTH(E305)=5,MONTH(F305)=5),(NETWORKDAYS(E305,F305,Lister!$D$7:$D$13)-P305)*N305/NETWORKDAYS(Lister!$D$20,Lister!$E$20,Lister!$D$7:$D$13),IF(AND(MONTH(E305)=4,MONTH(F305)=5),(NETWORKDAYS(Lister!$D$20,F305,Lister!$D$7:$D$13)-P305)*N305/NETWORKDAYS(Lister!$D$20,Lister!$E$20,Lister!$D$7:$D$13),IF(AND(MONTH(E305)=5,MONTH(F305)=6),(NETWORKDAYS(E305,Lister!$E$20,Lister!$D$7:$D$13)-P305)*N305/NETWORKDAYS(Lister!$D$20,Lister!$E$20,Lister!$D$7:$D$13),IF(AND(MONTH(E305)=4,MONTH(F305)=6),(NETWORKDAYS(Lister!$D$20,Lister!$E$20,Lister!$D$7:$D$13)-P305)*N305/NETWORKDAYS(Lister!$D$20,Lister!$E$20,Lister!$D$7:$D$13),IF(OR(MONTH(F305)=4,MONTH(E305)=6),0)))))),0),"")</f>
        <v/>
      </c>
      <c r="T305" s="48" t="str">
        <f>IFERROR(MAX(IF(OR(O305="",P305="",Q305=""),"",IF(AND(MONTH(E305)=6,MONTH(F305)=6),(NETWORKDAYS(E305,F305,Lister!$D$7:$D$13)-Q305)*N305/NETWORKDAYS(Lister!$D$21,Lister!$E$21,Lister!$D$7:$D$13),IF(AND(MONTH(E305)&lt;6,MONTH(F305)=6),(NETWORKDAYS(Lister!$D$21,F305,Lister!$D$7:$D$13)-Q305)*N305/NETWORKDAYS(Lister!$D$21,Lister!$E$21,Lister!$D$7:$D$13),IF(MONTH(F305)&lt;6,0)))),0),"")</f>
        <v/>
      </c>
      <c r="U305" s="50" t="str">
        <f t="shared" si="23"/>
        <v/>
      </c>
    </row>
    <row r="306" spans="1:21" x14ac:dyDescent="0.35">
      <c r="A306" s="11" t="str">
        <f t="shared" si="24"/>
        <v/>
      </c>
      <c r="B306" s="32"/>
      <c r="C306" s="17"/>
      <c r="D306" s="18"/>
      <c r="E306" s="12"/>
      <c r="F306" s="12"/>
      <c r="G306" s="40" t="str">
        <f>IF(OR(E306="",F306=""),"",NETWORKDAYS(E306,F306,Lister!$D$7:$D$13))</f>
        <v/>
      </c>
      <c r="H306" s="14"/>
      <c r="I306" s="25" t="str">
        <f t="shared" si="20"/>
        <v/>
      </c>
      <c r="J306" s="45"/>
      <c r="K306" s="46"/>
      <c r="L306" s="15"/>
      <c r="M306" s="49" t="str">
        <f t="shared" si="21"/>
        <v/>
      </c>
      <c r="N306" s="47" t="str">
        <f t="shared" si="22"/>
        <v/>
      </c>
      <c r="O306" s="15"/>
      <c r="P306" s="15"/>
      <c r="Q306" s="15"/>
      <c r="R306" s="48" t="str">
        <f>IFERROR(MAX(IF(OR(O306="",P306="",Q306=""),"",IF(AND(MONTH(E306)=4,MONTH(F306)=4),(NETWORKDAYS(E306,F306,Lister!$D$7:$D$13)-O306)*N306/NETWORKDAYS(Lister!$D$19,Lister!$E$19,Lister!$D$7:$D$13),IF(AND(MONTH(E306)=4,MONTH(F306)&gt;4),(NETWORKDAYS(E306,Lister!$E$19,Lister!$D$7:$D$13)-O306)*N306/NETWORKDAYS(Lister!$D$19,Lister!$E$19,Lister!$D$7:$D$13),IF(MONTH(E306)&gt;4,0)))),0),"")</f>
        <v/>
      </c>
      <c r="S306" s="48" t="str">
        <f>IFERROR(MAX(IF(OR(O306="",P306="",Q306=""),"",IF(AND(MONTH(E306)=5,MONTH(F306)=5),(NETWORKDAYS(E306,F306,Lister!$D$7:$D$13)-P306)*N306/NETWORKDAYS(Lister!$D$20,Lister!$E$20,Lister!$D$7:$D$13),IF(AND(MONTH(E306)=4,MONTH(F306)=5),(NETWORKDAYS(Lister!$D$20,F306,Lister!$D$7:$D$13)-P306)*N306/NETWORKDAYS(Lister!$D$20,Lister!$E$20,Lister!$D$7:$D$13),IF(AND(MONTH(E306)=5,MONTH(F306)=6),(NETWORKDAYS(E306,Lister!$E$20,Lister!$D$7:$D$13)-P306)*N306/NETWORKDAYS(Lister!$D$20,Lister!$E$20,Lister!$D$7:$D$13),IF(AND(MONTH(E306)=4,MONTH(F306)=6),(NETWORKDAYS(Lister!$D$20,Lister!$E$20,Lister!$D$7:$D$13)-P306)*N306/NETWORKDAYS(Lister!$D$20,Lister!$E$20,Lister!$D$7:$D$13),IF(OR(MONTH(F306)=4,MONTH(E306)=6),0)))))),0),"")</f>
        <v/>
      </c>
      <c r="T306" s="48" t="str">
        <f>IFERROR(MAX(IF(OR(O306="",P306="",Q306=""),"",IF(AND(MONTH(E306)=6,MONTH(F306)=6),(NETWORKDAYS(E306,F306,Lister!$D$7:$D$13)-Q306)*N306/NETWORKDAYS(Lister!$D$21,Lister!$E$21,Lister!$D$7:$D$13),IF(AND(MONTH(E306)&lt;6,MONTH(F306)=6),(NETWORKDAYS(Lister!$D$21,F306,Lister!$D$7:$D$13)-Q306)*N306/NETWORKDAYS(Lister!$D$21,Lister!$E$21,Lister!$D$7:$D$13),IF(MONTH(F306)&lt;6,0)))),0),"")</f>
        <v/>
      </c>
      <c r="U306" s="50" t="str">
        <f t="shared" si="23"/>
        <v/>
      </c>
    </row>
    <row r="307" spans="1:21" x14ac:dyDescent="0.35">
      <c r="A307" s="11" t="str">
        <f t="shared" si="24"/>
        <v/>
      </c>
      <c r="B307" s="32"/>
      <c r="C307" s="17"/>
      <c r="D307" s="18"/>
      <c r="E307" s="12"/>
      <c r="F307" s="12"/>
      <c r="G307" s="40" t="str">
        <f>IF(OR(E307="",F307=""),"",NETWORKDAYS(E307,F307,Lister!$D$7:$D$13))</f>
        <v/>
      </c>
      <c r="H307" s="14"/>
      <c r="I307" s="25" t="str">
        <f t="shared" si="20"/>
        <v/>
      </c>
      <c r="J307" s="45"/>
      <c r="K307" s="46"/>
      <c r="L307" s="15"/>
      <c r="M307" s="49" t="str">
        <f t="shared" si="21"/>
        <v/>
      </c>
      <c r="N307" s="47" t="str">
        <f t="shared" si="22"/>
        <v/>
      </c>
      <c r="O307" s="15"/>
      <c r="P307" s="15"/>
      <c r="Q307" s="15"/>
      <c r="R307" s="48" t="str">
        <f>IFERROR(MAX(IF(OR(O307="",P307="",Q307=""),"",IF(AND(MONTH(E307)=4,MONTH(F307)=4),(NETWORKDAYS(E307,F307,Lister!$D$7:$D$13)-O307)*N307/NETWORKDAYS(Lister!$D$19,Lister!$E$19,Lister!$D$7:$D$13),IF(AND(MONTH(E307)=4,MONTH(F307)&gt;4),(NETWORKDAYS(E307,Lister!$E$19,Lister!$D$7:$D$13)-O307)*N307/NETWORKDAYS(Lister!$D$19,Lister!$E$19,Lister!$D$7:$D$13),IF(MONTH(E307)&gt;4,0)))),0),"")</f>
        <v/>
      </c>
      <c r="S307" s="48" t="str">
        <f>IFERROR(MAX(IF(OR(O307="",P307="",Q307=""),"",IF(AND(MONTH(E307)=5,MONTH(F307)=5),(NETWORKDAYS(E307,F307,Lister!$D$7:$D$13)-P307)*N307/NETWORKDAYS(Lister!$D$20,Lister!$E$20,Lister!$D$7:$D$13),IF(AND(MONTH(E307)=4,MONTH(F307)=5),(NETWORKDAYS(Lister!$D$20,F307,Lister!$D$7:$D$13)-P307)*N307/NETWORKDAYS(Lister!$D$20,Lister!$E$20,Lister!$D$7:$D$13),IF(AND(MONTH(E307)=5,MONTH(F307)=6),(NETWORKDAYS(E307,Lister!$E$20,Lister!$D$7:$D$13)-P307)*N307/NETWORKDAYS(Lister!$D$20,Lister!$E$20,Lister!$D$7:$D$13),IF(AND(MONTH(E307)=4,MONTH(F307)=6),(NETWORKDAYS(Lister!$D$20,Lister!$E$20,Lister!$D$7:$D$13)-P307)*N307/NETWORKDAYS(Lister!$D$20,Lister!$E$20,Lister!$D$7:$D$13),IF(OR(MONTH(F307)=4,MONTH(E307)=6),0)))))),0),"")</f>
        <v/>
      </c>
      <c r="T307" s="48" t="str">
        <f>IFERROR(MAX(IF(OR(O307="",P307="",Q307=""),"",IF(AND(MONTH(E307)=6,MONTH(F307)=6),(NETWORKDAYS(E307,F307,Lister!$D$7:$D$13)-Q307)*N307/NETWORKDAYS(Lister!$D$21,Lister!$E$21,Lister!$D$7:$D$13),IF(AND(MONTH(E307)&lt;6,MONTH(F307)=6),(NETWORKDAYS(Lister!$D$21,F307,Lister!$D$7:$D$13)-Q307)*N307/NETWORKDAYS(Lister!$D$21,Lister!$E$21,Lister!$D$7:$D$13),IF(MONTH(F307)&lt;6,0)))),0),"")</f>
        <v/>
      </c>
      <c r="U307" s="50" t="str">
        <f t="shared" si="23"/>
        <v/>
      </c>
    </row>
    <row r="308" spans="1:21" x14ac:dyDescent="0.35">
      <c r="A308" s="11" t="str">
        <f t="shared" si="24"/>
        <v/>
      </c>
      <c r="B308" s="32"/>
      <c r="C308" s="17"/>
      <c r="D308" s="18"/>
      <c r="E308" s="12"/>
      <c r="F308" s="12"/>
      <c r="G308" s="40" t="str">
        <f>IF(OR(E308="",F308=""),"",NETWORKDAYS(E308,F308,Lister!$D$7:$D$13))</f>
        <v/>
      </c>
      <c r="H308" s="14"/>
      <c r="I308" s="25" t="str">
        <f t="shared" si="20"/>
        <v/>
      </c>
      <c r="J308" s="45"/>
      <c r="K308" s="46"/>
      <c r="L308" s="15"/>
      <c r="M308" s="49" t="str">
        <f t="shared" si="21"/>
        <v/>
      </c>
      <c r="N308" s="47" t="str">
        <f t="shared" si="22"/>
        <v/>
      </c>
      <c r="O308" s="15"/>
      <c r="P308" s="15"/>
      <c r="Q308" s="15"/>
      <c r="R308" s="48" t="str">
        <f>IFERROR(MAX(IF(OR(O308="",P308="",Q308=""),"",IF(AND(MONTH(E308)=4,MONTH(F308)=4),(NETWORKDAYS(E308,F308,Lister!$D$7:$D$13)-O308)*N308/NETWORKDAYS(Lister!$D$19,Lister!$E$19,Lister!$D$7:$D$13),IF(AND(MONTH(E308)=4,MONTH(F308)&gt;4),(NETWORKDAYS(E308,Lister!$E$19,Lister!$D$7:$D$13)-O308)*N308/NETWORKDAYS(Lister!$D$19,Lister!$E$19,Lister!$D$7:$D$13),IF(MONTH(E308)&gt;4,0)))),0),"")</f>
        <v/>
      </c>
      <c r="S308" s="48" t="str">
        <f>IFERROR(MAX(IF(OR(O308="",P308="",Q308=""),"",IF(AND(MONTH(E308)=5,MONTH(F308)=5),(NETWORKDAYS(E308,F308,Lister!$D$7:$D$13)-P308)*N308/NETWORKDAYS(Lister!$D$20,Lister!$E$20,Lister!$D$7:$D$13),IF(AND(MONTH(E308)=4,MONTH(F308)=5),(NETWORKDAYS(Lister!$D$20,F308,Lister!$D$7:$D$13)-P308)*N308/NETWORKDAYS(Lister!$D$20,Lister!$E$20,Lister!$D$7:$D$13),IF(AND(MONTH(E308)=5,MONTH(F308)=6),(NETWORKDAYS(E308,Lister!$E$20,Lister!$D$7:$D$13)-P308)*N308/NETWORKDAYS(Lister!$D$20,Lister!$E$20,Lister!$D$7:$D$13),IF(AND(MONTH(E308)=4,MONTH(F308)=6),(NETWORKDAYS(Lister!$D$20,Lister!$E$20,Lister!$D$7:$D$13)-P308)*N308/NETWORKDAYS(Lister!$D$20,Lister!$E$20,Lister!$D$7:$D$13),IF(OR(MONTH(F308)=4,MONTH(E308)=6),0)))))),0),"")</f>
        <v/>
      </c>
      <c r="T308" s="48" t="str">
        <f>IFERROR(MAX(IF(OR(O308="",P308="",Q308=""),"",IF(AND(MONTH(E308)=6,MONTH(F308)=6),(NETWORKDAYS(E308,F308,Lister!$D$7:$D$13)-Q308)*N308/NETWORKDAYS(Lister!$D$21,Lister!$E$21,Lister!$D$7:$D$13),IF(AND(MONTH(E308)&lt;6,MONTH(F308)=6),(NETWORKDAYS(Lister!$D$21,F308,Lister!$D$7:$D$13)-Q308)*N308/NETWORKDAYS(Lister!$D$21,Lister!$E$21,Lister!$D$7:$D$13),IF(MONTH(F308)&lt;6,0)))),0),"")</f>
        <v/>
      </c>
      <c r="U308" s="50" t="str">
        <f t="shared" si="23"/>
        <v/>
      </c>
    </row>
    <row r="309" spans="1:21" x14ac:dyDescent="0.35">
      <c r="A309" s="11" t="str">
        <f t="shared" si="24"/>
        <v/>
      </c>
      <c r="B309" s="32"/>
      <c r="C309" s="17"/>
      <c r="D309" s="18"/>
      <c r="E309" s="12"/>
      <c r="F309" s="12"/>
      <c r="G309" s="40" t="str">
        <f>IF(OR(E309="",F309=""),"",NETWORKDAYS(E309,F309,Lister!$D$7:$D$13))</f>
        <v/>
      </c>
      <c r="H309" s="14"/>
      <c r="I309" s="25" t="str">
        <f t="shared" si="20"/>
        <v/>
      </c>
      <c r="J309" s="45"/>
      <c r="K309" s="46"/>
      <c r="L309" s="15"/>
      <c r="M309" s="49" t="str">
        <f t="shared" si="21"/>
        <v/>
      </c>
      <c r="N309" s="47" t="str">
        <f t="shared" si="22"/>
        <v/>
      </c>
      <c r="O309" s="15"/>
      <c r="P309" s="15"/>
      <c r="Q309" s="15"/>
      <c r="R309" s="48" t="str">
        <f>IFERROR(MAX(IF(OR(O309="",P309="",Q309=""),"",IF(AND(MONTH(E309)=4,MONTH(F309)=4),(NETWORKDAYS(E309,F309,Lister!$D$7:$D$13)-O309)*N309/NETWORKDAYS(Lister!$D$19,Lister!$E$19,Lister!$D$7:$D$13),IF(AND(MONTH(E309)=4,MONTH(F309)&gt;4),(NETWORKDAYS(E309,Lister!$E$19,Lister!$D$7:$D$13)-O309)*N309/NETWORKDAYS(Lister!$D$19,Lister!$E$19,Lister!$D$7:$D$13),IF(MONTH(E309)&gt;4,0)))),0),"")</f>
        <v/>
      </c>
      <c r="S309" s="48" t="str">
        <f>IFERROR(MAX(IF(OR(O309="",P309="",Q309=""),"",IF(AND(MONTH(E309)=5,MONTH(F309)=5),(NETWORKDAYS(E309,F309,Lister!$D$7:$D$13)-P309)*N309/NETWORKDAYS(Lister!$D$20,Lister!$E$20,Lister!$D$7:$D$13),IF(AND(MONTH(E309)=4,MONTH(F309)=5),(NETWORKDAYS(Lister!$D$20,F309,Lister!$D$7:$D$13)-P309)*N309/NETWORKDAYS(Lister!$D$20,Lister!$E$20,Lister!$D$7:$D$13),IF(AND(MONTH(E309)=5,MONTH(F309)=6),(NETWORKDAYS(E309,Lister!$E$20,Lister!$D$7:$D$13)-P309)*N309/NETWORKDAYS(Lister!$D$20,Lister!$E$20,Lister!$D$7:$D$13),IF(AND(MONTH(E309)=4,MONTH(F309)=6),(NETWORKDAYS(Lister!$D$20,Lister!$E$20,Lister!$D$7:$D$13)-P309)*N309/NETWORKDAYS(Lister!$D$20,Lister!$E$20,Lister!$D$7:$D$13),IF(OR(MONTH(F309)=4,MONTH(E309)=6),0)))))),0),"")</f>
        <v/>
      </c>
      <c r="T309" s="48" t="str">
        <f>IFERROR(MAX(IF(OR(O309="",P309="",Q309=""),"",IF(AND(MONTH(E309)=6,MONTH(F309)=6),(NETWORKDAYS(E309,F309,Lister!$D$7:$D$13)-Q309)*N309/NETWORKDAYS(Lister!$D$21,Lister!$E$21,Lister!$D$7:$D$13),IF(AND(MONTH(E309)&lt;6,MONTH(F309)=6),(NETWORKDAYS(Lister!$D$21,F309,Lister!$D$7:$D$13)-Q309)*N309/NETWORKDAYS(Lister!$D$21,Lister!$E$21,Lister!$D$7:$D$13),IF(MONTH(F309)&lt;6,0)))),0),"")</f>
        <v/>
      </c>
      <c r="U309" s="50" t="str">
        <f t="shared" si="23"/>
        <v/>
      </c>
    </row>
    <row r="310" spans="1:21" x14ac:dyDescent="0.35">
      <c r="A310" s="11" t="str">
        <f t="shared" si="24"/>
        <v/>
      </c>
      <c r="B310" s="32"/>
      <c r="C310" s="17"/>
      <c r="D310" s="18"/>
      <c r="E310" s="12"/>
      <c r="F310" s="12"/>
      <c r="G310" s="40" t="str">
        <f>IF(OR(E310="",F310=""),"",NETWORKDAYS(E310,F310,Lister!$D$7:$D$13))</f>
        <v/>
      </c>
      <c r="H310" s="14"/>
      <c r="I310" s="25" t="str">
        <f t="shared" si="20"/>
        <v/>
      </c>
      <c r="J310" s="45"/>
      <c r="K310" s="46"/>
      <c r="L310" s="15"/>
      <c r="M310" s="49" t="str">
        <f t="shared" si="21"/>
        <v/>
      </c>
      <c r="N310" s="47" t="str">
        <f t="shared" si="22"/>
        <v/>
      </c>
      <c r="O310" s="15"/>
      <c r="P310" s="15"/>
      <c r="Q310" s="15"/>
      <c r="R310" s="48" t="str">
        <f>IFERROR(MAX(IF(OR(O310="",P310="",Q310=""),"",IF(AND(MONTH(E310)=4,MONTH(F310)=4),(NETWORKDAYS(E310,F310,Lister!$D$7:$D$13)-O310)*N310/NETWORKDAYS(Lister!$D$19,Lister!$E$19,Lister!$D$7:$D$13),IF(AND(MONTH(E310)=4,MONTH(F310)&gt;4),(NETWORKDAYS(E310,Lister!$E$19,Lister!$D$7:$D$13)-O310)*N310/NETWORKDAYS(Lister!$D$19,Lister!$E$19,Lister!$D$7:$D$13),IF(MONTH(E310)&gt;4,0)))),0),"")</f>
        <v/>
      </c>
      <c r="S310" s="48" t="str">
        <f>IFERROR(MAX(IF(OR(O310="",P310="",Q310=""),"",IF(AND(MONTH(E310)=5,MONTH(F310)=5),(NETWORKDAYS(E310,F310,Lister!$D$7:$D$13)-P310)*N310/NETWORKDAYS(Lister!$D$20,Lister!$E$20,Lister!$D$7:$D$13),IF(AND(MONTH(E310)=4,MONTH(F310)=5),(NETWORKDAYS(Lister!$D$20,F310,Lister!$D$7:$D$13)-P310)*N310/NETWORKDAYS(Lister!$D$20,Lister!$E$20,Lister!$D$7:$D$13),IF(AND(MONTH(E310)=5,MONTH(F310)=6),(NETWORKDAYS(E310,Lister!$E$20,Lister!$D$7:$D$13)-P310)*N310/NETWORKDAYS(Lister!$D$20,Lister!$E$20,Lister!$D$7:$D$13),IF(AND(MONTH(E310)=4,MONTH(F310)=6),(NETWORKDAYS(Lister!$D$20,Lister!$E$20,Lister!$D$7:$D$13)-P310)*N310/NETWORKDAYS(Lister!$D$20,Lister!$E$20,Lister!$D$7:$D$13),IF(OR(MONTH(F310)=4,MONTH(E310)=6),0)))))),0),"")</f>
        <v/>
      </c>
      <c r="T310" s="48" t="str">
        <f>IFERROR(MAX(IF(OR(O310="",P310="",Q310=""),"",IF(AND(MONTH(E310)=6,MONTH(F310)=6),(NETWORKDAYS(E310,F310,Lister!$D$7:$D$13)-Q310)*N310/NETWORKDAYS(Lister!$D$21,Lister!$E$21,Lister!$D$7:$D$13),IF(AND(MONTH(E310)&lt;6,MONTH(F310)=6),(NETWORKDAYS(Lister!$D$21,F310,Lister!$D$7:$D$13)-Q310)*N310/NETWORKDAYS(Lister!$D$21,Lister!$E$21,Lister!$D$7:$D$13),IF(MONTH(F310)&lt;6,0)))),0),"")</f>
        <v/>
      </c>
      <c r="U310" s="50" t="str">
        <f t="shared" si="23"/>
        <v/>
      </c>
    </row>
    <row r="311" spans="1:21" x14ac:dyDescent="0.35">
      <c r="A311" s="11" t="str">
        <f t="shared" si="24"/>
        <v/>
      </c>
      <c r="B311" s="32"/>
      <c r="C311" s="17"/>
      <c r="D311" s="18"/>
      <c r="E311" s="12"/>
      <c r="F311" s="12"/>
      <c r="G311" s="40" t="str">
        <f>IF(OR(E311="",F311=""),"",NETWORKDAYS(E311,F311,Lister!$D$7:$D$13))</f>
        <v/>
      </c>
      <c r="H311" s="14"/>
      <c r="I311" s="25" t="str">
        <f t="shared" si="20"/>
        <v/>
      </c>
      <c r="J311" s="45"/>
      <c r="K311" s="46"/>
      <c r="L311" s="15"/>
      <c r="M311" s="49" t="str">
        <f t="shared" si="21"/>
        <v/>
      </c>
      <c r="N311" s="47" t="str">
        <f t="shared" si="22"/>
        <v/>
      </c>
      <c r="O311" s="15"/>
      <c r="P311" s="15"/>
      <c r="Q311" s="15"/>
      <c r="R311" s="48" t="str">
        <f>IFERROR(MAX(IF(OR(O311="",P311="",Q311=""),"",IF(AND(MONTH(E311)=4,MONTH(F311)=4),(NETWORKDAYS(E311,F311,Lister!$D$7:$D$13)-O311)*N311/NETWORKDAYS(Lister!$D$19,Lister!$E$19,Lister!$D$7:$D$13),IF(AND(MONTH(E311)=4,MONTH(F311)&gt;4),(NETWORKDAYS(E311,Lister!$E$19,Lister!$D$7:$D$13)-O311)*N311/NETWORKDAYS(Lister!$D$19,Lister!$E$19,Lister!$D$7:$D$13),IF(MONTH(E311)&gt;4,0)))),0),"")</f>
        <v/>
      </c>
      <c r="S311" s="48" t="str">
        <f>IFERROR(MAX(IF(OR(O311="",P311="",Q311=""),"",IF(AND(MONTH(E311)=5,MONTH(F311)=5),(NETWORKDAYS(E311,F311,Lister!$D$7:$D$13)-P311)*N311/NETWORKDAYS(Lister!$D$20,Lister!$E$20,Lister!$D$7:$D$13),IF(AND(MONTH(E311)=4,MONTH(F311)=5),(NETWORKDAYS(Lister!$D$20,F311,Lister!$D$7:$D$13)-P311)*N311/NETWORKDAYS(Lister!$D$20,Lister!$E$20,Lister!$D$7:$D$13),IF(AND(MONTH(E311)=5,MONTH(F311)=6),(NETWORKDAYS(E311,Lister!$E$20,Lister!$D$7:$D$13)-P311)*N311/NETWORKDAYS(Lister!$D$20,Lister!$E$20,Lister!$D$7:$D$13),IF(AND(MONTH(E311)=4,MONTH(F311)=6),(NETWORKDAYS(Lister!$D$20,Lister!$E$20,Lister!$D$7:$D$13)-P311)*N311/NETWORKDAYS(Lister!$D$20,Lister!$E$20,Lister!$D$7:$D$13),IF(OR(MONTH(F311)=4,MONTH(E311)=6),0)))))),0),"")</f>
        <v/>
      </c>
      <c r="T311" s="48" t="str">
        <f>IFERROR(MAX(IF(OR(O311="",P311="",Q311=""),"",IF(AND(MONTH(E311)=6,MONTH(F311)=6),(NETWORKDAYS(E311,F311,Lister!$D$7:$D$13)-Q311)*N311/NETWORKDAYS(Lister!$D$21,Lister!$E$21,Lister!$D$7:$D$13),IF(AND(MONTH(E311)&lt;6,MONTH(F311)=6),(NETWORKDAYS(Lister!$D$21,F311,Lister!$D$7:$D$13)-Q311)*N311/NETWORKDAYS(Lister!$D$21,Lister!$E$21,Lister!$D$7:$D$13),IF(MONTH(F311)&lt;6,0)))),0),"")</f>
        <v/>
      </c>
      <c r="U311" s="50" t="str">
        <f t="shared" si="23"/>
        <v/>
      </c>
    </row>
    <row r="312" spans="1:21" x14ac:dyDescent="0.35">
      <c r="A312" s="11" t="str">
        <f t="shared" si="24"/>
        <v/>
      </c>
      <c r="B312" s="32"/>
      <c r="C312" s="17"/>
      <c r="D312" s="18"/>
      <c r="E312" s="12"/>
      <c r="F312" s="12"/>
      <c r="G312" s="40" t="str">
        <f>IF(OR(E312="",F312=""),"",NETWORKDAYS(E312,F312,Lister!$D$7:$D$13))</f>
        <v/>
      </c>
      <c r="H312" s="14"/>
      <c r="I312" s="25" t="str">
        <f t="shared" si="20"/>
        <v/>
      </c>
      <c r="J312" s="45"/>
      <c r="K312" s="46"/>
      <c r="L312" s="15"/>
      <c r="M312" s="49" t="str">
        <f t="shared" si="21"/>
        <v/>
      </c>
      <c r="N312" s="47" t="str">
        <f t="shared" si="22"/>
        <v/>
      </c>
      <c r="O312" s="15"/>
      <c r="P312" s="15"/>
      <c r="Q312" s="15"/>
      <c r="R312" s="48" t="str">
        <f>IFERROR(MAX(IF(OR(O312="",P312="",Q312=""),"",IF(AND(MONTH(E312)=4,MONTH(F312)=4),(NETWORKDAYS(E312,F312,Lister!$D$7:$D$13)-O312)*N312/NETWORKDAYS(Lister!$D$19,Lister!$E$19,Lister!$D$7:$D$13),IF(AND(MONTH(E312)=4,MONTH(F312)&gt;4),(NETWORKDAYS(E312,Lister!$E$19,Lister!$D$7:$D$13)-O312)*N312/NETWORKDAYS(Lister!$D$19,Lister!$E$19,Lister!$D$7:$D$13),IF(MONTH(E312)&gt;4,0)))),0),"")</f>
        <v/>
      </c>
      <c r="S312" s="48" t="str">
        <f>IFERROR(MAX(IF(OR(O312="",P312="",Q312=""),"",IF(AND(MONTH(E312)=5,MONTH(F312)=5),(NETWORKDAYS(E312,F312,Lister!$D$7:$D$13)-P312)*N312/NETWORKDAYS(Lister!$D$20,Lister!$E$20,Lister!$D$7:$D$13),IF(AND(MONTH(E312)=4,MONTH(F312)=5),(NETWORKDAYS(Lister!$D$20,F312,Lister!$D$7:$D$13)-P312)*N312/NETWORKDAYS(Lister!$D$20,Lister!$E$20,Lister!$D$7:$D$13),IF(AND(MONTH(E312)=5,MONTH(F312)=6),(NETWORKDAYS(E312,Lister!$E$20,Lister!$D$7:$D$13)-P312)*N312/NETWORKDAYS(Lister!$D$20,Lister!$E$20,Lister!$D$7:$D$13),IF(AND(MONTH(E312)=4,MONTH(F312)=6),(NETWORKDAYS(Lister!$D$20,Lister!$E$20,Lister!$D$7:$D$13)-P312)*N312/NETWORKDAYS(Lister!$D$20,Lister!$E$20,Lister!$D$7:$D$13),IF(OR(MONTH(F312)=4,MONTH(E312)=6),0)))))),0),"")</f>
        <v/>
      </c>
      <c r="T312" s="48" t="str">
        <f>IFERROR(MAX(IF(OR(O312="",P312="",Q312=""),"",IF(AND(MONTH(E312)=6,MONTH(F312)=6),(NETWORKDAYS(E312,F312,Lister!$D$7:$D$13)-Q312)*N312/NETWORKDAYS(Lister!$D$21,Lister!$E$21,Lister!$D$7:$D$13),IF(AND(MONTH(E312)&lt;6,MONTH(F312)=6),(NETWORKDAYS(Lister!$D$21,F312,Lister!$D$7:$D$13)-Q312)*N312/NETWORKDAYS(Lister!$D$21,Lister!$E$21,Lister!$D$7:$D$13),IF(MONTH(F312)&lt;6,0)))),0),"")</f>
        <v/>
      </c>
      <c r="U312" s="50" t="str">
        <f t="shared" si="23"/>
        <v/>
      </c>
    </row>
    <row r="313" spans="1:21" x14ac:dyDescent="0.35">
      <c r="A313" s="11" t="str">
        <f t="shared" si="24"/>
        <v/>
      </c>
      <c r="B313" s="32"/>
      <c r="C313" s="17"/>
      <c r="D313" s="18"/>
      <c r="E313" s="12"/>
      <c r="F313" s="12"/>
      <c r="G313" s="40" t="str">
        <f>IF(OR(E313="",F313=""),"",NETWORKDAYS(E313,F313,Lister!$D$7:$D$13))</f>
        <v/>
      </c>
      <c r="H313" s="14"/>
      <c r="I313" s="25" t="str">
        <f t="shared" si="20"/>
        <v/>
      </c>
      <c r="J313" s="45"/>
      <c r="K313" s="46"/>
      <c r="L313" s="15"/>
      <c r="M313" s="49" t="str">
        <f t="shared" si="21"/>
        <v/>
      </c>
      <c r="N313" s="47" t="str">
        <f t="shared" si="22"/>
        <v/>
      </c>
      <c r="O313" s="15"/>
      <c r="P313" s="15"/>
      <c r="Q313" s="15"/>
      <c r="R313" s="48" t="str">
        <f>IFERROR(MAX(IF(OR(O313="",P313="",Q313=""),"",IF(AND(MONTH(E313)=4,MONTH(F313)=4),(NETWORKDAYS(E313,F313,Lister!$D$7:$D$13)-O313)*N313/NETWORKDAYS(Lister!$D$19,Lister!$E$19,Lister!$D$7:$D$13),IF(AND(MONTH(E313)=4,MONTH(F313)&gt;4),(NETWORKDAYS(E313,Lister!$E$19,Lister!$D$7:$D$13)-O313)*N313/NETWORKDAYS(Lister!$D$19,Lister!$E$19,Lister!$D$7:$D$13),IF(MONTH(E313)&gt;4,0)))),0),"")</f>
        <v/>
      </c>
      <c r="S313" s="48" t="str">
        <f>IFERROR(MAX(IF(OR(O313="",P313="",Q313=""),"",IF(AND(MONTH(E313)=5,MONTH(F313)=5),(NETWORKDAYS(E313,F313,Lister!$D$7:$D$13)-P313)*N313/NETWORKDAYS(Lister!$D$20,Lister!$E$20,Lister!$D$7:$D$13),IF(AND(MONTH(E313)=4,MONTH(F313)=5),(NETWORKDAYS(Lister!$D$20,F313,Lister!$D$7:$D$13)-P313)*N313/NETWORKDAYS(Lister!$D$20,Lister!$E$20,Lister!$D$7:$D$13),IF(AND(MONTH(E313)=5,MONTH(F313)=6),(NETWORKDAYS(E313,Lister!$E$20,Lister!$D$7:$D$13)-P313)*N313/NETWORKDAYS(Lister!$D$20,Lister!$E$20,Lister!$D$7:$D$13),IF(AND(MONTH(E313)=4,MONTH(F313)=6),(NETWORKDAYS(Lister!$D$20,Lister!$E$20,Lister!$D$7:$D$13)-P313)*N313/NETWORKDAYS(Lister!$D$20,Lister!$E$20,Lister!$D$7:$D$13),IF(OR(MONTH(F313)=4,MONTH(E313)=6),0)))))),0),"")</f>
        <v/>
      </c>
      <c r="T313" s="48" t="str">
        <f>IFERROR(MAX(IF(OR(O313="",P313="",Q313=""),"",IF(AND(MONTH(E313)=6,MONTH(F313)=6),(NETWORKDAYS(E313,F313,Lister!$D$7:$D$13)-Q313)*N313/NETWORKDAYS(Lister!$D$21,Lister!$E$21,Lister!$D$7:$D$13),IF(AND(MONTH(E313)&lt;6,MONTH(F313)=6),(NETWORKDAYS(Lister!$D$21,F313,Lister!$D$7:$D$13)-Q313)*N313/NETWORKDAYS(Lister!$D$21,Lister!$E$21,Lister!$D$7:$D$13),IF(MONTH(F313)&lt;6,0)))),0),"")</f>
        <v/>
      </c>
      <c r="U313" s="50" t="str">
        <f t="shared" si="23"/>
        <v/>
      </c>
    </row>
    <row r="314" spans="1:21" x14ac:dyDescent="0.35">
      <c r="A314" s="11" t="str">
        <f t="shared" si="24"/>
        <v/>
      </c>
      <c r="B314" s="32"/>
      <c r="C314" s="17"/>
      <c r="D314" s="18"/>
      <c r="E314" s="12"/>
      <c r="F314" s="12"/>
      <c r="G314" s="40" t="str">
        <f>IF(OR(E314="",F314=""),"",NETWORKDAYS(E314,F314,Lister!$D$7:$D$13))</f>
        <v/>
      </c>
      <c r="H314" s="14"/>
      <c r="I314" s="25" t="str">
        <f t="shared" si="20"/>
        <v/>
      </c>
      <c r="J314" s="45"/>
      <c r="K314" s="46"/>
      <c r="L314" s="15"/>
      <c r="M314" s="49" t="str">
        <f t="shared" si="21"/>
        <v/>
      </c>
      <c r="N314" s="47" t="str">
        <f t="shared" si="22"/>
        <v/>
      </c>
      <c r="O314" s="15"/>
      <c r="P314" s="15"/>
      <c r="Q314" s="15"/>
      <c r="R314" s="48" t="str">
        <f>IFERROR(MAX(IF(OR(O314="",P314="",Q314=""),"",IF(AND(MONTH(E314)=4,MONTH(F314)=4),(NETWORKDAYS(E314,F314,Lister!$D$7:$D$13)-O314)*N314/NETWORKDAYS(Lister!$D$19,Lister!$E$19,Lister!$D$7:$D$13),IF(AND(MONTH(E314)=4,MONTH(F314)&gt;4),(NETWORKDAYS(E314,Lister!$E$19,Lister!$D$7:$D$13)-O314)*N314/NETWORKDAYS(Lister!$D$19,Lister!$E$19,Lister!$D$7:$D$13),IF(MONTH(E314)&gt;4,0)))),0),"")</f>
        <v/>
      </c>
      <c r="S314" s="48" t="str">
        <f>IFERROR(MAX(IF(OR(O314="",P314="",Q314=""),"",IF(AND(MONTH(E314)=5,MONTH(F314)=5),(NETWORKDAYS(E314,F314,Lister!$D$7:$D$13)-P314)*N314/NETWORKDAYS(Lister!$D$20,Lister!$E$20,Lister!$D$7:$D$13),IF(AND(MONTH(E314)=4,MONTH(F314)=5),(NETWORKDAYS(Lister!$D$20,F314,Lister!$D$7:$D$13)-P314)*N314/NETWORKDAYS(Lister!$D$20,Lister!$E$20,Lister!$D$7:$D$13),IF(AND(MONTH(E314)=5,MONTH(F314)=6),(NETWORKDAYS(E314,Lister!$E$20,Lister!$D$7:$D$13)-P314)*N314/NETWORKDAYS(Lister!$D$20,Lister!$E$20,Lister!$D$7:$D$13),IF(AND(MONTH(E314)=4,MONTH(F314)=6),(NETWORKDAYS(Lister!$D$20,Lister!$E$20,Lister!$D$7:$D$13)-P314)*N314/NETWORKDAYS(Lister!$D$20,Lister!$E$20,Lister!$D$7:$D$13),IF(OR(MONTH(F314)=4,MONTH(E314)=6),0)))))),0),"")</f>
        <v/>
      </c>
      <c r="T314" s="48" t="str">
        <f>IFERROR(MAX(IF(OR(O314="",P314="",Q314=""),"",IF(AND(MONTH(E314)=6,MONTH(F314)=6),(NETWORKDAYS(E314,F314,Lister!$D$7:$D$13)-Q314)*N314/NETWORKDAYS(Lister!$D$21,Lister!$E$21,Lister!$D$7:$D$13),IF(AND(MONTH(E314)&lt;6,MONTH(F314)=6),(NETWORKDAYS(Lister!$D$21,F314,Lister!$D$7:$D$13)-Q314)*N314/NETWORKDAYS(Lister!$D$21,Lister!$E$21,Lister!$D$7:$D$13),IF(MONTH(F314)&lt;6,0)))),0),"")</f>
        <v/>
      </c>
      <c r="U314" s="50" t="str">
        <f t="shared" si="23"/>
        <v/>
      </c>
    </row>
    <row r="315" spans="1:21" x14ac:dyDescent="0.35">
      <c r="A315" s="11" t="str">
        <f t="shared" si="24"/>
        <v/>
      </c>
      <c r="B315" s="32"/>
      <c r="C315" s="17"/>
      <c r="D315" s="18"/>
      <c r="E315" s="12"/>
      <c r="F315" s="12"/>
      <c r="G315" s="40" t="str">
        <f>IF(OR(E315="",F315=""),"",NETWORKDAYS(E315,F315,Lister!$D$7:$D$13))</f>
        <v/>
      </c>
      <c r="H315" s="14"/>
      <c r="I315" s="25" t="str">
        <f t="shared" si="20"/>
        <v/>
      </c>
      <c r="J315" s="45"/>
      <c r="K315" s="46"/>
      <c r="L315" s="15"/>
      <c r="M315" s="49" t="str">
        <f t="shared" si="21"/>
        <v/>
      </c>
      <c r="N315" s="47" t="str">
        <f t="shared" si="22"/>
        <v/>
      </c>
      <c r="O315" s="15"/>
      <c r="P315" s="15"/>
      <c r="Q315" s="15"/>
      <c r="R315" s="48" t="str">
        <f>IFERROR(MAX(IF(OR(O315="",P315="",Q315=""),"",IF(AND(MONTH(E315)=4,MONTH(F315)=4),(NETWORKDAYS(E315,F315,Lister!$D$7:$D$13)-O315)*N315/NETWORKDAYS(Lister!$D$19,Lister!$E$19,Lister!$D$7:$D$13),IF(AND(MONTH(E315)=4,MONTH(F315)&gt;4),(NETWORKDAYS(E315,Lister!$E$19,Lister!$D$7:$D$13)-O315)*N315/NETWORKDAYS(Lister!$D$19,Lister!$E$19,Lister!$D$7:$D$13),IF(MONTH(E315)&gt;4,0)))),0),"")</f>
        <v/>
      </c>
      <c r="S315" s="48" t="str">
        <f>IFERROR(MAX(IF(OR(O315="",P315="",Q315=""),"",IF(AND(MONTH(E315)=5,MONTH(F315)=5),(NETWORKDAYS(E315,F315,Lister!$D$7:$D$13)-P315)*N315/NETWORKDAYS(Lister!$D$20,Lister!$E$20,Lister!$D$7:$D$13),IF(AND(MONTH(E315)=4,MONTH(F315)=5),(NETWORKDAYS(Lister!$D$20,F315,Lister!$D$7:$D$13)-P315)*N315/NETWORKDAYS(Lister!$D$20,Lister!$E$20,Lister!$D$7:$D$13),IF(AND(MONTH(E315)=5,MONTH(F315)=6),(NETWORKDAYS(E315,Lister!$E$20,Lister!$D$7:$D$13)-P315)*N315/NETWORKDAYS(Lister!$D$20,Lister!$E$20,Lister!$D$7:$D$13),IF(AND(MONTH(E315)=4,MONTH(F315)=6),(NETWORKDAYS(Lister!$D$20,Lister!$E$20,Lister!$D$7:$D$13)-P315)*N315/NETWORKDAYS(Lister!$D$20,Lister!$E$20,Lister!$D$7:$D$13),IF(OR(MONTH(F315)=4,MONTH(E315)=6),0)))))),0),"")</f>
        <v/>
      </c>
      <c r="T315" s="48" t="str">
        <f>IFERROR(MAX(IF(OR(O315="",P315="",Q315=""),"",IF(AND(MONTH(E315)=6,MONTH(F315)=6),(NETWORKDAYS(E315,F315,Lister!$D$7:$D$13)-Q315)*N315/NETWORKDAYS(Lister!$D$21,Lister!$E$21,Lister!$D$7:$D$13),IF(AND(MONTH(E315)&lt;6,MONTH(F315)=6),(NETWORKDAYS(Lister!$D$21,F315,Lister!$D$7:$D$13)-Q315)*N315/NETWORKDAYS(Lister!$D$21,Lister!$E$21,Lister!$D$7:$D$13),IF(MONTH(F315)&lt;6,0)))),0),"")</f>
        <v/>
      </c>
      <c r="U315" s="50" t="str">
        <f t="shared" si="23"/>
        <v/>
      </c>
    </row>
    <row r="316" spans="1:21" x14ac:dyDescent="0.35">
      <c r="A316" s="11" t="str">
        <f t="shared" si="24"/>
        <v/>
      </c>
      <c r="B316" s="32"/>
      <c r="C316" s="17"/>
      <c r="D316" s="18"/>
      <c r="E316" s="12"/>
      <c r="F316" s="12"/>
      <c r="G316" s="40" t="str">
        <f>IF(OR(E316="",F316=""),"",NETWORKDAYS(E316,F316,Lister!$D$7:$D$13))</f>
        <v/>
      </c>
      <c r="H316" s="14"/>
      <c r="I316" s="25" t="str">
        <f t="shared" si="20"/>
        <v/>
      </c>
      <c r="J316" s="45"/>
      <c r="K316" s="46"/>
      <c r="L316" s="15"/>
      <c r="M316" s="49" t="str">
        <f t="shared" si="21"/>
        <v/>
      </c>
      <c r="N316" s="47" t="str">
        <f t="shared" si="22"/>
        <v/>
      </c>
      <c r="O316" s="15"/>
      <c r="P316" s="15"/>
      <c r="Q316" s="15"/>
      <c r="R316" s="48" t="str">
        <f>IFERROR(MAX(IF(OR(O316="",P316="",Q316=""),"",IF(AND(MONTH(E316)=4,MONTH(F316)=4),(NETWORKDAYS(E316,F316,Lister!$D$7:$D$13)-O316)*N316/NETWORKDAYS(Lister!$D$19,Lister!$E$19,Lister!$D$7:$D$13),IF(AND(MONTH(E316)=4,MONTH(F316)&gt;4),(NETWORKDAYS(E316,Lister!$E$19,Lister!$D$7:$D$13)-O316)*N316/NETWORKDAYS(Lister!$D$19,Lister!$E$19,Lister!$D$7:$D$13),IF(MONTH(E316)&gt;4,0)))),0),"")</f>
        <v/>
      </c>
      <c r="S316" s="48" t="str">
        <f>IFERROR(MAX(IF(OR(O316="",P316="",Q316=""),"",IF(AND(MONTH(E316)=5,MONTH(F316)=5),(NETWORKDAYS(E316,F316,Lister!$D$7:$D$13)-P316)*N316/NETWORKDAYS(Lister!$D$20,Lister!$E$20,Lister!$D$7:$D$13),IF(AND(MONTH(E316)=4,MONTH(F316)=5),(NETWORKDAYS(Lister!$D$20,F316,Lister!$D$7:$D$13)-P316)*N316/NETWORKDAYS(Lister!$D$20,Lister!$E$20,Lister!$D$7:$D$13),IF(AND(MONTH(E316)=5,MONTH(F316)=6),(NETWORKDAYS(E316,Lister!$E$20,Lister!$D$7:$D$13)-P316)*N316/NETWORKDAYS(Lister!$D$20,Lister!$E$20,Lister!$D$7:$D$13),IF(AND(MONTH(E316)=4,MONTH(F316)=6),(NETWORKDAYS(Lister!$D$20,Lister!$E$20,Lister!$D$7:$D$13)-P316)*N316/NETWORKDAYS(Lister!$D$20,Lister!$E$20,Lister!$D$7:$D$13),IF(OR(MONTH(F316)=4,MONTH(E316)=6),0)))))),0),"")</f>
        <v/>
      </c>
      <c r="T316" s="48" t="str">
        <f>IFERROR(MAX(IF(OR(O316="",P316="",Q316=""),"",IF(AND(MONTH(E316)=6,MONTH(F316)=6),(NETWORKDAYS(E316,F316,Lister!$D$7:$D$13)-Q316)*N316/NETWORKDAYS(Lister!$D$21,Lister!$E$21,Lister!$D$7:$D$13),IF(AND(MONTH(E316)&lt;6,MONTH(F316)=6),(NETWORKDAYS(Lister!$D$21,F316,Lister!$D$7:$D$13)-Q316)*N316/NETWORKDAYS(Lister!$D$21,Lister!$E$21,Lister!$D$7:$D$13),IF(MONTH(F316)&lt;6,0)))),0),"")</f>
        <v/>
      </c>
      <c r="U316" s="50" t="str">
        <f t="shared" si="23"/>
        <v/>
      </c>
    </row>
    <row r="317" spans="1:21" x14ac:dyDescent="0.35">
      <c r="A317" s="11" t="str">
        <f t="shared" si="24"/>
        <v/>
      </c>
      <c r="B317" s="32"/>
      <c r="C317" s="17"/>
      <c r="D317" s="18"/>
      <c r="E317" s="12"/>
      <c r="F317" s="12"/>
      <c r="G317" s="40" t="str">
        <f>IF(OR(E317="",F317=""),"",NETWORKDAYS(E317,F317,Lister!$D$7:$D$13))</f>
        <v/>
      </c>
      <c r="H317" s="14"/>
      <c r="I317" s="25" t="str">
        <f t="shared" si="20"/>
        <v/>
      </c>
      <c r="J317" s="45"/>
      <c r="K317" s="46"/>
      <c r="L317" s="15"/>
      <c r="M317" s="49" t="str">
        <f t="shared" si="21"/>
        <v/>
      </c>
      <c r="N317" s="47" t="str">
        <f t="shared" si="22"/>
        <v/>
      </c>
      <c r="O317" s="15"/>
      <c r="P317" s="15"/>
      <c r="Q317" s="15"/>
      <c r="R317" s="48" t="str">
        <f>IFERROR(MAX(IF(OR(O317="",P317="",Q317=""),"",IF(AND(MONTH(E317)=4,MONTH(F317)=4),(NETWORKDAYS(E317,F317,Lister!$D$7:$D$13)-O317)*N317/NETWORKDAYS(Lister!$D$19,Lister!$E$19,Lister!$D$7:$D$13),IF(AND(MONTH(E317)=4,MONTH(F317)&gt;4),(NETWORKDAYS(E317,Lister!$E$19,Lister!$D$7:$D$13)-O317)*N317/NETWORKDAYS(Lister!$D$19,Lister!$E$19,Lister!$D$7:$D$13),IF(MONTH(E317)&gt;4,0)))),0),"")</f>
        <v/>
      </c>
      <c r="S317" s="48" t="str">
        <f>IFERROR(MAX(IF(OR(O317="",P317="",Q317=""),"",IF(AND(MONTH(E317)=5,MONTH(F317)=5),(NETWORKDAYS(E317,F317,Lister!$D$7:$D$13)-P317)*N317/NETWORKDAYS(Lister!$D$20,Lister!$E$20,Lister!$D$7:$D$13),IF(AND(MONTH(E317)=4,MONTH(F317)=5),(NETWORKDAYS(Lister!$D$20,F317,Lister!$D$7:$D$13)-P317)*N317/NETWORKDAYS(Lister!$D$20,Lister!$E$20,Lister!$D$7:$D$13),IF(AND(MONTH(E317)=5,MONTH(F317)=6),(NETWORKDAYS(E317,Lister!$E$20,Lister!$D$7:$D$13)-P317)*N317/NETWORKDAYS(Lister!$D$20,Lister!$E$20,Lister!$D$7:$D$13),IF(AND(MONTH(E317)=4,MONTH(F317)=6),(NETWORKDAYS(Lister!$D$20,Lister!$E$20,Lister!$D$7:$D$13)-P317)*N317/NETWORKDAYS(Lister!$D$20,Lister!$E$20,Lister!$D$7:$D$13),IF(OR(MONTH(F317)=4,MONTH(E317)=6),0)))))),0),"")</f>
        <v/>
      </c>
      <c r="T317" s="48" t="str">
        <f>IFERROR(MAX(IF(OR(O317="",P317="",Q317=""),"",IF(AND(MONTH(E317)=6,MONTH(F317)=6),(NETWORKDAYS(E317,F317,Lister!$D$7:$D$13)-Q317)*N317/NETWORKDAYS(Lister!$D$21,Lister!$E$21,Lister!$D$7:$D$13),IF(AND(MONTH(E317)&lt;6,MONTH(F317)=6),(NETWORKDAYS(Lister!$D$21,F317,Lister!$D$7:$D$13)-Q317)*N317/NETWORKDAYS(Lister!$D$21,Lister!$E$21,Lister!$D$7:$D$13),IF(MONTH(F317)&lt;6,0)))),0),"")</f>
        <v/>
      </c>
      <c r="U317" s="50" t="str">
        <f t="shared" si="23"/>
        <v/>
      </c>
    </row>
    <row r="318" spans="1:21" x14ac:dyDescent="0.35">
      <c r="A318" s="11" t="str">
        <f t="shared" si="24"/>
        <v/>
      </c>
      <c r="B318" s="32"/>
      <c r="C318" s="17"/>
      <c r="D318" s="18"/>
      <c r="E318" s="12"/>
      <c r="F318" s="12"/>
      <c r="G318" s="40" t="str">
        <f>IF(OR(E318="",F318=""),"",NETWORKDAYS(E318,F318,Lister!$D$7:$D$13))</f>
        <v/>
      </c>
      <c r="H318" s="14"/>
      <c r="I318" s="25" t="str">
        <f t="shared" si="20"/>
        <v/>
      </c>
      <c r="J318" s="45"/>
      <c r="K318" s="46"/>
      <c r="L318" s="15"/>
      <c r="M318" s="49" t="str">
        <f t="shared" si="21"/>
        <v/>
      </c>
      <c r="N318" s="47" t="str">
        <f t="shared" si="22"/>
        <v/>
      </c>
      <c r="O318" s="15"/>
      <c r="P318" s="15"/>
      <c r="Q318" s="15"/>
      <c r="R318" s="48" t="str">
        <f>IFERROR(MAX(IF(OR(O318="",P318="",Q318=""),"",IF(AND(MONTH(E318)=4,MONTH(F318)=4),(NETWORKDAYS(E318,F318,Lister!$D$7:$D$13)-O318)*N318/NETWORKDAYS(Lister!$D$19,Lister!$E$19,Lister!$D$7:$D$13),IF(AND(MONTH(E318)=4,MONTH(F318)&gt;4),(NETWORKDAYS(E318,Lister!$E$19,Lister!$D$7:$D$13)-O318)*N318/NETWORKDAYS(Lister!$D$19,Lister!$E$19,Lister!$D$7:$D$13),IF(MONTH(E318)&gt;4,0)))),0),"")</f>
        <v/>
      </c>
      <c r="S318" s="48" t="str">
        <f>IFERROR(MAX(IF(OR(O318="",P318="",Q318=""),"",IF(AND(MONTH(E318)=5,MONTH(F318)=5),(NETWORKDAYS(E318,F318,Lister!$D$7:$D$13)-P318)*N318/NETWORKDAYS(Lister!$D$20,Lister!$E$20,Lister!$D$7:$D$13),IF(AND(MONTH(E318)=4,MONTH(F318)=5),(NETWORKDAYS(Lister!$D$20,F318,Lister!$D$7:$D$13)-P318)*N318/NETWORKDAYS(Lister!$D$20,Lister!$E$20,Lister!$D$7:$D$13),IF(AND(MONTH(E318)=5,MONTH(F318)=6),(NETWORKDAYS(E318,Lister!$E$20,Lister!$D$7:$D$13)-P318)*N318/NETWORKDAYS(Lister!$D$20,Lister!$E$20,Lister!$D$7:$D$13),IF(AND(MONTH(E318)=4,MONTH(F318)=6),(NETWORKDAYS(Lister!$D$20,Lister!$E$20,Lister!$D$7:$D$13)-P318)*N318/NETWORKDAYS(Lister!$D$20,Lister!$E$20,Lister!$D$7:$D$13),IF(OR(MONTH(F318)=4,MONTH(E318)=6),0)))))),0),"")</f>
        <v/>
      </c>
      <c r="T318" s="48" t="str">
        <f>IFERROR(MAX(IF(OR(O318="",P318="",Q318=""),"",IF(AND(MONTH(E318)=6,MONTH(F318)=6),(NETWORKDAYS(E318,F318,Lister!$D$7:$D$13)-Q318)*N318/NETWORKDAYS(Lister!$D$21,Lister!$E$21,Lister!$D$7:$D$13),IF(AND(MONTH(E318)&lt;6,MONTH(F318)=6),(NETWORKDAYS(Lister!$D$21,F318,Lister!$D$7:$D$13)-Q318)*N318/NETWORKDAYS(Lister!$D$21,Lister!$E$21,Lister!$D$7:$D$13),IF(MONTH(F318)&lt;6,0)))),0),"")</f>
        <v/>
      </c>
      <c r="U318" s="50" t="str">
        <f t="shared" si="23"/>
        <v/>
      </c>
    </row>
    <row r="319" spans="1:21" x14ac:dyDescent="0.35">
      <c r="A319" s="11" t="str">
        <f t="shared" si="24"/>
        <v/>
      </c>
      <c r="B319" s="32"/>
      <c r="C319" s="17"/>
      <c r="D319" s="18"/>
      <c r="E319" s="12"/>
      <c r="F319" s="12"/>
      <c r="G319" s="40" t="str">
        <f>IF(OR(E319="",F319=""),"",NETWORKDAYS(E319,F319,Lister!$D$7:$D$13))</f>
        <v/>
      </c>
      <c r="H319" s="14"/>
      <c r="I319" s="25" t="str">
        <f t="shared" si="20"/>
        <v/>
      </c>
      <c r="J319" s="45"/>
      <c r="K319" s="46"/>
      <c r="L319" s="15"/>
      <c r="M319" s="49" t="str">
        <f t="shared" si="21"/>
        <v/>
      </c>
      <c r="N319" s="47" t="str">
        <f t="shared" si="22"/>
        <v/>
      </c>
      <c r="O319" s="15"/>
      <c r="P319" s="15"/>
      <c r="Q319" s="15"/>
      <c r="R319" s="48" t="str">
        <f>IFERROR(MAX(IF(OR(O319="",P319="",Q319=""),"",IF(AND(MONTH(E319)=4,MONTH(F319)=4),(NETWORKDAYS(E319,F319,Lister!$D$7:$D$13)-O319)*N319/NETWORKDAYS(Lister!$D$19,Lister!$E$19,Lister!$D$7:$D$13),IF(AND(MONTH(E319)=4,MONTH(F319)&gt;4),(NETWORKDAYS(E319,Lister!$E$19,Lister!$D$7:$D$13)-O319)*N319/NETWORKDAYS(Lister!$D$19,Lister!$E$19,Lister!$D$7:$D$13),IF(MONTH(E319)&gt;4,0)))),0),"")</f>
        <v/>
      </c>
      <c r="S319" s="48" t="str">
        <f>IFERROR(MAX(IF(OR(O319="",P319="",Q319=""),"",IF(AND(MONTH(E319)=5,MONTH(F319)=5),(NETWORKDAYS(E319,F319,Lister!$D$7:$D$13)-P319)*N319/NETWORKDAYS(Lister!$D$20,Lister!$E$20,Lister!$D$7:$D$13),IF(AND(MONTH(E319)=4,MONTH(F319)=5),(NETWORKDAYS(Lister!$D$20,F319,Lister!$D$7:$D$13)-P319)*N319/NETWORKDAYS(Lister!$D$20,Lister!$E$20,Lister!$D$7:$D$13),IF(AND(MONTH(E319)=5,MONTH(F319)=6),(NETWORKDAYS(E319,Lister!$E$20,Lister!$D$7:$D$13)-P319)*N319/NETWORKDAYS(Lister!$D$20,Lister!$E$20,Lister!$D$7:$D$13),IF(AND(MONTH(E319)=4,MONTH(F319)=6),(NETWORKDAYS(Lister!$D$20,Lister!$E$20,Lister!$D$7:$D$13)-P319)*N319/NETWORKDAYS(Lister!$D$20,Lister!$E$20,Lister!$D$7:$D$13),IF(OR(MONTH(F319)=4,MONTH(E319)=6),0)))))),0),"")</f>
        <v/>
      </c>
      <c r="T319" s="48" t="str">
        <f>IFERROR(MAX(IF(OR(O319="",P319="",Q319=""),"",IF(AND(MONTH(E319)=6,MONTH(F319)=6),(NETWORKDAYS(E319,F319,Lister!$D$7:$D$13)-Q319)*N319/NETWORKDAYS(Lister!$D$21,Lister!$E$21,Lister!$D$7:$D$13),IF(AND(MONTH(E319)&lt;6,MONTH(F319)=6),(NETWORKDAYS(Lister!$D$21,F319,Lister!$D$7:$D$13)-Q319)*N319/NETWORKDAYS(Lister!$D$21,Lister!$E$21,Lister!$D$7:$D$13),IF(MONTH(F319)&lt;6,0)))),0),"")</f>
        <v/>
      </c>
      <c r="U319" s="50" t="str">
        <f t="shared" si="23"/>
        <v/>
      </c>
    </row>
    <row r="320" spans="1:21" x14ac:dyDescent="0.35">
      <c r="A320" s="11" t="str">
        <f t="shared" si="24"/>
        <v/>
      </c>
      <c r="B320" s="32"/>
      <c r="C320" s="17"/>
      <c r="D320" s="18"/>
      <c r="E320" s="12"/>
      <c r="F320" s="12"/>
      <c r="G320" s="40" t="str">
        <f>IF(OR(E320="",F320=""),"",NETWORKDAYS(E320,F320,Lister!$D$7:$D$13))</f>
        <v/>
      </c>
      <c r="H320" s="14"/>
      <c r="I320" s="25" t="str">
        <f t="shared" si="20"/>
        <v/>
      </c>
      <c r="J320" s="45"/>
      <c r="K320" s="46"/>
      <c r="L320" s="15"/>
      <c r="M320" s="49" t="str">
        <f t="shared" si="21"/>
        <v/>
      </c>
      <c r="N320" s="47" t="str">
        <f t="shared" si="22"/>
        <v/>
      </c>
      <c r="O320" s="15"/>
      <c r="P320" s="15"/>
      <c r="Q320" s="15"/>
      <c r="R320" s="48" t="str">
        <f>IFERROR(MAX(IF(OR(O320="",P320="",Q320=""),"",IF(AND(MONTH(E320)=4,MONTH(F320)=4),(NETWORKDAYS(E320,F320,Lister!$D$7:$D$13)-O320)*N320/NETWORKDAYS(Lister!$D$19,Lister!$E$19,Lister!$D$7:$D$13),IF(AND(MONTH(E320)=4,MONTH(F320)&gt;4),(NETWORKDAYS(E320,Lister!$E$19,Lister!$D$7:$D$13)-O320)*N320/NETWORKDAYS(Lister!$D$19,Lister!$E$19,Lister!$D$7:$D$13),IF(MONTH(E320)&gt;4,0)))),0),"")</f>
        <v/>
      </c>
      <c r="S320" s="48" t="str">
        <f>IFERROR(MAX(IF(OR(O320="",P320="",Q320=""),"",IF(AND(MONTH(E320)=5,MONTH(F320)=5),(NETWORKDAYS(E320,F320,Lister!$D$7:$D$13)-P320)*N320/NETWORKDAYS(Lister!$D$20,Lister!$E$20,Lister!$D$7:$D$13),IF(AND(MONTH(E320)=4,MONTH(F320)=5),(NETWORKDAYS(Lister!$D$20,F320,Lister!$D$7:$D$13)-P320)*N320/NETWORKDAYS(Lister!$D$20,Lister!$E$20,Lister!$D$7:$D$13),IF(AND(MONTH(E320)=5,MONTH(F320)=6),(NETWORKDAYS(E320,Lister!$E$20,Lister!$D$7:$D$13)-P320)*N320/NETWORKDAYS(Lister!$D$20,Lister!$E$20,Lister!$D$7:$D$13),IF(AND(MONTH(E320)=4,MONTH(F320)=6),(NETWORKDAYS(Lister!$D$20,Lister!$E$20,Lister!$D$7:$D$13)-P320)*N320/NETWORKDAYS(Lister!$D$20,Lister!$E$20,Lister!$D$7:$D$13),IF(OR(MONTH(F320)=4,MONTH(E320)=6),0)))))),0),"")</f>
        <v/>
      </c>
      <c r="T320" s="48" t="str">
        <f>IFERROR(MAX(IF(OR(O320="",P320="",Q320=""),"",IF(AND(MONTH(E320)=6,MONTH(F320)=6),(NETWORKDAYS(E320,F320,Lister!$D$7:$D$13)-Q320)*N320/NETWORKDAYS(Lister!$D$21,Lister!$E$21,Lister!$D$7:$D$13),IF(AND(MONTH(E320)&lt;6,MONTH(F320)=6),(NETWORKDAYS(Lister!$D$21,F320,Lister!$D$7:$D$13)-Q320)*N320/NETWORKDAYS(Lister!$D$21,Lister!$E$21,Lister!$D$7:$D$13),IF(MONTH(F320)&lt;6,0)))),0),"")</f>
        <v/>
      </c>
      <c r="U320" s="50" t="str">
        <f t="shared" si="23"/>
        <v/>
      </c>
    </row>
    <row r="321" spans="1:21" x14ac:dyDescent="0.35">
      <c r="A321" s="11" t="str">
        <f t="shared" si="24"/>
        <v/>
      </c>
      <c r="B321" s="32"/>
      <c r="C321" s="17"/>
      <c r="D321" s="18"/>
      <c r="E321" s="12"/>
      <c r="F321" s="12"/>
      <c r="G321" s="40" t="str">
        <f>IF(OR(E321="",F321=""),"",NETWORKDAYS(E321,F321,Lister!$D$7:$D$13))</f>
        <v/>
      </c>
      <c r="H321" s="14"/>
      <c r="I321" s="25" t="str">
        <f t="shared" si="20"/>
        <v/>
      </c>
      <c r="J321" s="45"/>
      <c r="K321" s="46"/>
      <c r="L321" s="15"/>
      <c r="M321" s="49" t="str">
        <f t="shared" si="21"/>
        <v/>
      </c>
      <c r="N321" s="47" t="str">
        <f t="shared" si="22"/>
        <v/>
      </c>
      <c r="O321" s="15"/>
      <c r="P321" s="15"/>
      <c r="Q321" s="15"/>
      <c r="R321" s="48" t="str">
        <f>IFERROR(MAX(IF(OR(O321="",P321="",Q321=""),"",IF(AND(MONTH(E321)=4,MONTH(F321)=4),(NETWORKDAYS(E321,F321,Lister!$D$7:$D$13)-O321)*N321/NETWORKDAYS(Lister!$D$19,Lister!$E$19,Lister!$D$7:$D$13),IF(AND(MONTH(E321)=4,MONTH(F321)&gt;4),(NETWORKDAYS(E321,Lister!$E$19,Lister!$D$7:$D$13)-O321)*N321/NETWORKDAYS(Lister!$D$19,Lister!$E$19,Lister!$D$7:$D$13),IF(MONTH(E321)&gt;4,0)))),0),"")</f>
        <v/>
      </c>
      <c r="S321" s="48" t="str">
        <f>IFERROR(MAX(IF(OR(O321="",P321="",Q321=""),"",IF(AND(MONTH(E321)=5,MONTH(F321)=5),(NETWORKDAYS(E321,F321,Lister!$D$7:$D$13)-P321)*N321/NETWORKDAYS(Lister!$D$20,Lister!$E$20,Lister!$D$7:$D$13),IF(AND(MONTH(E321)=4,MONTH(F321)=5),(NETWORKDAYS(Lister!$D$20,F321,Lister!$D$7:$D$13)-P321)*N321/NETWORKDAYS(Lister!$D$20,Lister!$E$20,Lister!$D$7:$D$13),IF(AND(MONTH(E321)=5,MONTH(F321)=6),(NETWORKDAYS(E321,Lister!$E$20,Lister!$D$7:$D$13)-P321)*N321/NETWORKDAYS(Lister!$D$20,Lister!$E$20,Lister!$D$7:$D$13),IF(AND(MONTH(E321)=4,MONTH(F321)=6),(NETWORKDAYS(Lister!$D$20,Lister!$E$20,Lister!$D$7:$D$13)-P321)*N321/NETWORKDAYS(Lister!$D$20,Lister!$E$20,Lister!$D$7:$D$13),IF(OR(MONTH(F321)=4,MONTH(E321)=6),0)))))),0),"")</f>
        <v/>
      </c>
      <c r="T321" s="48" t="str">
        <f>IFERROR(MAX(IF(OR(O321="",P321="",Q321=""),"",IF(AND(MONTH(E321)=6,MONTH(F321)=6),(NETWORKDAYS(E321,F321,Lister!$D$7:$D$13)-Q321)*N321/NETWORKDAYS(Lister!$D$21,Lister!$E$21,Lister!$D$7:$D$13),IF(AND(MONTH(E321)&lt;6,MONTH(F321)=6),(NETWORKDAYS(Lister!$D$21,F321,Lister!$D$7:$D$13)-Q321)*N321/NETWORKDAYS(Lister!$D$21,Lister!$E$21,Lister!$D$7:$D$13),IF(MONTH(F321)&lt;6,0)))),0),"")</f>
        <v/>
      </c>
      <c r="U321" s="50" t="str">
        <f t="shared" si="23"/>
        <v/>
      </c>
    </row>
    <row r="322" spans="1:21" x14ac:dyDescent="0.35">
      <c r="A322" s="11" t="str">
        <f t="shared" si="24"/>
        <v/>
      </c>
      <c r="B322" s="32"/>
      <c r="C322" s="17"/>
      <c r="D322" s="18"/>
      <c r="E322" s="12"/>
      <c r="F322" s="12"/>
      <c r="G322" s="40" t="str">
        <f>IF(OR(E322="",F322=""),"",NETWORKDAYS(E322,F322,Lister!$D$7:$D$13))</f>
        <v/>
      </c>
      <c r="H322" s="14"/>
      <c r="I322" s="25" t="str">
        <f t="shared" si="20"/>
        <v/>
      </c>
      <c r="J322" s="45"/>
      <c r="K322" s="46"/>
      <c r="L322" s="15"/>
      <c r="M322" s="49" t="str">
        <f t="shared" si="21"/>
        <v/>
      </c>
      <c r="N322" s="47" t="str">
        <f t="shared" si="22"/>
        <v/>
      </c>
      <c r="O322" s="15"/>
      <c r="P322" s="15"/>
      <c r="Q322" s="15"/>
      <c r="R322" s="48" t="str">
        <f>IFERROR(MAX(IF(OR(O322="",P322="",Q322=""),"",IF(AND(MONTH(E322)=4,MONTH(F322)=4),(NETWORKDAYS(E322,F322,Lister!$D$7:$D$13)-O322)*N322/NETWORKDAYS(Lister!$D$19,Lister!$E$19,Lister!$D$7:$D$13),IF(AND(MONTH(E322)=4,MONTH(F322)&gt;4),(NETWORKDAYS(E322,Lister!$E$19,Lister!$D$7:$D$13)-O322)*N322/NETWORKDAYS(Lister!$D$19,Lister!$E$19,Lister!$D$7:$D$13),IF(MONTH(E322)&gt;4,0)))),0),"")</f>
        <v/>
      </c>
      <c r="S322" s="48" t="str">
        <f>IFERROR(MAX(IF(OR(O322="",P322="",Q322=""),"",IF(AND(MONTH(E322)=5,MONTH(F322)=5),(NETWORKDAYS(E322,F322,Lister!$D$7:$D$13)-P322)*N322/NETWORKDAYS(Lister!$D$20,Lister!$E$20,Lister!$D$7:$D$13),IF(AND(MONTH(E322)=4,MONTH(F322)=5),(NETWORKDAYS(Lister!$D$20,F322,Lister!$D$7:$D$13)-P322)*N322/NETWORKDAYS(Lister!$D$20,Lister!$E$20,Lister!$D$7:$D$13),IF(AND(MONTH(E322)=5,MONTH(F322)=6),(NETWORKDAYS(E322,Lister!$E$20,Lister!$D$7:$D$13)-P322)*N322/NETWORKDAYS(Lister!$D$20,Lister!$E$20,Lister!$D$7:$D$13),IF(AND(MONTH(E322)=4,MONTH(F322)=6),(NETWORKDAYS(Lister!$D$20,Lister!$E$20,Lister!$D$7:$D$13)-P322)*N322/NETWORKDAYS(Lister!$D$20,Lister!$E$20,Lister!$D$7:$D$13),IF(OR(MONTH(F322)=4,MONTH(E322)=6),0)))))),0),"")</f>
        <v/>
      </c>
      <c r="T322" s="48" t="str">
        <f>IFERROR(MAX(IF(OR(O322="",P322="",Q322=""),"",IF(AND(MONTH(E322)=6,MONTH(F322)=6),(NETWORKDAYS(E322,F322,Lister!$D$7:$D$13)-Q322)*N322/NETWORKDAYS(Lister!$D$21,Lister!$E$21,Lister!$D$7:$D$13),IF(AND(MONTH(E322)&lt;6,MONTH(F322)=6),(NETWORKDAYS(Lister!$D$21,F322,Lister!$D$7:$D$13)-Q322)*N322/NETWORKDAYS(Lister!$D$21,Lister!$E$21,Lister!$D$7:$D$13),IF(MONTH(F322)&lt;6,0)))),0),"")</f>
        <v/>
      </c>
      <c r="U322" s="50" t="str">
        <f t="shared" si="23"/>
        <v/>
      </c>
    </row>
    <row r="323" spans="1:21" x14ac:dyDescent="0.35">
      <c r="A323" s="11" t="str">
        <f t="shared" si="24"/>
        <v/>
      </c>
      <c r="B323" s="32"/>
      <c r="C323" s="17"/>
      <c r="D323" s="18"/>
      <c r="E323" s="12"/>
      <c r="F323" s="12"/>
      <c r="G323" s="40" t="str">
        <f>IF(OR(E323="",F323=""),"",NETWORKDAYS(E323,F323,Lister!$D$7:$D$13))</f>
        <v/>
      </c>
      <c r="H323" s="14"/>
      <c r="I323" s="25" t="str">
        <f t="shared" si="20"/>
        <v/>
      </c>
      <c r="J323" s="45"/>
      <c r="K323" s="46"/>
      <c r="L323" s="15"/>
      <c r="M323" s="49" t="str">
        <f t="shared" si="21"/>
        <v/>
      </c>
      <c r="N323" s="47" t="str">
        <f t="shared" si="22"/>
        <v/>
      </c>
      <c r="O323" s="15"/>
      <c r="P323" s="15"/>
      <c r="Q323" s="15"/>
      <c r="R323" s="48" t="str">
        <f>IFERROR(MAX(IF(OR(O323="",P323="",Q323=""),"",IF(AND(MONTH(E323)=4,MONTH(F323)=4),(NETWORKDAYS(E323,F323,Lister!$D$7:$D$13)-O323)*N323/NETWORKDAYS(Lister!$D$19,Lister!$E$19,Lister!$D$7:$D$13),IF(AND(MONTH(E323)=4,MONTH(F323)&gt;4),(NETWORKDAYS(E323,Lister!$E$19,Lister!$D$7:$D$13)-O323)*N323/NETWORKDAYS(Lister!$D$19,Lister!$E$19,Lister!$D$7:$D$13),IF(MONTH(E323)&gt;4,0)))),0),"")</f>
        <v/>
      </c>
      <c r="S323" s="48" t="str">
        <f>IFERROR(MAX(IF(OR(O323="",P323="",Q323=""),"",IF(AND(MONTH(E323)=5,MONTH(F323)=5),(NETWORKDAYS(E323,F323,Lister!$D$7:$D$13)-P323)*N323/NETWORKDAYS(Lister!$D$20,Lister!$E$20,Lister!$D$7:$D$13),IF(AND(MONTH(E323)=4,MONTH(F323)=5),(NETWORKDAYS(Lister!$D$20,F323,Lister!$D$7:$D$13)-P323)*N323/NETWORKDAYS(Lister!$D$20,Lister!$E$20,Lister!$D$7:$D$13),IF(AND(MONTH(E323)=5,MONTH(F323)=6),(NETWORKDAYS(E323,Lister!$E$20,Lister!$D$7:$D$13)-P323)*N323/NETWORKDAYS(Lister!$D$20,Lister!$E$20,Lister!$D$7:$D$13),IF(AND(MONTH(E323)=4,MONTH(F323)=6),(NETWORKDAYS(Lister!$D$20,Lister!$E$20,Lister!$D$7:$D$13)-P323)*N323/NETWORKDAYS(Lister!$D$20,Lister!$E$20,Lister!$D$7:$D$13),IF(OR(MONTH(F323)=4,MONTH(E323)=6),0)))))),0),"")</f>
        <v/>
      </c>
      <c r="T323" s="48" t="str">
        <f>IFERROR(MAX(IF(OR(O323="",P323="",Q323=""),"",IF(AND(MONTH(E323)=6,MONTH(F323)=6),(NETWORKDAYS(E323,F323,Lister!$D$7:$D$13)-Q323)*N323/NETWORKDAYS(Lister!$D$21,Lister!$E$21,Lister!$D$7:$D$13),IF(AND(MONTH(E323)&lt;6,MONTH(F323)=6),(NETWORKDAYS(Lister!$D$21,F323,Lister!$D$7:$D$13)-Q323)*N323/NETWORKDAYS(Lister!$D$21,Lister!$E$21,Lister!$D$7:$D$13),IF(MONTH(F323)&lt;6,0)))),0),"")</f>
        <v/>
      </c>
      <c r="U323" s="50" t="str">
        <f t="shared" si="23"/>
        <v/>
      </c>
    </row>
    <row r="324" spans="1:21" x14ac:dyDescent="0.35">
      <c r="A324" s="11" t="str">
        <f t="shared" si="24"/>
        <v/>
      </c>
      <c r="B324" s="32"/>
      <c r="C324" s="17"/>
      <c r="D324" s="18"/>
      <c r="E324" s="12"/>
      <c r="F324" s="12"/>
      <c r="G324" s="40" t="str">
        <f>IF(OR(E324="",F324=""),"",NETWORKDAYS(E324,F324,Lister!$D$7:$D$13))</f>
        <v/>
      </c>
      <c r="H324" s="14"/>
      <c r="I324" s="25" t="str">
        <f t="shared" si="20"/>
        <v/>
      </c>
      <c r="J324" s="45"/>
      <c r="K324" s="46"/>
      <c r="L324" s="15"/>
      <c r="M324" s="49" t="str">
        <f t="shared" si="21"/>
        <v/>
      </c>
      <c r="N324" s="47" t="str">
        <f t="shared" si="22"/>
        <v/>
      </c>
      <c r="O324" s="15"/>
      <c r="P324" s="15"/>
      <c r="Q324" s="15"/>
      <c r="R324" s="48" t="str">
        <f>IFERROR(MAX(IF(OR(O324="",P324="",Q324=""),"",IF(AND(MONTH(E324)=4,MONTH(F324)=4),(NETWORKDAYS(E324,F324,Lister!$D$7:$D$13)-O324)*N324/NETWORKDAYS(Lister!$D$19,Lister!$E$19,Lister!$D$7:$D$13),IF(AND(MONTH(E324)=4,MONTH(F324)&gt;4),(NETWORKDAYS(E324,Lister!$E$19,Lister!$D$7:$D$13)-O324)*N324/NETWORKDAYS(Lister!$D$19,Lister!$E$19,Lister!$D$7:$D$13),IF(MONTH(E324)&gt;4,0)))),0),"")</f>
        <v/>
      </c>
      <c r="S324" s="48" t="str">
        <f>IFERROR(MAX(IF(OR(O324="",P324="",Q324=""),"",IF(AND(MONTH(E324)=5,MONTH(F324)=5),(NETWORKDAYS(E324,F324,Lister!$D$7:$D$13)-P324)*N324/NETWORKDAYS(Lister!$D$20,Lister!$E$20,Lister!$D$7:$D$13),IF(AND(MONTH(E324)=4,MONTH(F324)=5),(NETWORKDAYS(Lister!$D$20,F324,Lister!$D$7:$D$13)-P324)*N324/NETWORKDAYS(Lister!$D$20,Lister!$E$20,Lister!$D$7:$D$13),IF(AND(MONTH(E324)=5,MONTH(F324)=6),(NETWORKDAYS(E324,Lister!$E$20,Lister!$D$7:$D$13)-P324)*N324/NETWORKDAYS(Lister!$D$20,Lister!$E$20,Lister!$D$7:$D$13),IF(AND(MONTH(E324)=4,MONTH(F324)=6),(NETWORKDAYS(Lister!$D$20,Lister!$E$20,Lister!$D$7:$D$13)-P324)*N324/NETWORKDAYS(Lister!$D$20,Lister!$E$20,Lister!$D$7:$D$13),IF(OR(MONTH(F324)=4,MONTH(E324)=6),0)))))),0),"")</f>
        <v/>
      </c>
      <c r="T324" s="48" t="str">
        <f>IFERROR(MAX(IF(OR(O324="",P324="",Q324=""),"",IF(AND(MONTH(E324)=6,MONTH(F324)=6),(NETWORKDAYS(E324,F324,Lister!$D$7:$D$13)-Q324)*N324/NETWORKDAYS(Lister!$D$21,Lister!$E$21,Lister!$D$7:$D$13),IF(AND(MONTH(E324)&lt;6,MONTH(F324)=6),(NETWORKDAYS(Lister!$D$21,F324,Lister!$D$7:$D$13)-Q324)*N324/NETWORKDAYS(Lister!$D$21,Lister!$E$21,Lister!$D$7:$D$13),IF(MONTH(F324)&lt;6,0)))),0),"")</f>
        <v/>
      </c>
      <c r="U324" s="50" t="str">
        <f t="shared" si="23"/>
        <v/>
      </c>
    </row>
    <row r="325" spans="1:21" x14ac:dyDescent="0.35">
      <c r="A325" s="11" t="str">
        <f t="shared" si="24"/>
        <v/>
      </c>
      <c r="B325" s="32"/>
      <c r="C325" s="17"/>
      <c r="D325" s="18"/>
      <c r="E325" s="12"/>
      <c r="F325" s="12"/>
      <c r="G325" s="40" t="str">
        <f>IF(OR(E325="",F325=""),"",NETWORKDAYS(E325,F325,Lister!$D$7:$D$13))</f>
        <v/>
      </c>
      <c r="H325" s="14"/>
      <c r="I325" s="25" t="str">
        <f t="shared" si="20"/>
        <v/>
      </c>
      <c r="J325" s="45"/>
      <c r="K325" s="46"/>
      <c r="L325" s="15"/>
      <c r="M325" s="49" t="str">
        <f t="shared" si="21"/>
        <v/>
      </c>
      <c r="N325" s="47" t="str">
        <f t="shared" si="22"/>
        <v/>
      </c>
      <c r="O325" s="15"/>
      <c r="P325" s="15"/>
      <c r="Q325" s="15"/>
      <c r="R325" s="48" t="str">
        <f>IFERROR(MAX(IF(OR(O325="",P325="",Q325=""),"",IF(AND(MONTH(E325)=4,MONTH(F325)=4),(NETWORKDAYS(E325,F325,Lister!$D$7:$D$13)-O325)*N325/NETWORKDAYS(Lister!$D$19,Lister!$E$19,Lister!$D$7:$D$13),IF(AND(MONTH(E325)=4,MONTH(F325)&gt;4),(NETWORKDAYS(E325,Lister!$E$19,Lister!$D$7:$D$13)-O325)*N325/NETWORKDAYS(Lister!$D$19,Lister!$E$19,Lister!$D$7:$D$13),IF(MONTH(E325)&gt;4,0)))),0),"")</f>
        <v/>
      </c>
      <c r="S325" s="48" t="str">
        <f>IFERROR(MAX(IF(OR(O325="",P325="",Q325=""),"",IF(AND(MONTH(E325)=5,MONTH(F325)=5),(NETWORKDAYS(E325,F325,Lister!$D$7:$D$13)-P325)*N325/NETWORKDAYS(Lister!$D$20,Lister!$E$20,Lister!$D$7:$D$13),IF(AND(MONTH(E325)=4,MONTH(F325)=5),(NETWORKDAYS(Lister!$D$20,F325,Lister!$D$7:$D$13)-P325)*N325/NETWORKDAYS(Lister!$D$20,Lister!$E$20,Lister!$D$7:$D$13),IF(AND(MONTH(E325)=5,MONTH(F325)=6),(NETWORKDAYS(E325,Lister!$E$20,Lister!$D$7:$D$13)-P325)*N325/NETWORKDAYS(Lister!$D$20,Lister!$E$20,Lister!$D$7:$D$13),IF(AND(MONTH(E325)=4,MONTH(F325)=6),(NETWORKDAYS(Lister!$D$20,Lister!$E$20,Lister!$D$7:$D$13)-P325)*N325/NETWORKDAYS(Lister!$D$20,Lister!$E$20,Lister!$D$7:$D$13),IF(OR(MONTH(F325)=4,MONTH(E325)=6),0)))))),0),"")</f>
        <v/>
      </c>
      <c r="T325" s="48" t="str">
        <f>IFERROR(MAX(IF(OR(O325="",P325="",Q325=""),"",IF(AND(MONTH(E325)=6,MONTH(F325)=6),(NETWORKDAYS(E325,F325,Lister!$D$7:$D$13)-Q325)*N325/NETWORKDAYS(Lister!$D$21,Lister!$E$21,Lister!$D$7:$D$13),IF(AND(MONTH(E325)&lt;6,MONTH(F325)=6),(NETWORKDAYS(Lister!$D$21,F325,Lister!$D$7:$D$13)-Q325)*N325/NETWORKDAYS(Lister!$D$21,Lister!$E$21,Lister!$D$7:$D$13),IF(MONTH(F325)&lt;6,0)))),0),"")</f>
        <v/>
      </c>
      <c r="U325" s="50" t="str">
        <f t="shared" si="23"/>
        <v/>
      </c>
    </row>
    <row r="326" spans="1:21" x14ac:dyDescent="0.35">
      <c r="A326" s="11" t="str">
        <f t="shared" si="24"/>
        <v/>
      </c>
      <c r="B326" s="32"/>
      <c r="C326" s="17"/>
      <c r="D326" s="18"/>
      <c r="E326" s="12"/>
      <c r="F326" s="12"/>
      <c r="G326" s="40" t="str">
        <f>IF(OR(E326="",F326=""),"",NETWORKDAYS(E326,F326,Lister!$D$7:$D$13))</f>
        <v/>
      </c>
      <c r="H326" s="14"/>
      <c r="I326" s="25" t="str">
        <f t="shared" si="20"/>
        <v/>
      </c>
      <c r="J326" s="45"/>
      <c r="K326" s="46"/>
      <c r="L326" s="15"/>
      <c r="M326" s="49" t="str">
        <f t="shared" si="21"/>
        <v/>
      </c>
      <c r="N326" s="47" t="str">
        <f t="shared" si="22"/>
        <v/>
      </c>
      <c r="O326" s="15"/>
      <c r="P326" s="15"/>
      <c r="Q326" s="15"/>
      <c r="R326" s="48" t="str">
        <f>IFERROR(MAX(IF(OR(O326="",P326="",Q326=""),"",IF(AND(MONTH(E326)=4,MONTH(F326)=4),(NETWORKDAYS(E326,F326,Lister!$D$7:$D$13)-O326)*N326/NETWORKDAYS(Lister!$D$19,Lister!$E$19,Lister!$D$7:$D$13),IF(AND(MONTH(E326)=4,MONTH(F326)&gt;4),(NETWORKDAYS(E326,Lister!$E$19,Lister!$D$7:$D$13)-O326)*N326/NETWORKDAYS(Lister!$D$19,Lister!$E$19,Lister!$D$7:$D$13),IF(MONTH(E326)&gt;4,0)))),0),"")</f>
        <v/>
      </c>
      <c r="S326" s="48" t="str">
        <f>IFERROR(MAX(IF(OR(O326="",P326="",Q326=""),"",IF(AND(MONTH(E326)=5,MONTH(F326)=5),(NETWORKDAYS(E326,F326,Lister!$D$7:$D$13)-P326)*N326/NETWORKDAYS(Lister!$D$20,Lister!$E$20,Lister!$D$7:$D$13),IF(AND(MONTH(E326)=4,MONTH(F326)=5),(NETWORKDAYS(Lister!$D$20,F326,Lister!$D$7:$D$13)-P326)*N326/NETWORKDAYS(Lister!$D$20,Lister!$E$20,Lister!$D$7:$D$13),IF(AND(MONTH(E326)=5,MONTH(F326)=6),(NETWORKDAYS(E326,Lister!$E$20,Lister!$D$7:$D$13)-P326)*N326/NETWORKDAYS(Lister!$D$20,Lister!$E$20,Lister!$D$7:$D$13),IF(AND(MONTH(E326)=4,MONTH(F326)=6),(NETWORKDAYS(Lister!$D$20,Lister!$E$20,Lister!$D$7:$D$13)-P326)*N326/NETWORKDAYS(Lister!$D$20,Lister!$E$20,Lister!$D$7:$D$13),IF(OR(MONTH(F326)=4,MONTH(E326)=6),0)))))),0),"")</f>
        <v/>
      </c>
      <c r="T326" s="48" t="str">
        <f>IFERROR(MAX(IF(OR(O326="",P326="",Q326=""),"",IF(AND(MONTH(E326)=6,MONTH(F326)=6),(NETWORKDAYS(E326,F326,Lister!$D$7:$D$13)-Q326)*N326/NETWORKDAYS(Lister!$D$21,Lister!$E$21,Lister!$D$7:$D$13),IF(AND(MONTH(E326)&lt;6,MONTH(F326)=6),(NETWORKDAYS(Lister!$D$21,F326,Lister!$D$7:$D$13)-Q326)*N326/NETWORKDAYS(Lister!$D$21,Lister!$E$21,Lister!$D$7:$D$13),IF(MONTH(F326)&lt;6,0)))),0),"")</f>
        <v/>
      </c>
      <c r="U326" s="50" t="str">
        <f t="shared" si="23"/>
        <v/>
      </c>
    </row>
    <row r="327" spans="1:21" x14ac:dyDescent="0.35">
      <c r="A327" s="11" t="str">
        <f t="shared" si="24"/>
        <v/>
      </c>
      <c r="B327" s="32"/>
      <c r="C327" s="17"/>
      <c r="D327" s="18"/>
      <c r="E327" s="12"/>
      <c r="F327" s="12"/>
      <c r="G327" s="40" t="str">
        <f>IF(OR(E327="",F327=""),"",NETWORKDAYS(E327,F327,Lister!$D$7:$D$13))</f>
        <v/>
      </c>
      <c r="H327" s="14"/>
      <c r="I327" s="25" t="str">
        <f t="shared" si="20"/>
        <v/>
      </c>
      <c r="J327" s="45"/>
      <c r="K327" s="46"/>
      <c r="L327" s="15"/>
      <c r="M327" s="49" t="str">
        <f t="shared" si="21"/>
        <v/>
      </c>
      <c r="N327" s="47" t="str">
        <f t="shared" si="22"/>
        <v/>
      </c>
      <c r="O327" s="15"/>
      <c r="P327" s="15"/>
      <c r="Q327" s="15"/>
      <c r="R327" s="48" t="str">
        <f>IFERROR(MAX(IF(OR(O327="",P327="",Q327=""),"",IF(AND(MONTH(E327)=4,MONTH(F327)=4),(NETWORKDAYS(E327,F327,Lister!$D$7:$D$13)-O327)*N327/NETWORKDAYS(Lister!$D$19,Lister!$E$19,Lister!$D$7:$D$13),IF(AND(MONTH(E327)=4,MONTH(F327)&gt;4),(NETWORKDAYS(E327,Lister!$E$19,Lister!$D$7:$D$13)-O327)*N327/NETWORKDAYS(Lister!$D$19,Lister!$E$19,Lister!$D$7:$D$13),IF(MONTH(E327)&gt;4,0)))),0),"")</f>
        <v/>
      </c>
      <c r="S327" s="48" t="str">
        <f>IFERROR(MAX(IF(OR(O327="",P327="",Q327=""),"",IF(AND(MONTH(E327)=5,MONTH(F327)=5),(NETWORKDAYS(E327,F327,Lister!$D$7:$D$13)-P327)*N327/NETWORKDAYS(Lister!$D$20,Lister!$E$20,Lister!$D$7:$D$13),IF(AND(MONTH(E327)=4,MONTH(F327)=5),(NETWORKDAYS(Lister!$D$20,F327,Lister!$D$7:$D$13)-P327)*N327/NETWORKDAYS(Lister!$D$20,Lister!$E$20,Lister!$D$7:$D$13),IF(AND(MONTH(E327)=5,MONTH(F327)=6),(NETWORKDAYS(E327,Lister!$E$20,Lister!$D$7:$D$13)-P327)*N327/NETWORKDAYS(Lister!$D$20,Lister!$E$20,Lister!$D$7:$D$13),IF(AND(MONTH(E327)=4,MONTH(F327)=6),(NETWORKDAYS(Lister!$D$20,Lister!$E$20,Lister!$D$7:$D$13)-P327)*N327/NETWORKDAYS(Lister!$D$20,Lister!$E$20,Lister!$D$7:$D$13),IF(OR(MONTH(F327)=4,MONTH(E327)=6),0)))))),0),"")</f>
        <v/>
      </c>
      <c r="T327" s="48" t="str">
        <f>IFERROR(MAX(IF(OR(O327="",P327="",Q327=""),"",IF(AND(MONTH(E327)=6,MONTH(F327)=6),(NETWORKDAYS(E327,F327,Lister!$D$7:$D$13)-Q327)*N327/NETWORKDAYS(Lister!$D$21,Lister!$E$21,Lister!$D$7:$D$13),IF(AND(MONTH(E327)&lt;6,MONTH(F327)=6),(NETWORKDAYS(Lister!$D$21,F327,Lister!$D$7:$D$13)-Q327)*N327/NETWORKDAYS(Lister!$D$21,Lister!$E$21,Lister!$D$7:$D$13),IF(MONTH(F327)&lt;6,0)))),0),"")</f>
        <v/>
      </c>
      <c r="U327" s="50" t="str">
        <f t="shared" si="23"/>
        <v/>
      </c>
    </row>
    <row r="328" spans="1:21" x14ac:dyDescent="0.35">
      <c r="A328" s="11" t="str">
        <f t="shared" si="24"/>
        <v/>
      </c>
      <c r="B328" s="32"/>
      <c r="C328" s="17"/>
      <c r="D328" s="18"/>
      <c r="E328" s="12"/>
      <c r="F328" s="12"/>
      <c r="G328" s="40" t="str">
        <f>IF(OR(E328="",F328=""),"",NETWORKDAYS(E328,F328,Lister!$D$7:$D$13))</f>
        <v/>
      </c>
      <c r="H328" s="14"/>
      <c r="I328" s="25" t="str">
        <f t="shared" si="20"/>
        <v/>
      </c>
      <c r="J328" s="45"/>
      <c r="K328" s="46"/>
      <c r="L328" s="15"/>
      <c r="M328" s="49" t="str">
        <f t="shared" si="21"/>
        <v/>
      </c>
      <c r="N328" s="47" t="str">
        <f t="shared" si="22"/>
        <v/>
      </c>
      <c r="O328" s="15"/>
      <c r="P328" s="15"/>
      <c r="Q328" s="15"/>
      <c r="R328" s="48" t="str">
        <f>IFERROR(MAX(IF(OR(O328="",P328="",Q328=""),"",IF(AND(MONTH(E328)=4,MONTH(F328)=4),(NETWORKDAYS(E328,F328,Lister!$D$7:$D$13)-O328)*N328/NETWORKDAYS(Lister!$D$19,Lister!$E$19,Lister!$D$7:$D$13),IF(AND(MONTH(E328)=4,MONTH(F328)&gt;4),(NETWORKDAYS(E328,Lister!$E$19,Lister!$D$7:$D$13)-O328)*N328/NETWORKDAYS(Lister!$D$19,Lister!$E$19,Lister!$D$7:$D$13),IF(MONTH(E328)&gt;4,0)))),0),"")</f>
        <v/>
      </c>
      <c r="S328" s="48" t="str">
        <f>IFERROR(MAX(IF(OR(O328="",P328="",Q328=""),"",IF(AND(MONTH(E328)=5,MONTH(F328)=5),(NETWORKDAYS(E328,F328,Lister!$D$7:$D$13)-P328)*N328/NETWORKDAYS(Lister!$D$20,Lister!$E$20,Lister!$D$7:$D$13),IF(AND(MONTH(E328)=4,MONTH(F328)=5),(NETWORKDAYS(Lister!$D$20,F328,Lister!$D$7:$D$13)-P328)*N328/NETWORKDAYS(Lister!$D$20,Lister!$E$20,Lister!$D$7:$D$13),IF(AND(MONTH(E328)=5,MONTH(F328)=6),(NETWORKDAYS(E328,Lister!$E$20,Lister!$D$7:$D$13)-P328)*N328/NETWORKDAYS(Lister!$D$20,Lister!$E$20,Lister!$D$7:$D$13),IF(AND(MONTH(E328)=4,MONTH(F328)=6),(NETWORKDAYS(Lister!$D$20,Lister!$E$20,Lister!$D$7:$D$13)-P328)*N328/NETWORKDAYS(Lister!$D$20,Lister!$E$20,Lister!$D$7:$D$13),IF(OR(MONTH(F328)=4,MONTH(E328)=6),0)))))),0),"")</f>
        <v/>
      </c>
      <c r="T328" s="48" t="str">
        <f>IFERROR(MAX(IF(OR(O328="",P328="",Q328=""),"",IF(AND(MONTH(E328)=6,MONTH(F328)=6),(NETWORKDAYS(E328,F328,Lister!$D$7:$D$13)-Q328)*N328/NETWORKDAYS(Lister!$D$21,Lister!$E$21,Lister!$D$7:$D$13),IF(AND(MONTH(E328)&lt;6,MONTH(F328)=6),(NETWORKDAYS(Lister!$D$21,F328,Lister!$D$7:$D$13)-Q328)*N328/NETWORKDAYS(Lister!$D$21,Lister!$E$21,Lister!$D$7:$D$13),IF(MONTH(F328)&lt;6,0)))),0),"")</f>
        <v/>
      </c>
      <c r="U328" s="50" t="str">
        <f t="shared" si="23"/>
        <v/>
      </c>
    </row>
    <row r="329" spans="1:21" x14ac:dyDescent="0.35">
      <c r="A329" s="11" t="str">
        <f t="shared" si="24"/>
        <v/>
      </c>
      <c r="B329" s="32"/>
      <c r="C329" s="17"/>
      <c r="D329" s="18"/>
      <c r="E329" s="12"/>
      <c r="F329" s="12"/>
      <c r="G329" s="40" t="str">
        <f>IF(OR(E329="",F329=""),"",NETWORKDAYS(E329,F329,Lister!$D$7:$D$13))</f>
        <v/>
      </c>
      <c r="H329" s="14"/>
      <c r="I329" s="25" t="str">
        <f t="shared" si="20"/>
        <v/>
      </c>
      <c r="J329" s="45"/>
      <c r="K329" s="46"/>
      <c r="L329" s="15"/>
      <c r="M329" s="49" t="str">
        <f t="shared" si="21"/>
        <v/>
      </c>
      <c r="N329" s="47" t="str">
        <f t="shared" si="22"/>
        <v/>
      </c>
      <c r="O329" s="15"/>
      <c r="P329" s="15"/>
      <c r="Q329" s="15"/>
      <c r="R329" s="48" t="str">
        <f>IFERROR(MAX(IF(OR(O329="",P329="",Q329=""),"",IF(AND(MONTH(E329)=4,MONTH(F329)=4),(NETWORKDAYS(E329,F329,Lister!$D$7:$D$13)-O329)*N329/NETWORKDAYS(Lister!$D$19,Lister!$E$19,Lister!$D$7:$D$13),IF(AND(MONTH(E329)=4,MONTH(F329)&gt;4),(NETWORKDAYS(E329,Lister!$E$19,Lister!$D$7:$D$13)-O329)*N329/NETWORKDAYS(Lister!$D$19,Lister!$E$19,Lister!$D$7:$D$13),IF(MONTH(E329)&gt;4,0)))),0),"")</f>
        <v/>
      </c>
      <c r="S329" s="48" t="str">
        <f>IFERROR(MAX(IF(OR(O329="",P329="",Q329=""),"",IF(AND(MONTH(E329)=5,MONTH(F329)=5),(NETWORKDAYS(E329,F329,Lister!$D$7:$D$13)-P329)*N329/NETWORKDAYS(Lister!$D$20,Lister!$E$20,Lister!$D$7:$D$13),IF(AND(MONTH(E329)=4,MONTH(F329)=5),(NETWORKDAYS(Lister!$D$20,F329,Lister!$D$7:$D$13)-P329)*N329/NETWORKDAYS(Lister!$D$20,Lister!$E$20,Lister!$D$7:$D$13),IF(AND(MONTH(E329)=5,MONTH(F329)=6),(NETWORKDAYS(E329,Lister!$E$20,Lister!$D$7:$D$13)-P329)*N329/NETWORKDAYS(Lister!$D$20,Lister!$E$20,Lister!$D$7:$D$13),IF(AND(MONTH(E329)=4,MONTH(F329)=6),(NETWORKDAYS(Lister!$D$20,Lister!$E$20,Lister!$D$7:$D$13)-P329)*N329/NETWORKDAYS(Lister!$D$20,Lister!$E$20,Lister!$D$7:$D$13),IF(OR(MONTH(F329)=4,MONTH(E329)=6),0)))))),0),"")</f>
        <v/>
      </c>
      <c r="T329" s="48" t="str">
        <f>IFERROR(MAX(IF(OR(O329="",P329="",Q329=""),"",IF(AND(MONTH(E329)=6,MONTH(F329)=6),(NETWORKDAYS(E329,F329,Lister!$D$7:$D$13)-Q329)*N329/NETWORKDAYS(Lister!$D$21,Lister!$E$21,Lister!$D$7:$D$13),IF(AND(MONTH(E329)&lt;6,MONTH(F329)=6),(NETWORKDAYS(Lister!$D$21,F329,Lister!$D$7:$D$13)-Q329)*N329/NETWORKDAYS(Lister!$D$21,Lister!$E$21,Lister!$D$7:$D$13),IF(MONTH(F329)&lt;6,0)))),0),"")</f>
        <v/>
      </c>
      <c r="U329" s="50" t="str">
        <f t="shared" si="23"/>
        <v/>
      </c>
    </row>
    <row r="330" spans="1:21" x14ac:dyDescent="0.35">
      <c r="A330" s="11" t="str">
        <f t="shared" si="24"/>
        <v/>
      </c>
      <c r="B330" s="32"/>
      <c r="C330" s="17"/>
      <c r="D330" s="18"/>
      <c r="E330" s="12"/>
      <c r="F330" s="12"/>
      <c r="G330" s="40" t="str">
        <f>IF(OR(E330="",F330=""),"",NETWORKDAYS(E330,F330,Lister!$D$7:$D$13))</f>
        <v/>
      </c>
      <c r="H330" s="14"/>
      <c r="I330" s="25" t="str">
        <f t="shared" si="20"/>
        <v/>
      </c>
      <c r="J330" s="45"/>
      <c r="K330" s="46"/>
      <c r="L330" s="15"/>
      <c r="M330" s="49" t="str">
        <f t="shared" si="21"/>
        <v/>
      </c>
      <c r="N330" s="47" t="str">
        <f t="shared" si="22"/>
        <v/>
      </c>
      <c r="O330" s="15"/>
      <c r="P330" s="15"/>
      <c r="Q330" s="15"/>
      <c r="R330" s="48" t="str">
        <f>IFERROR(MAX(IF(OR(O330="",P330="",Q330=""),"",IF(AND(MONTH(E330)=4,MONTH(F330)=4),(NETWORKDAYS(E330,F330,Lister!$D$7:$D$13)-O330)*N330/NETWORKDAYS(Lister!$D$19,Lister!$E$19,Lister!$D$7:$D$13),IF(AND(MONTH(E330)=4,MONTH(F330)&gt;4),(NETWORKDAYS(E330,Lister!$E$19,Lister!$D$7:$D$13)-O330)*N330/NETWORKDAYS(Lister!$D$19,Lister!$E$19,Lister!$D$7:$D$13),IF(MONTH(E330)&gt;4,0)))),0),"")</f>
        <v/>
      </c>
      <c r="S330" s="48" t="str">
        <f>IFERROR(MAX(IF(OR(O330="",P330="",Q330=""),"",IF(AND(MONTH(E330)=5,MONTH(F330)=5),(NETWORKDAYS(E330,F330,Lister!$D$7:$D$13)-P330)*N330/NETWORKDAYS(Lister!$D$20,Lister!$E$20,Lister!$D$7:$D$13),IF(AND(MONTH(E330)=4,MONTH(F330)=5),(NETWORKDAYS(Lister!$D$20,F330,Lister!$D$7:$D$13)-P330)*N330/NETWORKDAYS(Lister!$D$20,Lister!$E$20,Lister!$D$7:$D$13),IF(AND(MONTH(E330)=5,MONTH(F330)=6),(NETWORKDAYS(E330,Lister!$E$20,Lister!$D$7:$D$13)-P330)*N330/NETWORKDAYS(Lister!$D$20,Lister!$E$20,Lister!$D$7:$D$13),IF(AND(MONTH(E330)=4,MONTH(F330)=6),(NETWORKDAYS(Lister!$D$20,Lister!$E$20,Lister!$D$7:$D$13)-P330)*N330/NETWORKDAYS(Lister!$D$20,Lister!$E$20,Lister!$D$7:$D$13),IF(OR(MONTH(F330)=4,MONTH(E330)=6),0)))))),0),"")</f>
        <v/>
      </c>
      <c r="T330" s="48" t="str">
        <f>IFERROR(MAX(IF(OR(O330="",P330="",Q330=""),"",IF(AND(MONTH(E330)=6,MONTH(F330)=6),(NETWORKDAYS(E330,F330,Lister!$D$7:$D$13)-Q330)*N330/NETWORKDAYS(Lister!$D$21,Lister!$E$21,Lister!$D$7:$D$13),IF(AND(MONTH(E330)&lt;6,MONTH(F330)=6),(NETWORKDAYS(Lister!$D$21,F330,Lister!$D$7:$D$13)-Q330)*N330/NETWORKDAYS(Lister!$D$21,Lister!$E$21,Lister!$D$7:$D$13),IF(MONTH(F330)&lt;6,0)))),0),"")</f>
        <v/>
      </c>
      <c r="U330" s="50" t="str">
        <f t="shared" si="23"/>
        <v/>
      </c>
    </row>
    <row r="331" spans="1:21" x14ac:dyDescent="0.35">
      <c r="A331" s="11" t="str">
        <f t="shared" si="24"/>
        <v/>
      </c>
      <c r="B331" s="32"/>
      <c r="C331" s="17"/>
      <c r="D331" s="18"/>
      <c r="E331" s="12"/>
      <c r="F331" s="12"/>
      <c r="G331" s="40" t="str">
        <f>IF(OR(E331="",F331=""),"",NETWORKDAYS(E331,F331,Lister!$D$7:$D$13))</f>
        <v/>
      </c>
      <c r="H331" s="14"/>
      <c r="I331" s="25" t="str">
        <f t="shared" si="20"/>
        <v/>
      </c>
      <c r="J331" s="45"/>
      <c r="K331" s="46"/>
      <c r="L331" s="15"/>
      <c r="M331" s="49" t="str">
        <f t="shared" si="21"/>
        <v/>
      </c>
      <c r="N331" s="47" t="str">
        <f t="shared" si="22"/>
        <v/>
      </c>
      <c r="O331" s="15"/>
      <c r="P331" s="15"/>
      <c r="Q331" s="15"/>
      <c r="R331" s="48" t="str">
        <f>IFERROR(MAX(IF(OR(O331="",P331="",Q331=""),"",IF(AND(MONTH(E331)=4,MONTH(F331)=4),(NETWORKDAYS(E331,F331,Lister!$D$7:$D$13)-O331)*N331/NETWORKDAYS(Lister!$D$19,Lister!$E$19,Lister!$D$7:$D$13),IF(AND(MONTH(E331)=4,MONTH(F331)&gt;4),(NETWORKDAYS(E331,Lister!$E$19,Lister!$D$7:$D$13)-O331)*N331/NETWORKDAYS(Lister!$D$19,Lister!$E$19,Lister!$D$7:$D$13),IF(MONTH(E331)&gt;4,0)))),0),"")</f>
        <v/>
      </c>
      <c r="S331" s="48" t="str">
        <f>IFERROR(MAX(IF(OR(O331="",P331="",Q331=""),"",IF(AND(MONTH(E331)=5,MONTH(F331)=5),(NETWORKDAYS(E331,F331,Lister!$D$7:$D$13)-P331)*N331/NETWORKDAYS(Lister!$D$20,Lister!$E$20,Lister!$D$7:$D$13),IF(AND(MONTH(E331)=4,MONTH(F331)=5),(NETWORKDAYS(Lister!$D$20,F331,Lister!$D$7:$D$13)-P331)*N331/NETWORKDAYS(Lister!$D$20,Lister!$E$20,Lister!$D$7:$D$13),IF(AND(MONTH(E331)=5,MONTH(F331)=6),(NETWORKDAYS(E331,Lister!$E$20,Lister!$D$7:$D$13)-P331)*N331/NETWORKDAYS(Lister!$D$20,Lister!$E$20,Lister!$D$7:$D$13),IF(AND(MONTH(E331)=4,MONTH(F331)=6),(NETWORKDAYS(Lister!$D$20,Lister!$E$20,Lister!$D$7:$D$13)-P331)*N331/NETWORKDAYS(Lister!$D$20,Lister!$E$20,Lister!$D$7:$D$13),IF(OR(MONTH(F331)=4,MONTH(E331)=6),0)))))),0),"")</f>
        <v/>
      </c>
      <c r="T331" s="48" t="str">
        <f>IFERROR(MAX(IF(OR(O331="",P331="",Q331=""),"",IF(AND(MONTH(E331)=6,MONTH(F331)=6),(NETWORKDAYS(E331,F331,Lister!$D$7:$D$13)-Q331)*N331/NETWORKDAYS(Lister!$D$21,Lister!$E$21,Lister!$D$7:$D$13),IF(AND(MONTH(E331)&lt;6,MONTH(F331)=6),(NETWORKDAYS(Lister!$D$21,F331,Lister!$D$7:$D$13)-Q331)*N331/NETWORKDAYS(Lister!$D$21,Lister!$E$21,Lister!$D$7:$D$13),IF(MONTH(F331)&lt;6,0)))),0),"")</f>
        <v/>
      </c>
      <c r="U331" s="50" t="str">
        <f t="shared" si="23"/>
        <v/>
      </c>
    </row>
    <row r="332" spans="1:21" x14ac:dyDescent="0.35">
      <c r="A332" s="11" t="str">
        <f t="shared" si="24"/>
        <v/>
      </c>
      <c r="B332" s="32"/>
      <c r="C332" s="17"/>
      <c r="D332" s="18"/>
      <c r="E332" s="12"/>
      <c r="F332" s="12"/>
      <c r="G332" s="40" t="str">
        <f>IF(OR(E332="",F332=""),"",NETWORKDAYS(E332,F332,Lister!$D$7:$D$13))</f>
        <v/>
      </c>
      <c r="H332" s="14"/>
      <c r="I332" s="25" t="str">
        <f t="shared" si="20"/>
        <v/>
      </c>
      <c r="J332" s="45"/>
      <c r="K332" s="46"/>
      <c r="L332" s="15"/>
      <c r="M332" s="49" t="str">
        <f t="shared" si="21"/>
        <v/>
      </c>
      <c r="N332" s="47" t="str">
        <f t="shared" si="22"/>
        <v/>
      </c>
      <c r="O332" s="15"/>
      <c r="P332" s="15"/>
      <c r="Q332" s="15"/>
      <c r="R332" s="48" t="str">
        <f>IFERROR(MAX(IF(OR(O332="",P332="",Q332=""),"",IF(AND(MONTH(E332)=4,MONTH(F332)=4),(NETWORKDAYS(E332,F332,Lister!$D$7:$D$13)-O332)*N332/NETWORKDAYS(Lister!$D$19,Lister!$E$19,Lister!$D$7:$D$13),IF(AND(MONTH(E332)=4,MONTH(F332)&gt;4),(NETWORKDAYS(E332,Lister!$E$19,Lister!$D$7:$D$13)-O332)*N332/NETWORKDAYS(Lister!$D$19,Lister!$E$19,Lister!$D$7:$D$13),IF(MONTH(E332)&gt;4,0)))),0),"")</f>
        <v/>
      </c>
      <c r="S332" s="48" t="str">
        <f>IFERROR(MAX(IF(OR(O332="",P332="",Q332=""),"",IF(AND(MONTH(E332)=5,MONTH(F332)=5),(NETWORKDAYS(E332,F332,Lister!$D$7:$D$13)-P332)*N332/NETWORKDAYS(Lister!$D$20,Lister!$E$20,Lister!$D$7:$D$13),IF(AND(MONTH(E332)=4,MONTH(F332)=5),(NETWORKDAYS(Lister!$D$20,F332,Lister!$D$7:$D$13)-P332)*N332/NETWORKDAYS(Lister!$D$20,Lister!$E$20,Lister!$D$7:$D$13),IF(AND(MONTH(E332)=5,MONTH(F332)=6),(NETWORKDAYS(E332,Lister!$E$20,Lister!$D$7:$D$13)-P332)*N332/NETWORKDAYS(Lister!$D$20,Lister!$E$20,Lister!$D$7:$D$13),IF(AND(MONTH(E332)=4,MONTH(F332)=6),(NETWORKDAYS(Lister!$D$20,Lister!$E$20,Lister!$D$7:$D$13)-P332)*N332/NETWORKDAYS(Lister!$D$20,Lister!$E$20,Lister!$D$7:$D$13),IF(OR(MONTH(F332)=4,MONTH(E332)=6),0)))))),0),"")</f>
        <v/>
      </c>
      <c r="T332" s="48" t="str">
        <f>IFERROR(MAX(IF(OR(O332="",P332="",Q332=""),"",IF(AND(MONTH(E332)=6,MONTH(F332)=6),(NETWORKDAYS(E332,F332,Lister!$D$7:$D$13)-Q332)*N332/NETWORKDAYS(Lister!$D$21,Lister!$E$21,Lister!$D$7:$D$13),IF(AND(MONTH(E332)&lt;6,MONTH(F332)=6),(NETWORKDAYS(Lister!$D$21,F332,Lister!$D$7:$D$13)-Q332)*N332/NETWORKDAYS(Lister!$D$21,Lister!$E$21,Lister!$D$7:$D$13),IF(MONTH(F332)&lt;6,0)))),0),"")</f>
        <v/>
      </c>
      <c r="U332" s="50" t="str">
        <f t="shared" si="23"/>
        <v/>
      </c>
    </row>
    <row r="333" spans="1:21" x14ac:dyDescent="0.35">
      <c r="A333" s="11" t="str">
        <f t="shared" si="24"/>
        <v/>
      </c>
      <c r="B333" s="32"/>
      <c r="C333" s="17"/>
      <c r="D333" s="18"/>
      <c r="E333" s="12"/>
      <c r="F333" s="12"/>
      <c r="G333" s="40" t="str">
        <f>IF(OR(E333="",F333=""),"",NETWORKDAYS(E333,F333,Lister!$D$7:$D$13))</f>
        <v/>
      </c>
      <c r="H333" s="14"/>
      <c r="I333" s="25" t="str">
        <f t="shared" si="20"/>
        <v/>
      </c>
      <c r="J333" s="45"/>
      <c r="K333" s="46"/>
      <c r="L333" s="15"/>
      <c r="M333" s="49" t="str">
        <f t="shared" si="21"/>
        <v/>
      </c>
      <c r="N333" s="47" t="str">
        <f t="shared" si="22"/>
        <v/>
      </c>
      <c r="O333" s="15"/>
      <c r="P333" s="15"/>
      <c r="Q333" s="15"/>
      <c r="R333" s="48" t="str">
        <f>IFERROR(MAX(IF(OR(O333="",P333="",Q333=""),"",IF(AND(MONTH(E333)=4,MONTH(F333)=4),(NETWORKDAYS(E333,F333,Lister!$D$7:$D$13)-O333)*N333/NETWORKDAYS(Lister!$D$19,Lister!$E$19,Lister!$D$7:$D$13),IF(AND(MONTH(E333)=4,MONTH(F333)&gt;4),(NETWORKDAYS(E333,Lister!$E$19,Lister!$D$7:$D$13)-O333)*N333/NETWORKDAYS(Lister!$D$19,Lister!$E$19,Lister!$D$7:$D$13),IF(MONTH(E333)&gt;4,0)))),0),"")</f>
        <v/>
      </c>
      <c r="S333" s="48" t="str">
        <f>IFERROR(MAX(IF(OR(O333="",P333="",Q333=""),"",IF(AND(MONTH(E333)=5,MONTH(F333)=5),(NETWORKDAYS(E333,F333,Lister!$D$7:$D$13)-P333)*N333/NETWORKDAYS(Lister!$D$20,Lister!$E$20,Lister!$D$7:$D$13),IF(AND(MONTH(E333)=4,MONTH(F333)=5),(NETWORKDAYS(Lister!$D$20,F333,Lister!$D$7:$D$13)-P333)*N333/NETWORKDAYS(Lister!$D$20,Lister!$E$20,Lister!$D$7:$D$13),IF(AND(MONTH(E333)=5,MONTH(F333)=6),(NETWORKDAYS(E333,Lister!$E$20,Lister!$D$7:$D$13)-P333)*N333/NETWORKDAYS(Lister!$D$20,Lister!$E$20,Lister!$D$7:$D$13),IF(AND(MONTH(E333)=4,MONTH(F333)=6),(NETWORKDAYS(Lister!$D$20,Lister!$E$20,Lister!$D$7:$D$13)-P333)*N333/NETWORKDAYS(Lister!$D$20,Lister!$E$20,Lister!$D$7:$D$13),IF(OR(MONTH(F333)=4,MONTH(E333)=6),0)))))),0),"")</f>
        <v/>
      </c>
      <c r="T333" s="48" t="str">
        <f>IFERROR(MAX(IF(OR(O333="",P333="",Q333=""),"",IF(AND(MONTH(E333)=6,MONTH(F333)=6),(NETWORKDAYS(E333,F333,Lister!$D$7:$D$13)-Q333)*N333/NETWORKDAYS(Lister!$D$21,Lister!$E$21,Lister!$D$7:$D$13),IF(AND(MONTH(E333)&lt;6,MONTH(F333)=6),(NETWORKDAYS(Lister!$D$21,F333,Lister!$D$7:$D$13)-Q333)*N333/NETWORKDAYS(Lister!$D$21,Lister!$E$21,Lister!$D$7:$D$13),IF(MONTH(F333)&lt;6,0)))),0),"")</f>
        <v/>
      </c>
      <c r="U333" s="50" t="str">
        <f t="shared" si="23"/>
        <v/>
      </c>
    </row>
    <row r="334" spans="1:21" x14ac:dyDescent="0.35">
      <c r="A334" s="11" t="str">
        <f t="shared" si="24"/>
        <v/>
      </c>
      <c r="B334" s="32"/>
      <c r="C334" s="17"/>
      <c r="D334" s="18"/>
      <c r="E334" s="12"/>
      <c r="F334" s="12"/>
      <c r="G334" s="40" t="str">
        <f>IF(OR(E334="",F334=""),"",NETWORKDAYS(E334,F334,Lister!$D$7:$D$13))</f>
        <v/>
      </c>
      <c r="H334" s="14"/>
      <c r="I334" s="25" t="str">
        <f t="shared" si="20"/>
        <v/>
      </c>
      <c r="J334" s="45"/>
      <c r="K334" s="46"/>
      <c r="L334" s="15"/>
      <c r="M334" s="49" t="str">
        <f t="shared" si="21"/>
        <v/>
      </c>
      <c r="N334" s="47" t="str">
        <f t="shared" si="22"/>
        <v/>
      </c>
      <c r="O334" s="15"/>
      <c r="P334" s="15"/>
      <c r="Q334" s="15"/>
      <c r="R334" s="48" t="str">
        <f>IFERROR(MAX(IF(OR(O334="",P334="",Q334=""),"",IF(AND(MONTH(E334)=4,MONTH(F334)=4),(NETWORKDAYS(E334,F334,Lister!$D$7:$D$13)-O334)*N334/NETWORKDAYS(Lister!$D$19,Lister!$E$19,Lister!$D$7:$D$13),IF(AND(MONTH(E334)=4,MONTH(F334)&gt;4),(NETWORKDAYS(E334,Lister!$E$19,Lister!$D$7:$D$13)-O334)*N334/NETWORKDAYS(Lister!$D$19,Lister!$E$19,Lister!$D$7:$D$13),IF(MONTH(E334)&gt;4,0)))),0),"")</f>
        <v/>
      </c>
      <c r="S334" s="48" t="str">
        <f>IFERROR(MAX(IF(OR(O334="",P334="",Q334=""),"",IF(AND(MONTH(E334)=5,MONTH(F334)=5),(NETWORKDAYS(E334,F334,Lister!$D$7:$D$13)-P334)*N334/NETWORKDAYS(Lister!$D$20,Lister!$E$20,Lister!$D$7:$D$13),IF(AND(MONTH(E334)=4,MONTH(F334)=5),(NETWORKDAYS(Lister!$D$20,F334,Lister!$D$7:$D$13)-P334)*N334/NETWORKDAYS(Lister!$D$20,Lister!$E$20,Lister!$D$7:$D$13),IF(AND(MONTH(E334)=5,MONTH(F334)=6),(NETWORKDAYS(E334,Lister!$E$20,Lister!$D$7:$D$13)-P334)*N334/NETWORKDAYS(Lister!$D$20,Lister!$E$20,Lister!$D$7:$D$13),IF(AND(MONTH(E334)=4,MONTH(F334)=6),(NETWORKDAYS(Lister!$D$20,Lister!$E$20,Lister!$D$7:$D$13)-P334)*N334/NETWORKDAYS(Lister!$D$20,Lister!$E$20,Lister!$D$7:$D$13),IF(OR(MONTH(F334)=4,MONTH(E334)=6),0)))))),0),"")</f>
        <v/>
      </c>
      <c r="T334" s="48" t="str">
        <f>IFERROR(MAX(IF(OR(O334="",P334="",Q334=""),"",IF(AND(MONTH(E334)=6,MONTH(F334)=6),(NETWORKDAYS(E334,F334,Lister!$D$7:$D$13)-Q334)*N334/NETWORKDAYS(Lister!$D$21,Lister!$E$21,Lister!$D$7:$D$13),IF(AND(MONTH(E334)&lt;6,MONTH(F334)=6),(NETWORKDAYS(Lister!$D$21,F334,Lister!$D$7:$D$13)-Q334)*N334/NETWORKDAYS(Lister!$D$21,Lister!$E$21,Lister!$D$7:$D$13),IF(MONTH(F334)&lt;6,0)))),0),"")</f>
        <v/>
      </c>
      <c r="U334" s="50" t="str">
        <f t="shared" si="23"/>
        <v/>
      </c>
    </row>
    <row r="335" spans="1:21" x14ac:dyDescent="0.35">
      <c r="A335" s="11" t="str">
        <f t="shared" si="24"/>
        <v/>
      </c>
      <c r="B335" s="32"/>
      <c r="C335" s="17"/>
      <c r="D335" s="18"/>
      <c r="E335" s="12"/>
      <c r="F335" s="12"/>
      <c r="G335" s="40" t="str">
        <f>IF(OR(E335="",F335=""),"",NETWORKDAYS(E335,F335,Lister!$D$7:$D$13))</f>
        <v/>
      </c>
      <c r="H335" s="14"/>
      <c r="I335" s="25" t="str">
        <f t="shared" si="20"/>
        <v/>
      </c>
      <c r="J335" s="45"/>
      <c r="K335" s="46"/>
      <c r="L335" s="15"/>
      <c r="M335" s="49" t="str">
        <f t="shared" si="21"/>
        <v/>
      </c>
      <c r="N335" s="47" t="str">
        <f t="shared" si="22"/>
        <v/>
      </c>
      <c r="O335" s="15"/>
      <c r="P335" s="15"/>
      <c r="Q335" s="15"/>
      <c r="R335" s="48" t="str">
        <f>IFERROR(MAX(IF(OR(O335="",P335="",Q335=""),"",IF(AND(MONTH(E335)=4,MONTH(F335)=4),(NETWORKDAYS(E335,F335,Lister!$D$7:$D$13)-O335)*N335/NETWORKDAYS(Lister!$D$19,Lister!$E$19,Lister!$D$7:$D$13),IF(AND(MONTH(E335)=4,MONTH(F335)&gt;4),(NETWORKDAYS(E335,Lister!$E$19,Lister!$D$7:$D$13)-O335)*N335/NETWORKDAYS(Lister!$D$19,Lister!$E$19,Lister!$D$7:$D$13),IF(MONTH(E335)&gt;4,0)))),0),"")</f>
        <v/>
      </c>
      <c r="S335" s="48" t="str">
        <f>IFERROR(MAX(IF(OR(O335="",P335="",Q335=""),"",IF(AND(MONTH(E335)=5,MONTH(F335)=5),(NETWORKDAYS(E335,F335,Lister!$D$7:$D$13)-P335)*N335/NETWORKDAYS(Lister!$D$20,Lister!$E$20,Lister!$D$7:$D$13),IF(AND(MONTH(E335)=4,MONTH(F335)=5),(NETWORKDAYS(Lister!$D$20,F335,Lister!$D$7:$D$13)-P335)*N335/NETWORKDAYS(Lister!$D$20,Lister!$E$20,Lister!$D$7:$D$13),IF(AND(MONTH(E335)=5,MONTH(F335)=6),(NETWORKDAYS(E335,Lister!$E$20,Lister!$D$7:$D$13)-P335)*N335/NETWORKDAYS(Lister!$D$20,Lister!$E$20,Lister!$D$7:$D$13),IF(AND(MONTH(E335)=4,MONTH(F335)=6),(NETWORKDAYS(Lister!$D$20,Lister!$E$20,Lister!$D$7:$D$13)-P335)*N335/NETWORKDAYS(Lister!$D$20,Lister!$E$20,Lister!$D$7:$D$13),IF(OR(MONTH(F335)=4,MONTH(E335)=6),0)))))),0),"")</f>
        <v/>
      </c>
      <c r="T335" s="48" t="str">
        <f>IFERROR(MAX(IF(OR(O335="",P335="",Q335=""),"",IF(AND(MONTH(E335)=6,MONTH(F335)=6),(NETWORKDAYS(E335,F335,Lister!$D$7:$D$13)-Q335)*N335/NETWORKDAYS(Lister!$D$21,Lister!$E$21,Lister!$D$7:$D$13),IF(AND(MONTH(E335)&lt;6,MONTH(F335)=6),(NETWORKDAYS(Lister!$D$21,F335,Lister!$D$7:$D$13)-Q335)*N335/NETWORKDAYS(Lister!$D$21,Lister!$E$21,Lister!$D$7:$D$13),IF(MONTH(F335)&lt;6,0)))),0),"")</f>
        <v/>
      </c>
      <c r="U335" s="50" t="str">
        <f t="shared" si="23"/>
        <v/>
      </c>
    </row>
    <row r="336" spans="1:21" x14ac:dyDescent="0.35">
      <c r="A336" s="11" t="str">
        <f t="shared" si="24"/>
        <v/>
      </c>
      <c r="B336" s="32"/>
      <c r="C336" s="17"/>
      <c r="D336" s="18"/>
      <c r="E336" s="12"/>
      <c r="F336" s="12"/>
      <c r="G336" s="40" t="str">
        <f>IF(OR(E336="",F336=""),"",NETWORKDAYS(E336,F336,Lister!$D$7:$D$13))</f>
        <v/>
      </c>
      <c r="H336" s="14"/>
      <c r="I336" s="25" t="str">
        <f t="shared" si="20"/>
        <v/>
      </c>
      <c r="J336" s="45"/>
      <c r="K336" s="46"/>
      <c r="L336" s="15"/>
      <c r="M336" s="49" t="str">
        <f t="shared" si="21"/>
        <v/>
      </c>
      <c r="N336" s="47" t="str">
        <f t="shared" si="22"/>
        <v/>
      </c>
      <c r="O336" s="15"/>
      <c r="P336" s="15"/>
      <c r="Q336" s="15"/>
      <c r="R336" s="48" t="str">
        <f>IFERROR(MAX(IF(OR(O336="",P336="",Q336=""),"",IF(AND(MONTH(E336)=4,MONTH(F336)=4),(NETWORKDAYS(E336,F336,Lister!$D$7:$D$13)-O336)*N336/NETWORKDAYS(Lister!$D$19,Lister!$E$19,Lister!$D$7:$D$13),IF(AND(MONTH(E336)=4,MONTH(F336)&gt;4),(NETWORKDAYS(E336,Lister!$E$19,Lister!$D$7:$D$13)-O336)*N336/NETWORKDAYS(Lister!$D$19,Lister!$E$19,Lister!$D$7:$D$13),IF(MONTH(E336)&gt;4,0)))),0),"")</f>
        <v/>
      </c>
      <c r="S336" s="48" t="str">
        <f>IFERROR(MAX(IF(OR(O336="",P336="",Q336=""),"",IF(AND(MONTH(E336)=5,MONTH(F336)=5),(NETWORKDAYS(E336,F336,Lister!$D$7:$D$13)-P336)*N336/NETWORKDAYS(Lister!$D$20,Lister!$E$20,Lister!$D$7:$D$13),IF(AND(MONTH(E336)=4,MONTH(F336)=5),(NETWORKDAYS(Lister!$D$20,F336,Lister!$D$7:$D$13)-P336)*N336/NETWORKDAYS(Lister!$D$20,Lister!$E$20,Lister!$D$7:$D$13),IF(AND(MONTH(E336)=5,MONTH(F336)=6),(NETWORKDAYS(E336,Lister!$E$20,Lister!$D$7:$D$13)-P336)*N336/NETWORKDAYS(Lister!$D$20,Lister!$E$20,Lister!$D$7:$D$13),IF(AND(MONTH(E336)=4,MONTH(F336)=6),(NETWORKDAYS(Lister!$D$20,Lister!$E$20,Lister!$D$7:$D$13)-P336)*N336/NETWORKDAYS(Lister!$D$20,Lister!$E$20,Lister!$D$7:$D$13),IF(OR(MONTH(F336)=4,MONTH(E336)=6),0)))))),0),"")</f>
        <v/>
      </c>
      <c r="T336" s="48" t="str">
        <f>IFERROR(MAX(IF(OR(O336="",P336="",Q336=""),"",IF(AND(MONTH(E336)=6,MONTH(F336)=6),(NETWORKDAYS(E336,F336,Lister!$D$7:$D$13)-Q336)*N336/NETWORKDAYS(Lister!$D$21,Lister!$E$21,Lister!$D$7:$D$13),IF(AND(MONTH(E336)&lt;6,MONTH(F336)=6),(NETWORKDAYS(Lister!$D$21,F336,Lister!$D$7:$D$13)-Q336)*N336/NETWORKDAYS(Lister!$D$21,Lister!$E$21,Lister!$D$7:$D$13),IF(MONTH(F336)&lt;6,0)))),0),"")</f>
        <v/>
      </c>
      <c r="U336" s="50" t="str">
        <f t="shared" si="23"/>
        <v/>
      </c>
    </row>
    <row r="337" spans="1:21" x14ac:dyDescent="0.35">
      <c r="A337" s="11" t="str">
        <f t="shared" si="24"/>
        <v/>
      </c>
      <c r="B337" s="32"/>
      <c r="C337" s="17"/>
      <c r="D337" s="18"/>
      <c r="E337" s="12"/>
      <c r="F337" s="12"/>
      <c r="G337" s="40" t="str">
        <f>IF(OR(E337="",F337=""),"",NETWORKDAYS(E337,F337,Lister!$D$7:$D$13))</f>
        <v/>
      </c>
      <c r="H337" s="14"/>
      <c r="I337" s="25" t="str">
        <f t="shared" si="20"/>
        <v/>
      </c>
      <c r="J337" s="45"/>
      <c r="K337" s="46"/>
      <c r="L337" s="15"/>
      <c r="M337" s="49" t="str">
        <f t="shared" si="21"/>
        <v/>
      </c>
      <c r="N337" s="47" t="str">
        <f t="shared" si="22"/>
        <v/>
      </c>
      <c r="O337" s="15"/>
      <c r="P337" s="15"/>
      <c r="Q337" s="15"/>
      <c r="R337" s="48" t="str">
        <f>IFERROR(MAX(IF(OR(O337="",P337="",Q337=""),"",IF(AND(MONTH(E337)=4,MONTH(F337)=4),(NETWORKDAYS(E337,F337,Lister!$D$7:$D$13)-O337)*N337/NETWORKDAYS(Lister!$D$19,Lister!$E$19,Lister!$D$7:$D$13),IF(AND(MONTH(E337)=4,MONTH(F337)&gt;4),(NETWORKDAYS(E337,Lister!$E$19,Lister!$D$7:$D$13)-O337)*N337/NETWORKDAYS(Lister!$D$19,Lister!$E$19,Lister!$D$7:$D$13),IF(MONTH(E337)&gt;4,0)))),0),"")</f>
        <v/>
      </c>
      <c r="S337" s="48" t="str">
        <f>IFERROR(MAX(IF(OR(O337="",P337="",Q337=""),"",IF(AND(MONTH(E337)=5,MONTH(F337)=5),(NETWORKDAYS(E337,F337,Lister!$D$7:$D$13)-P337)*N337/NETWORKDAYS(Lister!$D$20,Lister!$E$20,Lister!$D$7:$D$13),IF(AND(MONTH(E337)=4,MONTH(F337)=5),(NETWORKDAYS(Lister!$D$20,F337,Lister!$D$7:$D$13)-P337)*N337/NETWORKDAYS(Lister!$D$20,Lister!$E$20,Lister!$D$7:$D$13),IF(AND(MONTH(E337)=5,MONTH(F337)=6),(NETWORKDAYS(E337,Lister!$E$20,Lister!$D$7:$D$13)-P337)*N337/NETWORKDAYS(Lister!$D$20,Lister!$E$20,Lister!$D$7:$D$13),IF(AND(MONTH(E337)=4,MONTH(F337)=6),(NETWORKDAYS(Lister!$D$20,Lister!$E$20,Lister!$D$7:$D$13)-P337)*N337/NETWORKDAYS(Lister!$D$20,Lister!$E$20,Lister!$D$7:$D$13),IF(OR(MONTH(F337)=4,MONTH(E337)=6),0)))))),0),"")</f>
        <v/>
      </c>
      <c r="T337" s="48" t="str">
        <f>IFERROR(MAX(IF(OR(O337="",P337="",Q337=""),"",IF(AND(MONTH(E337)=6,MONTH(F337)=6),(NETWORKDAYS(E337,F337,Lister!$D$7:$D$13)-Q337)*N337/NETWORKDAYS(Lister!$D$21,Lister!$E$21,Lister!$D$7:$D$13),IF(AND(MONTH(E337)&lt;6,MONTH(F337)=6),(NETWORKDAYS(Lister!$D$21,F337,Lister!$D$7:$D$13)-Q337)*N337/NETWORKDAYS(Lister!$D$21,Lister!$E$21,Lister!$D$7:$D$13),IF(MONTH(F337)&lt;6,0)))),0),"")</f>
        <v/>
      </c>
      <c r="U337" s="50" t="str">
        <f t="shared" si="23"/>
        <v/>
      </c>
    </row>
    <row r="338" spans="1:21" x14ac:dyDescent="0.35">
      <c r="A338" s="11" t="str">
        <f t="shared" si="24"/>
        <v/>
      </c>
      <c r="B338" s="32"/>
      <c r="C338" s="17"/>
      <c r="D338" s="18"/>
      <c r="E338" s="12"/>
      <c r="F338" s="12"/>
      <c r="G338" s="40" t="str">
        <f>IF(OR(E338="",F338=""),"",NETWORKDAYS(E338,F338,Lister!$D$7:$D$13))</f>
        <v/>
      </c>
      <c r="H338" s="14"/>
      <c r="I338" s="25" t="str">
        <f t="shared" si="20"/>
        <v/>
      </c>
      <c r="J338" s="45"/>
      <c r="K338" s="46"/>
      <c r="L338" s="15"/>
      <c r="M338" s="49" t="str">
        <f t="shared" si="21"/>
        <v/>
      </c>
      <c r="N338" s="47" t="str">
        <f t="shared" si="22"/>
        <v/>
      </c>
      <c r="O338" s="15"/>
      <c r="P338" s="15"/>
      <c r="Q338" s="15"/>
      <c r="R338" s="48" t="str">
        <f>IFERROR(MAX(IF(OR(O338="",P338="",Q338=""),"",IF(AND(MONTH(E338)=4,MONTH(F338)=4),(NETWORKDAYS(E338,F338,Lister!$D$7:$D$13)-O338)*N338/NETWORKDAYS(Lister!$D$19,Lister!$E$19,Lister!$D$7:$D$13),IF(AND(MONTH(E338)=4,MONTH(F338)&gt;4),(NETWORKDAYS(E338,Lister!$E$19,Lister!$D$7:$D$13)-O338)*N338/NETWORKDAYS(Lister!$D$19,Lister!$E$19,Lister!$D$7:$D$13),IF(MONTH(E338)&gt;4,0)))),0),"")</f>
        <v/>
      </c>
      <c r="S338" s="48" t="str">
        <f>IFERROR(MAX(IF(OR(O338="",P338="",Q338=""),"",IF(AND(MONTH(E338)=5,MONTH(F338)=5),(NETWORKDAYS(E338,F338,Lister!$D$7:$D$13)-P338)*N338/NETWORKDAYS(Lister!$D$20,Lister!$E$20,Lister!$D$7:$D$13),IF(AND(MONTH(E338)=4,MONTH(F338)=5),(NETWORKDAYS(Lister!$D$20,F338,Lister!$D$7:$D$13)-P338)*N338/NETWORKDAYS(Lister!$D$20,Lister!$E$20,Lister!$D$7:$D$13),IF(AND(MONTH(E338)=5,MONTH(F338)=6),(NETWORKDAYS(E338,Lister!$E$20,Lister!$D$7:$D$13)-P338)*N338/NETWORKDAYS(Lister!$D$20,Lister!$E$20,Lister!$D$7:$D$13),IF(AND(MONTH(E338)=4,MONTH(F338)=6),(NETWORKDAYS(Lister!$D$20,Lister!$E$20,Lister!$D$7:$D$13)-P338)*N338/NETWORKDAYS(Lister!$D$20,Lister!$E$20,Lister!$D$7:$D$13),IF(OR(MONTH(F338)=4,MONTH(E338)=6),0)))))),0),"")</f>
        <v/>
      </c>
      <c r="T338" s="48" t="str">
        <f>IFERROR(MAX(IF(OR(O338="",P338="",Q338=""),"",IF(AND(MONTH(E338)=6,MONTH(F338)=6),(NETWORKDAYS(E338,F338,Lister!$D$7:$D$13)-Q338)*N338/NETWORKDAYS(Lister!$D$21,Lister!$E$21,Lister!$D$7:$D$13),IF(AND(MONTH(E338)&lt;6,MONTH(F338)=6),(NETWORKDAYS(Lister!$D$21,F338,Lister!$D$7:$D$13)-Q338)*N338/NETWORKDAYS(Lister!$D$21,Lister!$E$21,Lister!$D$7:$D$13),IF(MONTH(F338)&lt;6,0)))),0),"")</f>
        <v/>
      </c>
      <c r="U338" s="50" t="str">
        <f t="shared" si="23"/>
        <v/>
      </c>
    </row>
    <row r="339" spans="1:21" x14ac:dyDescent="0.35">
      <c r="A339" s="11" t="str">
        <f t="shared" si="24"/>
        <v/>
      </c>
      <c r="B339" s="32"/>
      <c r="C339" s="17"/>
      <c r="D339" s="18"/>
      <c r="E339" s="12"/>
      <c r="F339" s="12"/>
      <c r="G339" s="40" t="str">
        <f>IF(OR(E339="",F339=""),"",NETWORKDAYS(E339,F339,Lister!$D$7:$D$13))</f>
        <v/>
      </c>
      <c r="H339" s="14"/>
      <c r="I339" s="25" t="str">
        <f t="shared" si="20"/>
        <v/>
      </c>
      <c r="J339" s="45"/>
      <c r="K339" s="46"/>
      <c r="L339" s="15"/>
      <c r="M339" s="49" t="str">
        <f t="shared" si="21"/>
        <v/>
      </c>
      <c r="N339" s="47" t="str">
        <f t="shared" si="22"/>
        <v/>
      </c>
      <c r="O339" s="15"/>
      <c r="P339" s="15"/>
      <c r="Q339" s="15"/>
      <c r="R339" s="48" t="str">
        <f>IFERROR(MAX(IF(OR(O339="",P339="",Q339=""),"",IF(AND(MONTH(E339)=4,MONTH(F339)=4),(NETWORKDAYS(E339,F339,Lister!$D$7:$D$13)-O339)*N339/NETWORKDAYS(Lister!$D$19,Lister!$E$19,Lister!$D$7:$D$13),IF(AND(MONTH(E339)=4,MONTH(F339)&gt;4),(NETWORKDAYS(E339,Lister!$E$19,Lister!$D$7:$D$13)-O339)*N339/NETWORKDAYS(Lister!$D$19,Lister!$E$19,Lister!$D$7:$D$13),IF(MONTH(E339)&gt;4,0)))),0),"")</f>
        <v/>
      </c>
      <c r="S339" s="48" t="str">
        <f>IFERROR(MAX(IF(OR(O339="",P339="",Q339=""),"",IF(AND(MONTH(E339)=5,MONTH(F339)=5),(NETWORKDAYS(E339,F339,Lister!$D$7:$D$13)-P339)*N339/NETWORKDAYS(Lister!$D$20,Lister!$E$20,Lister!$D$7:$D$13),IF(AND(MONTH(E339)=4,MONTH(F339)=5),(NETWORKDAYS(Lister!$D$20,F339,Lister!$D$7:$D$13)-P339)*N339/NETWORKDAYS(Lister!$D$20,Lister!$E$20,Lister!$D$7:$D$13),IF(AND(MONTH(E339)=5,MONTH(F339)=6),(NETWORKDAYS(E339,Lister!$E$20,Lister!$D$7:$D$13)-P339)*N339/NETWORKDAYS(Lister!$D$20,Lister!$E$20,Lister!$D$7:$D$13),IF(AND(MONTH(E339)=4,MONTH(F339)=6),(NETWORKDAYS(Lister!$D$20,Lister!$E$20,Lister!$D$7:$D$13)-P339)*N339/NETWORKDAYS(Lister!$D$20,Lister!$E$20,Lister!$D$7:$D$13),IF(OR(MONTH(F339)=4,MONTH(E339)=6),0)))))),0),"")</f>
        <v/>
      </c>
      <c r="T339" s="48" t="str">
        <f>IFERROR(MAX(IF(OR(O339="",P339="",Q339=""),"",IF(AND(MONTH(E339)=6,MONTH(F339)=6),(NETWORKDAYS(E339,F339,Lister!$D$7:$D$13)-Q339)*N339/NETWORKDAYS(Lister!$D$21,Lister!$E$21,Lister!$D$7:$D$13),IF(AND(MONTH(E339)&lt;6,MONTH(F339)=6),(NETWORKDAYS(Lister!$D$21,F339,Lister!$D$7:$D$13)-Q339)*N339/NETWORKDAYS(Lister!$D$21,Lister!$E$21,Lister!$D$7:$D$13),IF(MONTH(F339)&lt;6,0)))),0),"")</f>
        <v/>
      </c>
      <c r="U339" s="50" t="str">
        <f t="shared" si="23"/>
        <v/>
      </c>
    </row>
    <row r="340" spans="1:21" x14ac:dyDescent="0.35">
      <c r="A340" s="11" t="str">
        <f t="shared" si="24"/>
        <v/>
      </c>
      <c r="B340" s="32"/>
      <c r="C340" s="17"/>
      <c r="D340" s="18"/>
      <c r="E340" s="12"/>
      <c r="F340" s="12"/>
      <c r="G340" s="40" t="str">
        <f>IF(OR(E340="",F340=""),"",NETWORKDAYS(E340,F340,Lister!$D$7:$D$13))</f>
        <v/>
      </c>
      <c r="H340" s="14"/>
      <c r="I340" s="25" t="str">
        <f t="shared" si="20"/>
        <v/>
      </c>
      <c r="J340" s="45"/>
      <c r="K340" s="46"/>
      <c r="L340" s="15"/>
      <c r="M340" s="49" t="str">
        <f t="shared" si="21"/>
        <v/>
      </c>
      <c r="N340" s="47" t="str">
        <f t="shared" si="22"/>
        <v/>
      </c>
      <c r="O340" s="15"/>
      <c r="P340" s="15"/>
      <c r="Q340" s="15"/>
      <c r="R340" s="48" t="str">
        <f>IFERROR(MAX(IF(OR(O340="",P340="",Q340=""),"",IF(AND(MONTH(E340)=4,MONTH(F340)=4),(NETWORKDAYS(E340,F340,Lister!$D$7:$D$13)-O340)*N340/NETWORKDAYS(Lister!$D$19,Lister!$E$19,Lister!$D$7:$D$13),IF(AND(MONTH(E340)=4,MONTH(F340)&gt;4),(NETWORKDAYS(E340,Lister!$E$19,Lister!$D$7:$D$13)-O340)*N340/NETWORKDAYS(Lister!$D$19,Lister!$E$19,Lister!$D$7:$D$13),IF(MONTH(E340)&gt;4,0)))),0),"")</f>
        <v/>
      </c>
      <c r="S340" s="48" t="str">
        <f>IFERROR(MAX(IF(OR(O340="",P340="",Q340=""),"",IF(AND(MONTH(E340)=5,MONTH(F340)=5),(NETWORKDAYS(E340,F340,Lister!$D$7:$D$13)-P340)*N340/NETWORKDAYS(Lister!$D$20,Lister!$E$20,Lister!$D$7:$D$13),IF(AND(MONTH(E340)=4,MONTH(F340)=5),(NETWORKDAYS(Lister!$D$20,F340,Lister!$D$7:$D$13)-P340)*N340/NETWORKDAYS(Lister!$D$20,Lister!$E$20,Lister!$D$7:$D$13),IF(AND(MONTH(E340)=5,MONTH(F340)=6),(NETWORKDAYS(E340,Lister!$E$20,Lister!$D$7:$D$13)-P340)*N340/NETWORKDAYS(Lister!$D$20,Lister!$E$20,Lister!$D$7:$D$13),IF(AND(MONTH(E340)=4,MONTH(F340)=6),(NETWORKDAYS(Lister!$D$20,Lister!$E$20,Lister!$D$7:$D$13)-P340)*N340/NETWORKDAYS(Lister!$D$20,Lister!$E$20,Lister!$D$7:$D$13),IF(OR(MONTH(F340)=4,MONTH(E340)=6),0)))))),0),"")</f>
        <v/>
      </c>
      <c r="T340" s="48" t="str">
        <f>IFERROR(MAX(IF(OR(O340="",P340="",Q340=""),"",IF(AND(MONTH(E340)=6,MONTH(F340)=6),(NETWORKDAYS(E340,F340,Lister!$D$7:$D$13)-Q340)*N340/NETWORKDAYS(Lister!$D$21,Lister!$E$21,Lister!$D$7:$D$13),IF(AND(MONTH(E340)&lt;6,MONTH(F340)=6),(NETWORKDAYS(Lister!$D$21,F340,Lister!$D$7:$D$13)-Q340)*N340/NETWORKDAYS(Lister!$D$21,Lister!$E$21,Lister!$D$7:$D$13),IF(MONTH(F340)&lt;6,0)))),0),"")</f>
        <v/>
      </c>
      <c r="U340" s="50" t="str">
        <f t="shared" si="23"/>
        <v/>
      </c>
    </row>
    <row r="341" spans="1:21" x14ac:dyDescent="0.35">
      <c r="A341" s="11" t="str">
        <f t="shared" si="24"/>
        <v/>
      </c>
      <c r="B341" s="32"/>
      <c r="C341" s="17"/>
      <c r="D341" s="18"/>
      <c r="E341" s="12"/>
      <c r="F341" s="12"/>
      <c r="G341" s="40" t="str">
        <f>IF(OR(E341="",F341=""),"",NETWORKDAYS(E341,F341,Lister!$D$7:$D$13))</f>
        <v/>
      </c>
      <c r="H341" s="14"/>
      <c r="I341" s="25" t="str">
        <f t="shared" si="20"/>
        <v/>
      </c>
      <c r="J341" s="45"/>
      <c r="K341" s="46"/>
      <c r="L341" s="15"/>
      <c r="M341" s="49" t="str">
        <f t="shared" si="21"/>
        <v/>
      </c>
      <c r="N341" s="47" t="str">
        <f t="shared" si="22"/>
        <v/>
      </c>
      <c r="O341" s="15"/>
      <c r="P341" s="15"/>
      <c r="Q341" s="15"/>
      <c r="R341" s="48" t="str">
        <f>IFERROR(MAX(IF(OR(O341="",P341="",Q341=""),"",IF(AND(MONTH(E341)=4,MONTH(F341)=4),(NETWORKDAYS(E341,F341,Lister!$D$7:$D$13)-O341)*N341/NETWORKDAYS(Lister!$D$19,Lister!$E$19,Lister!$D$7:$D$13),IF(AND(MONTH(E341)=4,MONTH(F341)&gt;4),(NETWORKDAYS(E341,Lister!$E$19,Lister!$D$7:$D$13)-O341)*N341/NETWORKDAYS(Lister!$D$19,Lister!$E$19,Lister!$D$7:$D$13),IF(MONTH(E341)&gt;4,0)))),0),"")</f>
        <v/>
      </c>
      <c r="S341" s="48" t="str">
        <f>IFERROR(MAX(IF(OR(O341="",P341="",Q341=""),"",IF(AND(MONTH(E341)=5,MONTH(F341)=5),(NETWORKDAYS(E341,F341,Lister!$D$7:$D$13)-P341)*N341/NETWORKDAYS(Lister!$D$20,Lister!$E$20,Lister!$D$7:$D$13),IF(AND(MONTH(E341)=4,MONTH(F341)=5),(NETWORKDAYS(Lister!$D$20,F341,Lister!$D$7:$D$13)-P341)*N341/NETWORKDAYS(Lister!$D$20,Lister!$E$20,Lister!$D$7:$D$13),IF(AND(MONTH(E341)=5,MONTH(F341)=6),(NETWORKDAYS(E341,Lister!$E$20,Lister!$D$7:$D$13)-P341)*N341/NETWORKDAYS(Lister!$D$20,Lister!$E$20,Lister!$D$7:$D$13),IF(AND(MONTH(E341)=4,MONTH(F341)=6),(NETWORKDAYS(Lister!$D$20,Lister!$E$20,Lister!$D$7:$D$13)-P341)*N341/NETWORKDAYS(Lister!$D$20,Lister!$E$20,Lister!$D$7:$D$13),IF(OR(MONTH(F341)=4,MONTH(E341)=6),0)))))),0),"")</f>
        <v/>
      </c>
      <c r="T341" s="48" t="str">
        <f>IFERROR(MAX(IF(OR(O341="",P341="",Q341=""),"",IF(AND(MONTH(E341)=6,MONTH(F341)=6),(NETWORKDAYS(E341,F341,Lister!$D$7:$D$13)-Q341)*N341/NETWORKDAYS(Lister!$D$21,Lister!$E$21,Lister!$D$7:$D$13),IF(AND(MONTH(E341)&lt;6,MONTH(F341)=6),(NETWORKDAYS(Lister!$D$21,F341,Lister!$D$7:$D$13)-Q341)*N341/NETWORKDAYS(Lister!$D$21,Lister!$E$21,Lister!$D$7:$D$13),IF(MONTH(F341)&lt;6,0)))),0),"")</f>
        <v/>
      </c>
      <c r="U341" s="50" t="str">
        <f t="shared" si="23"/>
        <v/>
      </c>
    </row>
    <row r="342" spans="1:21" x14ac:dyDescent="0.35">
      <c r="A342" s="11" t="str">
        <f t="shared" si="24"/>
        <v/>
      </c>
      <c r="B342" s="32"/>
      <c r="C342" s="17"/>
      <c r="D342" s="18"/>
      <c r="E342" s="12"/>
      <c r="F342" s="12"/>
      <c r="G342" s="40" t="str">
        <f>IF(OR(E342="",F342=""),"",NETWORKDAYS(E342,F342,Lister!$D$7:$D$13))</f>
        <v/>
      </c>
      <c r="H342" s="14"/>
      <c r="I342" s="25" t="str">
        <f t="shared" ref="I342:I405" si="25">IF(H342="","",IF(H342="Funktionær",0.75,IF(H342="Ikke-funktionær",0.9,IF(H342="Elev/lærling",0.9))))</f>
        <v/>
      </c>
      <c r="J342" s="45"/>
      <c r="K342" s="46"/>
      <c r="L342" s="15"/>
      <c r="M342" s="49" t="str">
        <f t="shared" ref="M342:M405" si="26">IF(B342="","",IF(J342*I342&gt;30000*IF(L342&gt;37,37,L342)/37,30000*IF(L342&gt;37,37,L342)/37,J342*I342))</f>
        <v/>
      </c>
      <c r="N342" s="47" t="str">
        <f t="shared" ref="N342:N405" si="27">IF(M342="","",IF(M342&lt;=J342-K342,M342,J342-K342))</f>
        <v/>
      </c>
      <c r="O342" s="15"/>
      <c r="P342" s="15"/>
      <c r="Q342" s="15"/>
      <c r="R342" s="48" t="str">
        <f>IFERROR(MAX(IF(OR(O342="",P342="",Q342=""),"",IF(AND(MONTH(E342)=4,MONTH(F342)=4),(NETWORKDAYS(E342,F342,Lister!$D$7:$D$13)-O342)*N342/NETWORKDAYS(Lister!$D$19,Lister!$E$19,Lister!$D$7:$D$13),IF(AND(MONTH(E342)=4,MONTH(F342)&gt;4),(NETWORKDAYS(E342,Lister!$E$19,Lister!$D$7:$D$13)-O342)*N342/NETWORKDAYS(Lister!$D$19,Lister!$E$19,Lister!$D$7:$D$13),IF(MONTH(E342)&gt;4,0)))),0),"")</f>
        <v/>
      </c>
      <c r="S342" s="48" t="str">
        <f>IFERROR(MAX(IF(OR(O342="",P342="",Q342=""),"",IF(AND(MONTH(E342)=5,MONTH(F342)=5),(NETWORKDAYS(E342,F342,Lister!$D$7:$D$13)-P342)*N342/NETWORKDAYS(Lister!$D$20,Lister!$E$20,Lister!$D$7:$D$13),IF(AND(MONTH(E342)=4,MONTH(F342)=5),(NETWORKDAYS(Lister!$D$20,F342,Lister!$D$7:$D$13)-P342)*N342/NETWORKDAYS(Lister!$D$20,Lister!$E$20,Lister!$D$7:$D$13),IF(AND(MONTH(E342)=5,MONTH(F342)=6),(NETWORKDAYS(E342,Lister!$E$20,Lister!$D$7:$D$13)-P342)*N342/NETWORKDAYS(Lister!$D$20,Lister!$E$20,Lister!$D$7:$D$13),IF(AND(MONTH(E342)=4,MONTH(F342)=6),(NETWORKDAYS(Lister!$D$20,Lister!$E$20,Lister!$D$7:$D$13)-P342)*N342/NETWORKDAYS(Lister!$D$20,Lister!$E$20,Lister!$D$7:$D$13),IF(OR(MONTH(F342)=4,MONTH(E342)=6),0)))))),0),"")</f>
        <v/>
      </c>
      <c r="T342" s="48" t="str">
        <f>IFERROR(MAX(IF(OR(O342="",P342="",Q342=""),"",IF(AND(MONTH(E342)=6,MONTH(F342)=6),(NETWORKDAYS(E342,F342,Lister!$D$7:$D$13)-Q342)*N342/NETWORKDAYS(Lister!$D$21,Lister!$E$21,Lister!$D$7:$D$13),IF(AND(MONTH(E342)&lt;6,MONTH(F342)=6),(NETWORKDAYS(Lister!$D$21,F342,Lister!$D$7:$D$13)-Q342)*N342/NETWORKDAYS(Lister!$D$21,Lister!$E$21,Lister!$D$7:$D$13),IF(MONTH(F342)&lt;6,0)))),0),"")</f>
        <v/>
      </c>
      <c r="U342" s="50" t="str">
        <f t="shared" ref="U342:U405" si="28">IFERROR(MAX(IF(AND(ISNUMBER(R342),ISNUMBER(S342),ISNUMBER(Q342)),R342+S342+T342,""),0),"")</f>
        <v/>
      </c>
    </row>
    <row r="343" spans="1:21" x14ac:dyDescent="0.35">
      <c r="A343" s="11" t="str">
        <f t="shared" ref="A343:A406" si="29">IF(B343="","",A342+1)</f>
        <v/>
      </c>
      <c r="B343" s="32"/>
      <c r="C343" s="17"/>
      <c r="D343" s="18"/>
      <c r="E343" s="12"/>
      <c r="F343" s="12"/>
      <c r="G343" s="40" t="str">
        <f>IF(OR(E343="",F343=""),"",NETWORKDAYS(E343,F343,Lister!$D$7:$D$13))</f>
        <v/>
      </c>
      <c r="H343" s="14"/>
      <c r="I343" s="25" t="str">
        <f t="shared" si="25"/>
        <v/>
      </c>
      <c r="J343" s="45"/>
      <c r="K343" s="46"/>
      <c r="L343" s="15"/>
      <c r="M343" s="49" t="str">
        <f t="shared" si="26"/>
        <v/>
      </c>
      <c r="N343" s="47" t="str">
        <f t="shared" si="27"/>
        <v/>
      </c>
      <c r="O343" s="15"/>
      <c r="P343" s="15"/>
      <c r="Q343" s="15"/>
      <c r="R343" s="48" t="str">
        <f>IFERROR(MAX(IF(OR(O343="",P343="",Q343=""),"",IF(AND(MONTH(E343)=4,MONTH(F343)=4),(NETWORKDAYS(E343,F343,Lister!$D$7:$D$13)-O343)*N343/NETWORKDAYS(Lister!$D$19,Lister!$E$19,Lister!$D$7:$D$13),IF(AND(MONTH(E343)=4,MONTH(F343)&gt;4),(NETWORKDAYS(E343,Lister!$E$19,Lister!$D$7:$D$13)-O343)*N343/NETWORKDAYS(Lister!$D$19,Lister!$E$19,Lister!$D$7:$D$13),IF(MONTH(E343)&gt;4,0)))),0),"")</f>
        <v/>
      </c>
      <c r="S343" s="48" t="str">
        <f>IFERROR(MAX(IF(OR(O343="",P343="",Q343=""),"",IF(AND(MONTH(E343)=5,MONTH(F343)=5),(NETWORKDAYS(E343,F343,Lister!$D$7:$D$13)-P343)*N343/NETWORKDAYS(Lister!$D$20,Lister!$E$20,Lister!$D$7:$D$13),IF(AND(MONTH(E343)=4,MONTH(F343)=5),(NETWORKDAYS(Lister!$D$20,F343,Lister!$D$7:$D$13)-P343)*N343/NETWORKDAYS(Lister!$D$20,Lister!$E$20,Lister!$D$7:$D$13),IF(AND(MONTH(E343)=5,MONTH(F343)=6),(NETWORKDAYS(E343,Lister!$E$20,Lister!$D$7:$D$13)-P343)*N343/NETWORKDAYS(Lister!$D$20,Lister!$E$20,Lister!$D$7:$D$13),IF(AND(MONTH(E343)=4,MONTH(F343)=6),(NETWORKDAYS(Lister!$D$20,Lister!$E$20,Lister!$D$7:$D$13)-P343)*N343/NETWORKDAYS(Lister!$D$20,Lister!$E$20,Lister!$D$7:$D$13),IF(OR(MONTH(F343)=4,MONTH(E343)=6),0)))))),0),"")</f>
        <v/>
      </c>
      <c r="T343" s="48" t="str">
        <f>IFERROR(MAX(IF(OR(O343="",P343="",Q343=""),"",IF(AND(MONTH(E343)=6,MONTH(F343)=6),(NETWORKDAYS(E343,F343,Lister!$D$7:$D$13)-Q343)*N343/NETWORKDAYS(Lister!$D$21,Lister!$E$21,Lister!$D$7:$D$13),IF(AND(MONTH(E343)&lt;6,MONTH(F343)=6),(NETWORKDAYS(Lister!$D$21,F343,Lister!$D$7:$D$13)-Q343)*N343/NETWORKDAYS(Lister!$D$21,Lister!$E$21,Lister!$D$7:$D$13),IF(MONTH(F343)&lt;6,0)))),0),"")</f>
        <v/>
      </c>
      <c r="U343" s="50" t="str">
        <f t="shared" si="28"/>
        <v/>
      </c>
    </row>
    <row r="344" spans="1:21" x14ac:dyDescent="0.35">
      <c r="A344" s="11" t="str">
        <f t="shared" si="29"/>
        <v/>
      </c>
      <c r="B344" s="32"/>
      <c r="C344" s="17"/>
      <c r="D344" s="18"/>
      <c r="E344" s="12"/>
      <c r="F344" s="12"/>
      <c r="G344" s="40" t="str">
        <f>IF(OR(E344="",F344=""),"",NETWORKDAYS(E344,F344,Lister!$D$7:$D$13))</f>
        <v/>
      </c>
      <c r="H344" s="14"/>
      <c r="I344" s="25" t="str">
        <f t="shared" si="25"/>
        <v/>
      </c>
      <c r="J344" s="45"/>
      <c r="K344" s="46"/>
      <c r="L344" s="15"/>
      <c r="M344" s="49" t="str">
        <f t="shared" si="26"/>
        <v/>
      </c>
      <c r="N344" s="47" t="str">
        <f t="shared" si="27"/>
        <v/>
      </c>
      <c r="O344" s="15"/>
      <c r="P344" s="15"/>
      <c r="Q344" s="15"/>
      <c r="R344" s="48" t="str">
        <f>IFERROR(MAX(IF(OR(O344="",P344="",Q344=""),"",IF(AND(MONTH(E344)=4,MONTH(F344)=4),(NETWORKDAYS(E344,F344,Lister!$D$7:$D$13)-O344)*N344/NETWORKDAYS(Lister!$D$19,Lister!$E$19,Lister!$D$7:$D$13),IF(AND(MONTH(E344)=4,MONTH(F344)&gt;4),(NETWORKDAYS(E344,Lister!$E$19,Lister!$D$7:$D$13)-O344)*N344/NETWORKDAYS(Lister!$D$19,Lister!$E$19,Lister!$D$7:$D$13),IF(MONTH(E344)&gt;4,0)))),0),"")</f>
        <v/>
      </c>
      <c r="S344" s="48" t="str">
        <f>IFERROR(MAX(IF(OR(O344="",P344="",Q344=""),"",IF(AND(MONTH(E344)=5,MONTH(F344)=5),(NETWORKDAYS(E344,F344,Lister!$D$7:$D$13)-P344)*N344/NETWORKDAYS(Lister!$D$20,Lister!$E$20,Lister!$D$7:$D$13),IF(AND(MONTH(E344)=4,MONTH(F344)=5),(NETWORKDAYS(Lister!$D$20,F344,Lister!$D$7:$D$13)-P344)*N344/NETWORKDAYS(Lister!$D$20,Lister!$E$20,Lister!$D$7:$D$13),IF(AND(MONTH(E344)=5,MONTH(F344)=6),(NETWORKDAYS(E344,Lister!$E$20,Lister!$D$7:$D$13)-P344)*N344/NETWORKDAYS(Lister!$D$20,Lister!$E$20,Lister!$D$7:$D$13),IF(AND(MONTH(E344)=4,MONTH(F344)=6),(NETWORKDAYS(Lister!$D$20,Lister!$E$20,Lister!$D$7:$D$13)-P344)*N344/NETWORKDAYS(Lister!$D$20,Lister!$E$20,Lister!$D$7:$D$13),IF(OR(MONTH(F344)=4,MONTH(E344)=6),0)))))),0),"")</f>
        <v/>
      </c>
      <c r="T344" s="48" t="str">
        <f>IFERROR(MAX(IF(OR(O344="",P344="",Q344=""),"",IF(AND(MONTH(E344)=6,MONTH(F344)=6),(NETWORKDAYS(E344,F344,Lister!$D$7:$D$13)-Q344)*N344/NETWORKDAYS(Lister!$D$21,Lister!$E$21,Lister!$D$7:$D$13),IF(AND(MONTH(E344)&lt;6,MONTH(F344)=6),(NETWORKDAYS(Lister!$D$21,F344,Lister!$D$7:$D$13)-Q344)*N344/NETWORKDAYS(Lister!$D$21,Lister!$E$21,Lister!$D$7:$D$13),IF(MONTH(F344)&lt;6,0)))),0),"")</f>
        <v/>
      </c>
      <c r="U344" s="50" t="str">
        <f t="shared" si="28"/>
        <v/>
      </c>
    </row>
    <row r="345" spans="1:21" x14ac:dyDescent="0.35">
      <c r="A345" s="11" t="str">
        <f t="shared" si="29"/>
        <v/>
      </c>
      <c r="B345" s="32"/>
      <c r="C345" s="17"/>
      <c r="D345" s="18"/>
      <c r="E345" s="12"/>
      <c r="F345" s="12"/>
      <c r="G345" s="40" t="str">
        <f>IF(OR(E345="",F345=""),"",NETWORKDAYS(E345,F345,Lister!$D$7:$D$13))</f>
        <v/>
      </c>
      <c r="H345" s="14"/>
      <c r="I345" s="25" t="str">
        <f t="shared" si="25"/>
        <v/>
      </c>
      <c r="J345" s="45"/>
      <c r="K345" s="46"/>
      <c r="L345" s="15"/>
      <c r="M345" s="49" t="str">
        <f t="shared" si="26"/>
        <v/>
      </c>
      <c r="N345" s="47" t="str">
        <f t="shared" si="27"/>
        <v/>
      </c>
      <c r="O345" s="15"/>
      <c r="P345" s="15"/>
      <c r="Q345" s="15"/>
      <c r="R345" s="48" t="str">
        <f>IFERROR(MAX(IF(OR(O345="",P345="",Q345=""),"",IF(AND(MONTH(E345)=4,MONTH(F345)=4),(NETWORKDAYS(E345,F345,Lister!$D$7:$D$13)-O345)*N345/NETWORKDAYS(Lister!$D$19,Lister!$E$19,Lister!$D$7:$D$13),IF(AND(MONTH(E345)=4,MONTH(F345)&gt;4),(NETWORKDAYS(E345,Lister!$E$19,Lister!$D$7:$D$13)-O345)*N345/NETWORKDAYS(Lister!$D$19,Lister!$E$19,Lister!$D$7:$D$13),IF(MONTH(E345)&gt;4,0)))),0),"")</f>
        <v/>
      </c>
      <c r="S345" s="48" t="str">
        <f>IFERROR(MAX(IF(OR(O345="",P345="",Q345=""),"",IF(AND(MONTH(E345)=5,MONTH(F345)=5),(NETWORKDAYS(E345,F345,Lister!$D$7:$D$13)-P345)*N345/NETWORKDAYS(Lister!$D$20,Lister!$E$20,Lister!$D$7:$D$13),IF(AND(MONTH(E345)=4,MONTH(F345)=5),(NETWORKDAYS(Lister!$D$20,F345,Lister!$D$7:$D$13)-P345)*N345/NETWORKDAYS(Lister!$D$20,Lister!$E$20,Lister!$D$7:$D$13),IF(AND(MONTH(E345)=5,MONTH(F345)=6),(NETWORKDAYS(E345,Lister!$E$20,Lister!$D$7:$D$13)-P345)*N345/NETWORKDAYS(Lister!$D$20,Lister!$E$20,Lister!$D$7:$D$13),IF(AND(MONTH(E345)=4,MONTH(F345)=6),(NETWORKDAYS(Lister!$D$20,Lister!$E$20,Lister!$D$7:$D$13)-P345)*N345/NETWORKDAYS(Lister!$D$20,Lister!$E$20,Lister!$D$7:$D$13),IF(OR(MONTH(F345)=4,MONTH(E345)=6),0)))))),0),"")</f>
        <v/>
      </c>
      <c r="T345" s="48" t="str">
        <f>IFERROR(MAX(IF(OR(O345="",P345="",Q345=""),"",IF(AND(MONTH(E345)=6,MONTH(F345)=6),(NETWORKDAYS(E345,F345,Lister!$D$7:$D$13)-Q345)*N345/NETWORKDAYS(Lister!$D$21,Lister!$E$21,Lister!$D$7:$D$13),IF(AND(MONTH(E345)&lt;6,MONTH(F345)=6),(NETWORKDAYS(Lister!$D$21,F345,Lister!$D$7:$D$13)-Q345)*N345/NETWORKDAYS(Lister!$D$21,Lister!$E$21,Lister!$D$7:$D$13),IF(MONTH(F345)&lt;6,0)))),0),"")</f>
        <v/>
      </c>
      <c r="U345" s="50" t="str">
        <f t="shared" si="28"/>
        <v/>
      </c>
    </row>
    <row r="346" spans="1:21" x14ac:dyDescent="0.35">
      <c r="A346" s="11" t="str">
        <f t="shared" si="29"/>
        <v/>
      </c>
      <c r="B346" s="32"/>
      <c r="C346" s="17"/>
      <c r="D346" s="18"/>
      <c r="E346" s="12"/>
      <c r="F346" s="12"/>
      <c r="G346" s="40" t="str">
        <f>IF(OR(E346="",F346=""),"",NETWORKDAYS(E346,F346,Lister!$D$7:$D$13))</f>
        <v/>
      </c>
      <c r="H346" s="14"/>
      <c r="I346" s="25" t="str">
        <f t="shared" si="25"/>
        <v/>
      </c>
      <c r="J346" s="45"/>
      <c r="K346" s="46"/>
      <c r="L346" s="15"/>
      <c r="M346" s="49" t="str">
        <f t="shared" si="26"/>
        <v/>
      </c>
      <c r="N346" s="47" t="str">
        <f t="shared" si="27"/>
        <v/>
      </c>
      <c r="O346" s="15"/>
      <c r="P346" s="15"/>
      <c r="Q346" s="15"/>
      <c r="R346" s="48" t="str">
        <f>IFERROR(MAX(IF(OR(O346="",P346="",Q346=""),"",IF(AND(MONTH(E346)=4,MONTH(F346)=4),(NETWORKDAYS(E346,F346,Lister!$D$7:$D$13)-O346)*N346/NETWORKDAYS(Lister!$D$19,Lister!$E$19,Lister!$D$7:$D$13),IF(AND(MONTH(E346)=4,MONTH(F346)&gt;4),(NETWORKDAYS(E346,Lister!$E$19,Lister!$D$7:$D$13)-O346)*N346/NETWORKDAYS(Lister!$D$19,Lister!$E$19,Lister!$D$7:$D$13),IF(MONTH(E346)&gt;4,0)))),0),"")</f>
        <v/>
      </c>
      <c r="S346" s="48" t="str">
        <f>IFERROR(MAX(IF(OR(O346="",P346="",Q346=""),"",IF(AND(MONTH(E346)=5,MONTH(F346)=5),(NETWORKDAYS(E346,F346,Lister!$D$7:$D$13)-P346)*N346/NETWORKDAYS(Lister!$D$20,Lister!$E$20,Lister!$D$7:$D$13),IF(AND(MONTH(E346)=4,MONTH(F346)=5),(NETWORKDAYS(Lister!$D$20,F346,Lister!$D$7:$D$13)-P346)*N346/NETWORKDAYS(Lister!$D$20,Lister!$E$20,Lister!$D$7:$D$13),IF(AND(MONTH(E346)=5,MONTH(F346)=6),(NETWORKDAYS(E346,Lister!$E$20,Lister!$D$7:$D$13)-P346)*N346/NETWORKDAYS(Lister!$D$20,Lister!$E$20,Lister!$D$7:$D$13),IF(AND(MONTH(E346)=4,MONTH(F346)=6),(NETWORKDAYS(Lister!$D$20,Lister!$E$20,Lister!$D$7:$D$13)-P346)*N346/NETWORKDAYS(Lister!$D$20,Lister!$E$20,Lister!$D$7:$D$13),IF(OR(MONTH(F346)=4,MONTH(E346)=6),0)))))),0),"")</f>
        <v/>
      </c>
      <c r="T346" s="48" t="str">
        <f>IFERROR(MAX(IF(OR(O346="",P346="",Q346=""),"",IF(AND(MONTH(E346)=6,MONTH(F346)=6),(NETWORKDAYS(E346,F346,Lister!$D$7:$D$13)-Q346)*N346/NETWORKDAYS(Lister!$D$21,Lister!$E$21,Lister!$D$7:$D$13),IF(AND(MONTH(E346)&lt;6,MONTH(F346)=6),(NETWORKDAYS(Lister!$D$21,F346,Lister!$D$7:$D$13)-Q346)*N346/NETWORKDAYS(Lister!$D$21,Lister!$E$21,Lister!$D$7:$D$13),IF(MONTH(F346)&lt;6,0)))),0),"")</f>
        <v/>
      </c>
      <c r="U346" s="50" t="str">
        <f t="shared" si="28"/>
        <v/>
      </c>
    </row>
    <row r="347" spans="1:21" x14ac:dyDescent="0.35">
      <c r="A347" s="11" t="str">
        <f t="shared" si="29"/>
        <v/>
      </c>
      <c r="B347" s="32"/>
      <c r="C347" s="17"/>
      <c r="D347" s="18"/>
      <c r="E347" s="12"/>
      <c r="F347" s="12"/>
      <c r="G347" s="40" t="str">
        <f>IF(OR(E347="",F347=""),"",NETWORKDAYS(E347,F347,Lister!$D$7:$D$13))</f>
        <v/>
      </c>
      <c r="H347" s="14"/>
      <c r="I347" s="25" t="str">
        <f t="shared" si="25"/>
        <v/>
      </c>
      <c r="J347" s="45"/>
      <c r="K347" s="46"/>
      <c r="L347" s="15"/>
      <c r="M347" s="49" t="str">
        <f t="shared" si="26"/>
        <v/>
      </c>
      <c r="N347" s="47" t="str">
        <f t="shared" si="27"/>
        <v/>
      </c>
      <c r="O347" s="15"/>
      <c r="P347" s="15"/>
      <c r="Q347" s="15"/>
      <c r="R347" s="48" t="str">
        <f>IFERROR(MAX(IF(OR(O347="",P347="",Q347=""),"",IF(AND(MONTH(E347)=4,MONTH(F347)=4),(NETWORKDAYS(E347,F347,Lister!$D$7:$D$13)-O347)*N347/NETWORKDAYS(Lister!$D$19,Lister!$E$19,Lister!$D$7:$D$13),IF(AND(MONTH(E347)=4,MONTH(F347)&gt;4),(NETWORKDAYS(E347,Lister!$E$19,Lister!$D$7:$D$13)-O347)*N347/NETWORKDAYS(Lister!$D$19,Lister!$E$19,Lister!$D$7:$D$13),IF(MONTH(E347)&gt;4,0)))),0),"")</f>
        <v/>
      </c>
      <c r="S347" s="48" t="str">
        <f>IFERROR(MAX(IF(OR(O347="",P347="",Q347=""),"",IF(AND(MONTH(E347)=5,MONTH(F347)=5),(NETWORKDAYS(E347,F347,Lister!$D$7:$D$13)-P347)*N347/NETWORKDAYS(Lister!$D$20,Lister!$E$20,Lister!$D$7:$D$13),IF(AND(MONTH(E347)=4,MONTH(F347)=5),(NETWORKDAYS(Lister!$D$20,F347,Lister!$D$7:$D$13)-P347)*N347/NETWORKDAYS(Lister!$D$20,Lister!$E$20,Lister!$D$7:$D$13),IF(AND(MONTH(E347)=5,MONTH(F347)=6),(NETWORKDAYS(E347,Lister!$E$20,Lister!$D$7:$D$13)-P347)*N347/NETWORKDAYS(Lister!$D$20,Lister!$E$20,Lister!$D$7:$D$13),IF(AND(MONTH(E347)=4,MONTH(F347)=6),(NETWORKDAYS(Lister!$D$20,Lister!$E$20,Lister!$D$7:$D$13)-P347)*N347/NETWORKDAYS(Lister!$D$20,Lister!$E$20,Lister!$D$7:$D$13),IF(OR(MONTH(F347)=4,MONTH(E347)=6),0)))))),0),"")</f>
        <v/>
      </c>
      <c r="T347" s="48" t="str">
        <f>IFERROR(MAX(IF(OR(O347="",P347="",Q347=""),"",IF(AND(MONTH(E347)=6,MONTH(F347)=6),(NETWORKDAYS(E347,F347,Lister!$D$7:$D$13)-Q347)*N347/NETWORKDAYS(Lister!$D$21,Lister!$E$21,Lister!$D$7:$D$13),IF(AND(MONTH(E347)&lt;6,MONTH(F347)=6),(NETWORKDAYS(Lister!$D$21,F347,Lister!$D$7:$D$13)-Q347)*N347/NETWORKDAYS(Lister!$D$21,Lister!$E$21,Lister!$D$7:$D$13),IF(MONTH(F347)&lt;6,0)))),0),"")</f>
        <v/>
      </c>
      <c r="U347" s="50" t="str">
        <f t="shared" si="28"/>
        <v/>
      </c>
    </row>
    <row r="348" spans="1:21" x14ac:dyDescent="0.35">
      <c r="A348" s="11" t="str">
        <f t="shared" si="29"/>
        <v/>
      </c>
      <c r="B348" s="32"/>
      <c r="C348" s="17"/>
      <c r="D348" s="18"/>
      <c r="E348" s="12"/>
      <c r="F348" s="12"/>
      <c r="G348" s="40" t="str">
        <f>IF(OR(E348="",F348=""),"",NETWORKDAYS(E348,F348,Lister!$D$7:$D$13))</f>
        <v/>
      </c>
      <c r="H348" s="14"/>
      <c r="I348" s="25" t="str">
        <f t="shared" si="25"/>
        <v/>
      </c>
      <c r="J348" s="45"/>
      <c r="K348" s="46"/>
      <c r="L348" s="15"/>
      <c r="M348" s="49" t="str">
        <f t="shared" si="26"/>
        <v/>
      </c>
      <c r="N348" s="47" t="str">
        <f t="shared" si="27"/>
        <v/>
      </c>
      <c r="O348" s="15"/>
      <c r="P348" s="15"/>
      <c r="Q348" s="15"/>
      <c r="R348" s="48" t="str">
        <f>IFERROR(MAX(IF(OR(O348="",P348="",Q348=""),"",IF(AND(MONTH(E348)=4,MONTH(F348)=4),(NETWORKDAYS(E348,F348,Lister!$D$7:$D$13)-O348)*N348/NETWORKDAYS(Lister!$D$19,Lister!$E$19,Lister!$D$7:$D$13),IF(AND(MONTH(E348)=4,MONTH(F348)&gt;4),(NETWORKDAYS(E348,Lister!$E$19,Lister!$D$7:$D$13)-O348)*N348/NETWORKDAYS(Lister!$D$19,Lister!$E$19,Lister!$D$7:$D$13),IF(MONTH(E348)&gt;4,0)))),0),"")</f>
        <v/>
      </c>
      <c r="S348" s="48" t="str">
        <f>IFERROR(MAX(IF(OR(O348="",P348="",Q348=""),"",IF(AND(MONTH(E348)=5,MONTH(F348)=5),(NETWORKDAYS(E348,F348,Lister!$D$7:$D$13)-P348)*N348/NETWORKDAYS(Lister!$D$20,Lister!$E$20,Lister!$D$7:$D$13),IF(AND(MONTH(E348)=4,MONTH(F348)=5),(NETWORKDAYS(Lister!$D$20,F348,Lister!$D$7:$D$13)-P348)*N348/NETWORKDAYS(Lister!$D$20,Lister!$E$20,Lister!$D$7:$D$13),IF(AND(MONTH(E348)=5,MONTH(F348)=6),(NETWORKDAYS(E348,Lister!$E$20,Lister!$D$7:$D$13)-P348)*N348/NETWORKDAYS(Lister!$D$20,Lister!$E$20,Lister!$D$7:$D$13),IF(AND(MONTH(E348)=4,MONTH(F348)=6),(NETWORKDAYS(Lister!$D$20,Lister!$E$20,Lister!$D$7:$D$13)-P348)*N348/NETWORKDAYS(Lister!$D$20,Lister!$E$20,Lister!$D$7:$D$13),IF(OR(MONTH(F348)=4,MONTH(E348)=6),0)))))),0),"")</f>
        <v/>
      </c>
      <c r="T348" s="48" t="str">
        <f>IFERROR(MAX(IF(OR(O348="",P348="",Q348=""),"",IF(AND(MONTH(E348)=6,MONTH(F348)=6),(NETWORKDAYS(E348,F348,Lister!$D$7:$D$13)-Q348)*N348/NETWORKDAYS(Lister!$D$21,Lister!$E$21,Lister!$D$7:$D$13),IF(AND(MONTH(E348)&lt;6,MONTH(F348)=6),(NETWORKDAYS(Lister!$D$21,F348,Lister!$D$7:$D$13)-Q348)*N348/NETWORKDAYS(Lister!$D$21,Lister!$E$21,Lister!$D$7:$D$13),IF(MONTH(F348)&lt;6,0)))),0),"")</f>
        <v/>
      </c>
      <c r="U348" s="50" t="str">
        <f t="shared" si="28"/>
        <v/>
      </c>
    </row>
    <row r="349" spans="1:21" x14ac:dyDescent="0.35">
      <c r="A349" s="11" t="str">
        <f t="shared" si="29"/>
        <v/>
      </c>
      <c r="B349" s="32"/>
      <c r="C349" s="17"/>
      <c r="D349" s="18"/>
      <c r="E349" s="12"/>
      <c r="F349" s="12"/>
      <c r="G349" s="40" t="str">
        <f>IF(OR(E349="",F349=""),"",NETWORKDAYS(E349,F349,Lister!$D$7:$D$13))</f>
        <v/>
      </c>
      <c r="H349" s="14"/>
      <c r="I349" s="25" t="str">
        <f t="shared" si="25"/>
        <v/>
      </c>
      <c r="J349" s="45"/>
      <c r="K349" s="46"/>
      <c r="L349" s="15"/>
      <c r="M349" s="49" t="str">
        <f t="shared" si="26"/>
        <v/>
      </c>
      <c r="N349" s="47" t="str">
        <f t="shared" si="27"/>
        <v/>
      </c>
      <c r="O349" s="15"/>
      <c r="P349" s="15"/>
      <c r="Q349" s="15"/>
      <c r="R349" s="48" t="str">
        <f>IFERROR(MAX(IF(OR(O349="",P349="",Q349=""),"",IF(AND(MONTH(E349)=4,MONTH(F349)=4),(NETWORKDAYS(E349,F349,Lister!$D$7:$D$13)-O349)*N349/NETWORKDAYS(Lister!$D$19,Lister!$E$19,Lister!$D$7:$D$13),IF(AND(MONTH(E349)=4,MONTH(F349)&gt;4),(NETWORKDAYS(E349,Lister!$E$19,Lister!$D$7:$D$13)-O349)*N349/NETWORKDAYS(Lister!$D$19,Lister!$E$19,Lister!$D$7:$D$13),IF(MONTH(E349)&gt;4,0)))),0),"")</f>
        <v/>
      </c>
      <c r="S349" s="48" t="str">
        <f>IFERROR(MAX(IF(OR(O349="",P349="",Q349=""),"",IF(AND(MONTH(E349)=5,MONTH(F349)=5),(NETWORKDAYS(E349,F349,Lister!$D$7:$D$13)-P349)*N349/NETWORKDAYS(Lister!$D$20,Lister!$E$20,Lister!$D$7:$D$13),IF(AND(MONTH(E349)=4,MONTH(F349)=5),(NETWORKDAYS(Lister!$D$20,F349,Lister!$D$7:$D$13)-P349)*N349/NETWORKDAYS(Lister!$D$20,Lister!$E$20,Lister!$D$7:$D$13),IF(AND(MONTH(E349)=5,MONTH(F349)=6),(NETWORKDAYS(E349,Lister!$E$20,Lister!$D$7:$D$13)-P349)*N349/NETWORKDAYS(Lister!$D$20,Lister!$E$20,Lister!$D$7:$D$13),IF(AND(MONTH(E349)=4,MONTH(F349)=6),(NETWORKDAYS(Lister!$D$20,Lister!$E$20,Lister!$D$7:$D$13)-P349)*N349/NETWORKDAYS(Lister!$D$20,Lister!$E$20,Lister!$D$7:$D$13),IF(OR(MONTH(F349)=4,MONTH(E349)=6),0)))))),0),"")</f>
        <v/>
      </c>
      <c r="T349" s="48" t="str">
        <f>IFERROR(MAX(IF(OR(O349="",P349="",Q349=""),"",IF(AND(MONTH(E349)=6,MONTH(F349)=6),(NETWORKDAYS(E349,F349,Lister!$D$7:$D$13)-Q349)*N349/NETWORKDAYS(Lister!$D$21,Lister!$E$21,Lister!$D$7:$D$13),IF(AND(MONTH(E349)&lt;6,MONTH(F349)=6),(NETWORKDAYS(Lister!$D$21,F349,Lister!$D$7:$D$13)-Q349)*N349/NETWORKDAYS(Lister!$D$21,Lister!$E$21,Lister!$D$7:$D$13),IF(MONTH(F349)&lt;6,0)))),0),"")</f>
        <v/>
      </c>
      <c r="U349" s="50" t="str">
        <f t="shared" si="28"/>
        <v/>
      </c>
    </row>
    <row r="350" spans="1:21" x14ac:dyDescent="0.35">
      <c r="A350" s="11" t="str">
        <f t="shared" si="29"/>
        <v/>
      </c>
      <c r="B350" s="32"/>
      <c r="C350" s="17"/>
      <c r="D350" s="18"/>
      <c r="E350" s="12"/>
      <c r="F350" s="12"/>
      <c r="G350" s="40" t="str">
        <f>IF(OR(E350="",F350=""),"",NETWORKDAYS(E350,F350,Lister!$D$7:$D$13))</f>
        <v/>
      </c>
      <c r="H350" s="14"/>
      <c r="I350" s="25" t="str">
        <f t="shared" si="25"/>
        <v/>
      </c>
      <c r="J350" s="45"/>
      <c r="K350" s="46"/>
      <c r="L350" s="15"/>
      <c r="M350" s="49" t="str">
        <f t="shared" si="26"/>
        <v/>
      </c>
      <c r="N350" s="47" t="str">
        <f t="shared" si="27"/>
        <v/>
      </c>
      <c r="O350" s="15"/>
      <c r="P350" s="15"/>
      <c r="Q350" s="15"/>
      <c r="R350" s="48" t="str">
        <f>IFERROR(MAX(IF(OR(O350="",P350="",Q350=""),"",IF(AND(MONTH(E350)=4,MONTH(F350)=4),(NETWORKDAYS(E350,F350,Lister!$D$7:$D$13)-O350)*N350/NETWORKDAYS(Lister!$D$19,Lister!$E$19,Lister!$D$7:$D$13),IF(AND(MONTH(E350)=4,MONTH(F350)&gt;4),(NETWORKDAYS(E350,Lister!$E$19,Lister!$D$7:$D$13)-O350)*N350/NETWORKDAYS(Lister!$D$19,Lister!$E$19,Lister!$D$7:$D$13),IF(MONTH(E350)&gt;4,0)))),0),"")</f>
        <v/>
      </c>
      <c r="S350" s="48" t="str">
        <f>IFERROR(MAX(IF(OR(O350="",P350="",Q350=""),"",IF(AND(MONTH(E350)=5,MONTH(F350)=5),(NETWORKDAYS(E350,F350,Lister!$D$7:$D$13)-P350)*N350/NETWORKDAYS(Lister!$D$20,Lister!$E$20,Lister!$D$7:$D$13),IF(AND(MONTH(E350)=4,MONTH(F350)=5),(NETWORKDAYS(Lister!$D$20,F350,Lister!$D$7:$D$13)-P350)*N350/NETWORKDAYS(Lister!$D$20,Lister!$E$20,Lister!$D$7:$D$13),IF(AND(MONTH(E350)=5,MONTH(F350)=6),(NETWORKDAYS(E350,Lister!$E$20,Lister!$D$7:$D$13)-P350)*N350/NETWORKDAYS(Lister!$D$20,Lister!$E$20,Lister!$D$7:$D$13),IF(AND(MONTH(E350)=4,MONTH(F350)=6),(NETWORKDAYS(Lister!$D$20,Lister!$E$20,Lister!$D$7:$D$13)-P350)*N350/NETWORKDAYS(Lister!$D$20,Lister!$E$20,Lister!$D$7:$D$13),IF(OR(MONTH(F350)=4,MONTH(E350)=6),0)))))),0),"")</f>
        <v/>
      </c>
      <c r="T350" s="48" t="str">
        <f>IFERROR(MAX(IF(OR(O350="",P350="",Q350=""),"",IF(AND(MONTH(E350)=6,MONTH(F350)=6),(NETWORKDAYS(E350,F350,Lister!$D$7:$D$13)-Q350)*N350/NETWORKDAYS(Lister!$D$21,Lister!$E$21,Lister!$D$7:$D$13),IF(AND(MONTH(E350)&lt;6,MONTH(F350)=6),(NETWORKDAYS(Lister!$D$21,F350,Lister!$D$7:$D$13)-Q350)*N350/NETWORKDAYS(Lister!$D$21,Lister!$E$21,Lister!$D$7:$D$13),IF(MONTH(F350)&lt;6,0)))),0),"")</f>
        <v/>
      </c>
      <c r="U350" s="50" t="str">
        <f t="shared" si="28"/>
        <v/>
      </c>
    </row>
    <row r="351" spans="1:21" x14ac:dyDescent="0.35">
      <c r="A351" s="11" t="str">
        <f t="shared" si="29"/>
        <v/>
      </c>
      <c r="B351" s="32"/>
      <c r="C351" s="17"/>
      <c r="D351" s="18"/>
      <c r="E351" s="12"/>
      <c r="F351" s="12"/>
      <c r="G351" s="40" t="str">
        <f>IF(OR(E351="",F351=""),"",NETWORKDAYS(E351,F351,Lister!$D$7:$D$13))</f>
        <v/>
      </c>
      <c r="H351" s="14"/>
      <c r="I351" s="25" t="str">
        <f t="shared" si="25"/>
        <v/>
      </c>
      <c r="J351" s="45"/>
      <c r="K351" s="46"/>
      <c r="L351" s="15"/>
      <c r="M351" s="49" t="str">
        <f t="shared" si="26"/>
        <v/>
      </c>
      <c r="N351" s="47" t="str">
        <f t="shared" si="27"/>
        <v/>
      </c>
      <c r="O351" s="15"/>
      <c r="P351" s="15"/>
      <c r="Q351" s="15"/>
      <c r="R351" s="48" t="str">
        <f>IFERROR(MAX(IF(OR(O351="",P351="",Q351=""),"",IF(AND(MONTH(E351)=4,MONTH(F351)=4),(NETWORKDAYS(E351,F351,Lister!$D$7:$D$13)-O351)*N351/NETWORKDAYS(Lister!$D$19,Lister!$E$19,Lister!$D$7:$D$13),IF(AND(MONTH(E351)=4,MONTH(F351)&gt;4),(NETWORKDAYS(E351,Lister!$E$19,Lister!$D$7:$D$13)-O351)*N351/NETWORKDAYS(Lister!$D$19,Lister!$E$19,Lister!$D$7:$D$13),IF(MONTH(E351)&gt;4,0)))),0),"")</f>
        <v/>
      </c>
      <c r="S351" s="48" t="str">
        <f>IFERROR(MAX(IF(OR(O351="",P351="",Q351=""),"",IF(AND(MONTH(E351)=5,MONTH(F351)=5),(NETWORKDAYS(E351,F351,Lister!$D$7:$D$13)-P351)*N351/NETWORKDAYS(Lister!$D$20,Lister!$E$20,Lister!$D$7:$D$13),IF(AND(MONTH(E351)=4,MONTH(F351)=5),(NETWORKDAYS(Lister!$D$20,F351,Lister!$D$7:$D$13)-P351)*N351/NETWORKDAYS(Lister!$D$20,Lister!$E$20,Lister!$D$7:$D$13),IF(AND(MONTH(E351)=5,MONTH(F351)=6),(NETWORKDAYS(E351,Lister!$E$20,Lister!$D$7:$D$13)-P351)*N351/NETWORKDAYS(Lister!$D$20,Lister!$E$20,Lister!$D$7:$D$13),IF(AND(MONTH(E351)=4,MONTH(F351)=6),(NETWORKDAYS(Lister!$D$20,Lister!$E$20,Lister!$D$7:$D$13)-P351)*N351/NETWORKDAYS(Lister!$D$20,Lister!$E$20,Lister!$D$7:$D$13),IF(OR(MONTH(F351)=4,MONTH(E351)=6),0)))))),0),"")</f>
        <v/>
      </c>
      <c r="T351" s="48" t="str">
        <f>IFERROR(MAX(IF(OR(O351="",P351="",Q351=""),"",IF(AND(MONTH(E351)=6,MONTH(F351)=6),(NETWORKDAYS(E351,F351,Lister!$D$7:$D$13)-Q351)*N351/NETWORKDAYS(Lister!$D$21,Lister!$E$21,Lister!$D$7:$D$13),IF(AND(MONTH(E351)&lt;6,MONTH(F351)=6),(NETWORKDAYS(Lister!$D$21,F351,Lister!$D$7:$D$13)-Q351)*N351/NETWORKDAYS(Lister!$D$21,Lister!$E$21,Lister!$D$7:$D$13),IF(MONTH(F351)&lt;6,0)))),0),"")</f>
        <v/>
      </c>
      <c r="U351" s="50" t="str">
        <f t="shared" si="28"/>
        <v/>
      </c>
    </row>
    <row r="352" spans="1:21" x14ac:dyDescent="0.35">
      <c r="A352" s="11" t="str">
        <f t="shared" si="29"/>
        <v/>
      </c>
      <c r="B352" s="32"/>
      <c r="C352" s="17"/>
      <c r="D352" s="18"/>
      <c r="E352" s="12"/>
      <c r="F352" s="12"/>
      <c r="G352" s="40" t="str">
        <f>IF(OR(E352="",F352=""),"",NETWORKDAYS(E352,F352,Lister!$D$7:$D$13))</f>
        <v/>
      </c>
      <c r="H352" s="14"/>
      <c r="I352" s="25" t="str">
        <f t="shared" si="25"/>
        <v/>
      </c>
      <c r="J352" s="45"/>
      <c r="K352" s="46"/>
      <c r="L352" s="15"/>
      <c r="M352" s="49" t="str">
        <f t="shared" si="26"/>
        <v/>
      </c>
      <c r="N352" s="47" t="str">
        <f t="shared" si="27"/>
        <v/>
      </c>
      <c r="O352" s="15"/>
      <c r="P352" s="15"/>
      <c r="Q352" s="15"/>
      <c r="R352" s="48" t="str">
        <f>IFERROR(MAX(IF(OR(O352="",P352="",Q352=""),"",IF(AND(MONTH(E352)=4,MONTH(F352)=4),(NETWORKDAYS(E352,F352,Lister!$D$7:$D$13)-O352)*N352/NETWORKDAYS(Lister!$D$19,Lister!$E$19,Lister!$D$7:$D$13),IF(AND(MONTH(E352)=4,MONTH(F352)&gt;4),(NETWORKDAYS(E352,Lister!$E$19,Lister!$D$7:$D$13)-O352)*N352/NETWORKDAYS(Lister!$D$19,Lister!$E$19,Lister!$D$7:$D$13),IF(MONTH(E352)&gt;4,0)))),0),"")</f>
        <v/>
      </c>
      <c r="S352" s="48" t="str">
        <f>IFERROR(MAX(IF(OR(O352="",P352="",Q352=""),"",IF(AND(MONTH(E352)=5,MONTH(F352)=5),(NETWORKDAYS(E352,F352,Lister!$D$7:$D$13)-P352)*N352/NETWORKDAYS(Lister!$D$20,Lister!$E$20,Lister!$D$7:$D$13),IF(AND(MONTH(E352)=4,MONTH(F352)=5),(NETWORKDAYS(Lister!$D$20,F352,Lister!$D$7:$D$13)-P352)*N352/NETWORKDAYS(Lister!$D$20,Lister!$E$20,Lister!$D$7:$D$13),IF(AND(MONTH(E352)=5,MONTH(F352)=6),(NETWORKDAYS(E352,Lister!$E$20,Lister!$D$7:$D$13)-P352)*N352/NETWORKDAYS(Lister!$D$20,Lister!$E$20,Lister!$D$7:$D$13),IF(AND(MONTH(E352)=4,MONTH(F352)=6),(NETWORKDAYS(Lister!$D$20,Lister!$E$20,Lister!$D$7:$D$13)-P352)*N352/NETWORKDAYS(Lister!$D$20,Lister!$E$20,Lister!$D$7:$D$13),IF(OR(MONTH(F352)=4,MONTH(E352)=6),0)))))),0),"")</f>
        <v/>
      </c>
      <c r="T352" s="48" t="str">
        <f>IFERROR(MAX(IF(OR(O352="",P352="",Q352=""),"",IF(AND(MONTH(E352)=6,MONTH(F352)=6),(NETWORKDAYS(E352,F352,Lister!$D$7:$D$13)-Q352)*N352/NETWORKDAYS(Lister!$D$21,Lister!$E$21,Lister!$D$7:$D$13),IF(AND(MONTH(E352)&lt;6,MONTH(F352)=6),(NETWORKDAYS(Lister!$D$21,F352,Lister!$D$7:$D$13)-Q352)*N352/NETWORKDAYS(Lister!$D$21,Lister!$E$21,Lister!$D$7:$D$13),IF(MONTH(F352)&lt;6,0)))),0),"")</f>
        <v/>
      </c>
      <c r="U352" s="50" t="str">
        <f t="shared" si="28"/>
        <v/>
      </c>
    </row>
    <row r="353" spans="1:21" x14ac:dyDescent="0.35">
      <c r="A353" s="11" t="str">
        <f t="shared" si="29"/>
        <v/>
      </c>
      <c r="B353" s="32"/>
      <c r="C353" s="17"/>
      <c r="D353" s="18"/>
      <c r="E353" s="12"/>
      <c r="F353" s="12"/>
      <c r="G353" s="40" t="str">
        <f>IF(OR(E353="",F353=""),"",NETWORKDAYS(E353,F353,Lister!$D$7:$D$13))</f>
        <v/>
      </c>
      <c r="H353" s="14"/>
      <c r="I353" s="25" t="str">
        <f t="shared" si="25"/>
        <v/>
      </c>
      <c r="J353" s="45"/>
      <c r="K353" s="46"/>
      <c r="L353" s="15"/>
      <c r="M353" s="49" t="str">
        <f t="shared" si="26"/>
        <v/>
      </c>
      <c r="N353" s="47" t="str">
        <f t="shared" si="27"/>
        <v/>
      </c>
      <c r="O353" s="15"/>
      <c r="P353" s="15"/>
      <c r="Q353" s="15"/>
      <c r="R353" s="48" t="str">
        <f>IFERROR(MAX(IF(OR(O353="",P353="",Q353=""),"",IF(AND(MONTH(E353)=4,MONTH(F353)=4),(NETWORKDAYS(E353,F353,Lister!$D$7:$D$13)-O353)*N353/NETWORKDAYS(Lister!$D$19,Lister!$E$19,Lister!$D$7:$D$13),IF(AND(MONTH(E353)=4,MONTH(F353)&gt;4),(NETWORKDAYS(E353,Lister!$E$19,Lister!$D$7:$D$13)-O353)*N353/NETWORKDAYS(Lister!$D$19,Lister!$E$19,Lister!$D$7:$D$13),IF(MONTH(E353)&gt;4,0)))),0),"")</f>
        <v/>
      </c>
      <c r="S353" s="48" t="str">
        <f>IFERROR(MAX(IF(OR(O353="",P353="",Q353=""),"",IF(AND(MONTH(E353)=5,MONTH(F353)=5),(NETWORKDAYS(E353,F353,Lister!$D$7:$D$13)-P353)*N353/NETWORKDAYS(Lister!$D$20,Lister!$E$20,Lister!$D$7:$D$13),IF(AND(MONTH(E353)=4,MONTH(F353)=5),(NETWORKDAYS(Lister!$D$20,F353,Lister!$D$7:$D$13)-P353)*N353/NETWORKDAYS(Lister!$D$20,Lister!$E$20,Lister!$D$7:$D$13),IF(AND(MONTH(E353)=5,MONTH(F353)=6),(NETWORKDAYS(E353,Lister!$E$20,Lister!$D$7:$D$13)-P353)*N353/NETWORKDAYS(Lister!$D$20,Lister!$E$20,Lister!$D$7:$D$13),IF(AND(MONTH(E353)=4,MONTH(F353)=6),(NETWORKDAYS(Lister!$D$20,Lister!$E$20,Lister!$D$7:$D$13)-P353)*N353/NETWORKDAYS(Lister!$D$20,Lister!$E$20,Lister!$D$7:$D$13),IF(OR(MONTH(F353)=4,MONTH(E353)=6),0)))))),0),"")</f>
        <v/>
      </c>
      <c r="T353" s="48" t="str">
        <f>IFERROR(MAX(IF(OR(O353="",P353="",Q353=""),"",IF(AND(MONTH(E353)=6,MONTH(F353)=6),(NETWORKDAYS(E353,F353,Lister!$D$7:$D$13)-Q353)*N353/NETWORKDAYS(Lister!$D$21,Lister!$E$21,Lister!$D$7:$D$13),IF(AND(MONTH(E353)&lt;6,MONTH(F353)=6),(NETWORKDAYS(Lister!$D$21,F353,Lister!$D$7:$D$13)-Q353)*N353/NETWORKDAYS(Lister!$D$21,Lister!$E$21,Lister!$D$7:$D$13),IF(MONTH(F353)&lt;6,0)))),0),"")</f>
        <v/>
      </c>
      <c r="U353" s="50" t="str">
        <f t="shared" si="28"/>
        <v/>
      </c>
    </row>
    <row r="354" spans="1:21" x14ac:dyDescent="0.35">
      <c r="A354" s="11" t="str">
        <f t="shared" si="29"/>
        <v/>
      </c>
      <c r="B354" s="32"/>
      <c r="C354" s="17"/>
      <c r="D354" s="18"/>
      <c r="E354" s="12"/>
      <c r="F354" s="12"/>
      <c r="G354" s="40" t="str">
        <f>IF(OR(E354="",F354=""),"",NETWORKDAYS(E354,F354,Lister!$D$7:$D$13))</f>
        <v/>
      </c>
      <c r="H354" s="14"/>
      <c r="I354" s="25" t="str">
        <f t="shared" si="25"/>
        <v/>
      </c>
      <c r="J354" s="45"/>
      <c r="K354" s="46"/>
      <c r="L354" s="15"/>
      <c r="M354" s="49" t="str">
        <f t="shared" si="26"/>
        <v/>
      </c>
      <c r="N354" s="47" t="str">
        <f t="shared" si="27"/>
        <v/>
      </c>
      <c r="O354" s="15"/>
      <c r="P354" s="15"/>
      <c r="Q354" s="15"/>
      <c r="R354" s="48" t="str">
        <f>IFERROR(MAX(IF(OR(O354="",P354="",Q354=""),"",IF(AND(MONTH(E354)=4,MONTH(F354)=4),(NETWORKDAYS(E354,F354,Lister!$D$7:$D$13)-O354)*N354/NETWORKDAYS(Lister!$D$19,Lister!$E$19,Lister!$D$7:$D$13),IF(AND(MONTH(E354)=4,MONTH(F354)&gt;4),(NETWORKDAYS(E354,Lister!$E$19,Lister!$D$7:$D$13)-O354)*N354/NETWORKDAYS(Lister!$D$19,Lister!$E$19,Lister!$D$7:$D$13),IF(MONTH(E354)&gt;4,0)))),0),"")</f>
        <v/>
      </c>
      <c r="S354" s="48" t="str">
        <f>IFERROR(MAX(IF(OR(O354="",P354="",Q354=""),"",IF(AND(MONTH(E354)=5,MONTH(F354)=5),(NETWORKDAYS(E354,F354,Lister!$D$7:$D$13)-P354)*N354/NETWORKDAYS(Lister!$D$20,Lister!$E$20,Lister!$D$7:$D$13),IF(AND(MONTH(E354)=4,MONTH(F354)=5),(NETWORKDAYS(Lister!$D$20,F354,Lister!$D$7:$D$13)-P354)*N354/NETWORKDAYS(Lister!$D$20,Lister!$E$20,Lister!$D$7:$D$13),IF(AND(MONTH(E354)=5,MONTH(F354)=6),(NETWORKDAYS(E354,Lister!$E$20,Lister!$D$7:$D$13)-P354)*N354/NETWORKDAYS(Lister!$D$20,Lister!$E$20,Lister!$D$7:$D$13),IF(AND(MONTH(E354)=4,MONTH(F354)=6),(NETWORKDAYS(Lister!$D$20,Lister!$E$20,Lister!$D$7:$D$13)-P354)*N354/NETWORKDAYS(Lister!$D$20,Lister!$E$20,Lister!$D$7:$D$13),IF(OR(MONTH(F354)=4,MONTH(E354)=6),0)))))),0),"")</f>
        <v/>
      </c>
      <c r="T354" s="48" t="str">
        <f>IFERROR(MAX(IF(OR(O354="",P354="",Q354=""),"",IF(AND(MONTH(E354)=6,MONTH(F354)=6),(NETWORKDAYS(E354,F354,Lister!$D$7:$D$13)-Q354)*N354/NETWORKDAYS(Lister!$D$21,Lister!$E$21,Lister!$D$7:$D$13),IF(AND(MONTH(E354)&lt;6,MONTH(F354)=6),(NETWORKDAYS(Lister!$D$21,F354,Lister!$D$7:$D$13)-Q354)*N354/NETWORKDAYS(Lister!$D$21,Lister!$E$21,Lister!$D$7:$D$13),IF(MONTH(F354)&lt;6,0)))),0),"")</f>
        <v/>
      </c>
      <c r="U354" s="50" t="str">
        <f t="shared" si="28"/>
        <v/>
      </c>
    </row>
    <row r="355" spans="1:21" x14ac:dyDescent="0.35">
      <c r="A355" s="11" t="str">
        <f t="shared" si="29"/>
        <v/>
      </c>
      <c r="B355" s="32"/>
      <c r="C355" s="17"/>
      <c r="D355" s="18"/>
      <c r="E355" s="12"/>
      <c r="F355" s="12"/>
      <c r="G355" s="40" t="str">
        <f>IF(OR(E355="",F355=""),"",NETWORKDAYS(E355,F355,Lister!$D$7:$D$13))</f>
        <v/>
      </c>
      <c r="H355" s="14"/>
      <c r="I355" s="25" t="str">
        <f t="shared" si="25"/>
        <v/>
      </c>
      <c r="J355" s="45"/>
      <c r="K355" s="46"/>
      <c r="L355" s="15"/>
      <c r="M355" s="49" t="str">
        <f t="shared" si="26"/>
        <v/>
      </c>
      <c r="N355" s="47" t="str">
        <f t="shared" si="27"/>
        <v/>
      </c>
      <c r="O355" s="15"/>
      <c r="P355" s="15"/>
      <c r="Q355" s="15"/>
      <c r="R355" s="48" t="str">
        <f>IFERROR(MAX(IF(OR(O355="",P355="",Q355=""),"",IF(AND(MONTH(E355)=4,MONTH(F355)=4),(NETWORKDAYS(E355,F355,Lister!$D$7:$D$13)-O355)*N355/NETWORKDAYS(Lister!$D$19,Lister!$E$19,Lister!$D$7:$D$13),IF(AND(MONTH(E355)=4,MONTH(F355)&gt;4),(NETWORKDAYS(E355,Lister!$E$19,Lister!$D$7:$D$13)-O355)*N355/NETWORKDAYS(Lister!$D$19,Lister!$E$19,Lister!$D$7:$D$13),IF(MONTH(E355)&gt;4,0)))),0),"")</f>
        <v/>
      </c>
      <c r="S355" s="48" t="str">
        <f>IFERROR(MAX(IF(OR(O355="",P355="",Q355=""),"",IF(AND(MONTH(E355)=5,MONTH(F355)=5),(NETWORKDAYS(E355,F355,Lister!$D$7:$D$13)-P355)*N355/NETWORKDAYS(Lister!$D$20,Lister!$E$20,Lister!$D$7:$D$13),IF(AND(MONTH(E355)=4,MONTH(F355)=5),(NETWORKDAYS(Lister!$D$20,F355,Lister!$D$7:$D$13)-P355)*N355/NETWORKDAYS(Lister!$D$20,Lister!$E$20,Lister!$D$7:$D$13),IF(AND(MONTH(E355)=5,MONTH(F355)=6),(NETWORKDAYS(E355,Lister!$E$20,Lister!$D$7:$D$13)-P355)*N355/NETWORKDAYS(Lister!$D$20,Lister!$E$20,Lister!$D$7:$D$13),IF(AND(MONTH(E355)=4,MONTH(F355)=6),(NETWORKDAYS(Lister!$D$20,Lister!$E$20,Lister!$D$7:$D$13)-P355)*N355/NETWORKDAYS(Lister!$D$20,Lister!$E$20,Lister!$D$7:$D$13),IF(OR(MONTH(F355)=4,MONTH(E355)=6),0)))))),0),"")</f>
        <v/>
      </c>
      <c r="T355" s="48" t="str">
        <f>IFERROR(MAX(IF(OR(O355="",P355="",Q355=""),"",IF(AND(MONTH(E355)=6,MONTH(F355)=6),(NETWORKDAYS(E355,F355,Lister!$D$7:$D$13)-Q355)*N355/NETWORKDAYS(Lister!$D$21,Lister!$E$21,Lister!$D$7:$D$13),IF(AND(MONTH(E355)&lt;6,MONTH(F355)=6),(NETWORKDAYS(Lister!$D$21,F355,Lister!$D$7:$D$13)-Q355)*N355/NETWORKDAYS(Lister!$D$21,Lister!$E$21,Lister!$D$7:$D$13),IF(MONTH(F355)&lt;6,0)))),0),"")</f>
        <v/>
      </c>
      <c r="U355" s="50" t="str">
        <f t="shared" si="28"/>
        <v/>
      </c>
    </row>
    <row r="356" spans="1:21" x14ac:dyDescent="0.35">
      <c r="A356" s="11" t="str">
        <f t="shared" si="29"/>
        <v/>
      </c>
      <c r="B356" s="32"/>
      <c r="C356" s="17"/>
      <c r="D356" s="18"/>
      <c r="E356" s="12"/>
      <c r="F356" s="12"/>
      <c r="G356" s="40" t="str">
        <f>IF(OR(E356="",F356=""),"",NETWORKDAYS(E356,F356,Lister!$D$7:$D$13))</f>
        <v/>
      </c>
      <c r="H356" s="14"/>
      <c r="I356" s="25" t="str">
        <f t="shared" si="25"/>
        <v/>
      </c>
      <c r="J356" s="45"/>
      <c r="K356" s="46"/>
      <c r="L356" s="15"/>
      <c r="M356" s="49" t="str">
        <f t="shared" si="26"/>
        <v/>
      </c>
      <c r="N356" s="47" t="str">
        <f t="shared" si="27"/>
        <v/>
      </c>
      <c r="O356" s="15"/>
      <c r="P356" s="15"/>
      <c r="Q356" s="15"/>
      <c r="R356" s="48" t="str">
        <f>IFERROR(MAX(IF(OR(O356="",P356="",Q356=""),"",IF(AND(MONTH(E356)=4,MONTH(F356)=4),(NETWORKDAYS(E356,F356,Lister!$D$7:$D$13)-O356)*N356/NETWORKDAYS(Lister!$D$19,Lister!$E$19,Lister!$D$7:$D$13),IF(AND(MONTH(E356)=4,MONTH(F356)&gt;4),(NETWORKDAYS(E356,Lister!$E$19,Lister!$D$7:$D$13)-O356)*N356/NETWORKDAYS(Lister!$D$19,Lister!$E$19,Lister!$D$7:$D$13),IF(MONTH(E356)&gt;4,0)))),0),"")</f>
        <v/>
      </c>
      <c r="S356" s="48" t="str">
        <f>IFERROR(MAX(IF(OR(O356="",P356="",Q356=""),"",IF(AND(MONTH(E356)=5,MONTH(F356)=5),(NETWORKDAYS(E356,F356,Lister!$D$7:$D$13)-P356)*N356/NETWORKDAYS(Lister!$D$20,Lister!$E$20,Lister!$D$7:$D$13),IF(AND(MONTH(E356)=4,MONTH(F356)=5),(NETWORKDAYS(Lister!$D$20,F356,Lister!$D$7:$D$13)-P356)*N356/NETWORKDAYS(Lister!$D$20,Lister!$E$20,Lister!$D$7:$D$13),IF(AND(MONTH(E356)=5,MONTH(F356)=6),(NETWORKDAYS(E356,Lister!$E$20,Lister!$D$7:$D$13)-P356)*N356/NETWORKDAYS(Lister!$D$20,Lister!$E$20,Lister!$D$7:$D$13),IF(AND(MONTH(E356)=4,MONTH(F356)=6),(NETWORKDAYS(Lister!$D$20,Lister!$E$20,Lister!$D$7:$D$13)-P356)*N356/NETWORKDAYS(Lister!$D$20,Lister!$E$20,Lister!$D$7:$D$13),IF(OR(MONTH(F356)=4,MONTH(E356)=6),0)))))),0),"")</f>
        <v/>
      </c>
      <c r="T356" s="48" t="str">
        <f>IFERROR(MAX(IF(OR(O356="",P356="",Q356=""),"",IF(AND(MONTH(E356)=6,MONTH(F356)=6),(NETWORKDAYS(E356,F356,Lister!$D$7:$D$13)-Q356)*N356/NETWORKDAYS(Lister!$D$21,Lister!$E$21,Lister!$D$7:$D$13),IF(AND(MONTH(E356)&lt;6,MONTH(F356)=6),(NETWORKDAYS(Lister!$D$21,F356,Lister!$D$7:$D$13)-Q356)*N356/NETWORKDAYS(Lister!$D$21,Lister!$E$21,Lister!$D$7:$D$13),IF(MONTH(F356)&lt;6,0)))),0),"")</f>
        <v/>
      </c>
      <c r="U356" s="50" t="str">
        <f t="shared" si="28"/>
        <v/>
      </c>
    </row>
    <row r="357" spans="1:21" x14ac:dyDescent="0.35">
      <c r="A357" s="11" t="str">
        <f t="shared" si="29"/>
        <v/>
      </c>
      <c r="B357" s="32"/>
      <c r="C357" s="17"/>
      <c r="D357" s="18"/>
      <c r="E357" s="12"/>
      <c r="F357" s="12"/>
      <c r="G357" s="40" t="str">
        <f>IF(OR(E357="",F357=""),"",NETWORKDAYS(E357,F357,Lister!$D$7:$D$13))</f>
        <v/>
      </c>
      <c r="H357" s="14"/>
      <c r="I357" s="25" t="str">
        <f t="shared" si="25"/>
        <v/>
      </c>
      <c r="J357" s="45"/>
      <c r="K357" s="46"/>
      <c r="L357" s="15"/>
      <c r="M357" s="49" t="str">
        <f t="shared" si="26"/>
        <v/>
      </c>
      <c r="N357" s="47" t="str">
        <f t="shared" si="27"/>
        <v/>
      </c>
      <c r="O357" s="15"/>
      <c r="P357" s="15"/>
      <c r="Q357" s="15"/>
      <c r="R357" s="48" t="str">
        <f>IFERROR(MAX(IF(OR(O357="",P357="",Q357=""),"",IF(AND(MONTH(E357)=4,MONTH(F357)=4),(NETWORKDAYS(E357,F357,Lister!$D$7:$D$13)-O357)*N357/NETWORKDAYS(Lister!$D$19,Lister!$E$19,Lister!$D$7:$D$13),IF(AND(MONTH(E357)=4,MONTH(F357)&gt;4),(NETWORKDAYS(E357,Lister!$E$19,Lister!$D$7:$D$13)-O357)*N357/NETWORKDAYS(Lister!$D$19,Lister!$E$19,Lister!$D$7:$D$13),IF(MONTH(E357)&gt;4,0)))),0),"")</f>
        <v/>
      </c>
      <c r="S357" s="48" t="str">
        <f>IFERROR(MAX(IF(OR(O357="",P357="",Q357=""),"",IF(AND(MONTH(E357)=5,MONTH(F357)=5),(NETWORKDAYS(E357,F357,Lister!$D$7:$D$13)-P357)*N357/NETWORKDAYS(Lister!$D$20,Lister!$E$20,Lister!$D$7:$D$13),IF(AND(MONTH(E357)=4,MONTH(F357)=5),(NETWORKDAYS(Lister!$D$20,F357,Lister!$D$7:$D$13)-P357)*N357/NETWORKDAYS(Lister!$D$20,Lister!$E$20,Lister!$D$7:$D$13),IF(AND(MONTH(E357)=5,MONTH(F357)=6),(NETWORKDAYS(E357,Lister!$E$20,Lister!$D$7:$D$13)-P357)*N357/NETWORKDAYS(Lister!$D$20,Lister!$E$20,Lister!$D$7:$D$13),IF(AND(MONTH(E357)=4,MONTH(F357)=6),(NETWORKDAYS(Lister!$D$20,Lister!$E$20,Lister!$D$7:$D$13)-P357)*N357/NETWORKDAYS(Lister!$D$20,Lister!$E$20,Lister!$D$7:$D$13),IF(OR(MONTH(F357)=4,MONTH(E357)=6),0)))))),0),"")</f>
        <v/>
      </c>
      <c r="T357" s="48" t="str">
        <f>IFERROR(MAX(IF(OR(O357="",P357="",Q357=""),"",IF(AND(MONTH(E357)=6,MONTH(F357)=6),(NETWORKDAYS(E357,F357,Lister!$D$7:$D$13)-Q357)*N357/NETWORKDAYS(Lister!$D$21,Lister!$E$21,Lister!$D$7:$D$13),IF(AND(MONTH(E357)&lt;6,MONTH(F357)=6),(NETWORKDAYS(Lister!$D$21,F357,Lister!$D$7:$D$13)-Q357)*N357/NETWORKDAYS(Lister!$D$21,Lister!$E$21,Lister!$D$7:$D$13),IF(MONTH(F357)&lt;6,0)))),0),"")</f>
        <v/>
      </c>
      <c r="U357" s="50" t="str">
        <f t="shared" si="28"/>
        <v/>
      </c>
    </row>
    <row r="358" spans="1:21" x14ac:dyDescent="0.35">
      <c r="A358" s="11" t="str">
        <f t="shared" si="29"/>
        <v/>
      </c>
      <c r="B358" s="32"/>
      <c r="C358" s="17"/>
      <c r="D358" s="18"/>
      <c r="E358" s="12"/>
      <c r="F358" s="12"/>
      <c r="G358" s="40" t="str">
        <f>IF(OR(E358="",F358=""),"",NETWORKDAYS(E358,F358,Lister!$D$7:$D$13))</f>
        <v/>
      </c>
      <c r="H358" s="14"/>
      <c r="I358" s="25" t="str">
        <f t="shared" si="25"/>
        <v/>
      </c>
      <c r="J358" s="45"/>
      <c r="K358" s="46"/>
      <c r="L358" s="15"/>
      <c r="M358" s="49" t="str">
        <f t="shared" si="26"/>
        <v/>
      </c>
      <c r="N358" s="47" t="str">
        <f t="shared" si="27"/>
        <v/>
      </c>
      <c r="O358" s="15"/>
      <c r="P358" s="15"/>
      <c r="Q358" s="15"/>
      <c r="R358" s="48" t="str">
        <f>IFERROR(MAX(IF(OR(O358="",P358="",Q358=""),"",IF(AND(MONTH(E358)=4,MONTH(F358)=4),(NETWORKDAYS(E358,F358,Lister!$D$7:$D$13)-O358)*N358/NETWORKDAYS(Lister!$D$19,Lister!$E$19,Lister!$D$7:$D$13),IF(AND(MONTH(E358)=4,MONTH(F358)&gt;4),(NETWORKDAYS(E358,Lister!$E$19,Lister!$D$7:$D$13)-O358)*N358/NETWORKDAYS(Lister!$D$19,Lister!$E$19,Lister!$D$7:$D$13),IF(MONTH(E358)&gt;4,0)))),0),"")</f>
        <v/>
      </c>
      <c r="S358" s="48" t="str">
        <f>IFERROR(MAX(IF(OR(O358="",P358="",Q358=""),"",IF(AND(MONTH(E358)=5,MONTH(F358)=5),(NETWORKDAYS(E358,F358,Lister!$D$7:$D$13)-P358)*N358/NETWORKDAYS(Lister!$D$20,Lister!$E$20,Lister!$D$7:$D$13),IF(AND(MONTH(E358)=4,MONTH(F358)=5),(NETWORKDAYS(Lister!$D$20,F358,Lister!$D$7:$D$13)-P358)*N358/NETWORKDAYS(Lister!$D$20,Lister!$E$20,Lister!$D$7:$D$13),IF(AND(MONTH(E358)=5,MONTH(F358)=6),(NETWORKDAYS(E358,Lister!$E$20,Lister!$D$7:$D$13)-P358)*N358/NETWORKDAYS(Lister!$D$20,Lister!$E$20,Lister!$D$7:$D$13),IF(AND(MONTH(E358)=4,MONTH(F358)=6),(NETWORKDAYS(Lister!$D$20,Lister!$E$20,Lister!$D$7:$D$13)-P358)*N358/NETWORKDAYS(Lister!$D$20,Lister!$E$20,Lister!$D$7:$D$13),IF(OR(MONTH(F358)=4,MONTH(E358)=6),0)))))),0),"")</f>
        <v/>
      </c>
      <c r="T358" s="48" t="str">
        <f>IFERROR(MAX(IF(OR(O358="",P358="",Q358=""),"",IF(AND(MONTH(E358)=6,MONTH(F358)=6),(NETWORKDAYS(E358,F358,Lister!$D$7:$D$13)-Q358)*N358/NETWORKDAYS(Lister!$D$21,Lister!$E$21,Lister!$D$7:$D$13),IF(AND(MONTH(E358)&lt;6,MONTH(F358)=6),(NETWORKDAYS(Lister!$D$21,F358,Lister!$D$7:$D$13)-Q358)*N358/NETWORKDAYS(Lister!$D$21,Lister!$E$21,Lister!$D$7:$D$13),IF(MONTH(F358)&lt;6,0)))),0),"")</f>
        <v/>
      </c>
      <c r="U358" s="50" t="str">
        <f t="shared" si="28"/>
        <v/>
      </c>
    </row>
    <row r="359" spans="1:21" x14ac:dyDescent="0.35">
      <c r="A359" s="11" t="str">
        <f t="shared" si="29"/>
        <v/>
      </c>
      <c r="B359" s="32"/>
      <c r="C359" s="17"/>
      <c r="D359" s="18"/>
      <c r="E359" s="12"/>
      <c r="F359" s="12"/>
      <c r="G359" s="40" t="str">
        <f>IF(OR(E359="",F359=""),"",NETWORKDAYS(E359,F359,Lister!$D$7:$D$13))</f>
        <v/>
      </c>
      <c r="H359" s="14"/>
      <c r="I359" s="25" t="str">
        <f t="shared" si="25"/>
        <v/>
      </c>
      <c r="J359" s="45"/>
      <c r="K359" s="46"/>
      <c r="L359" s="15"/>
      <c r="M359" s="49" t="str">
        <f t="shared" si="26"/>
        <v/>
      </c>
      <c r="N359" s="47" t="str">
        <f t="shared" si="27"/>
        <v/>
      </c>
      <c r="O359" s="15"/>
      <c r="P359" s="15"/>
      <c r="Q359" s="15"/>
      <c r="R359" s="48" t="str">
        <f>IFERROR(MAX(IF(OR(O359="",P359="",Q359=""),"",IF(AND(MONTH(E359)=4,MONTH(F359)=4),(NETWORKDAYS(E359,F359,Lister!$D$7:$D$13)-O359)*N359/NETWORKDAYS(Lister!$D$19,Lister!$E$19,Lister!$D$7:$D$13),IF(AND(MONTH(E359)=4,MONTH(F359)&gt;4),(NETWORKDAYS(E359,Lister!$E$19,Lister!$D$7:$D$13)-O359)*N359/NETWORKDAYS(Lister!$D$19,Lister!$E$19,Lister!$D$7:$D$13),IF(MONTH(E359)&gt;4,0)))),0),"")</f>
        <v/>
      </c>
      <c r="S359" s="48" t="str">
        <f>IFERROR(MAX(IF(OR(O359="",P359="",Q359=""),"",IF(AND(MONTH(E359)=5,MONTH(F359)=5),(NETWORKDAYS(E359,F359,Lister!$D$7:$D$13)-P359)*N359/NETWORKDAYS(Lister!$D$20,Lister!$E$20,Lister!$D$7:$D$13),IF(AND(MONTH(E359)=4,MONTH(F359)=5),(NETWORKDAYS(Lister!$D$20,F359,Lister!$D$7:$D$13)-P359)*N359/NETWORKDAYS(Lister!$D$20,Lister!$E$20,Lister!$D$7:$D$13),IF(AND(MONTH(E359)=5,MONTH(F359)=6),(NETWORKDAYS(E359,Lister!$E$20,Lister!$D$7:$D$13)-P359)*N359/NETWORKDAYS(Lister!$D$20,Lister!$E$20,Lister!$D$7:$D$13),IF(AND(MONTH(E359)=4,MONTH(F359)=6),(NETWORKDAYS(Lister!$D$20,Lister!$E$20,Lister!$D$7:$D$13)-P359)*N359/NETWORKDAYS(Lister!$D$20,Lister!$E$20,Lister!$D$7:$D$13),IF(OR(MONTH(F359)=4,MONTH(E359)=6),0)))))),0),"")</f>
        <v/>
      </c>
      <c r="T359" s="48" t="str">
        <f>IFERROR(MAX(IF(OR(O359="",P359="",Q359=""),"",IF(AND(MONTH(E359)=6,MONTH(F359)=6),(NETWORKDAYS(E359,F359,Lister!$D$7:$D$13)-Q359)*N359/NETWORKDAYS(Lister!$D$21,Lister!$E$21,Lister!$D$7:$D$13),IF(AND(MONTH(E359)&lt;6,MONTH(F359)=6),(NETWORKDAYS(Lister!$D$21,F359,Lister!$D$7:$D$13)-Q359)*N359/NETWORKDAYS(Lister!$D$21,Lister!$E$21,Lister!$D$7:$D$13),IF(MONTH(F359)&lt;6,0)))),0),"")</f>
        <v/>
      </c>
      <c r="U359" s="50" t="str">
        <f t="shared" si="28"/>
        <v/>
      </c>
    </row>
    <row r="360" spans="1:21" x14ac:dyDescent="0.35">
      <c r="A360" s="11" t="str">
        <f t="shared" si="29"/>
        <v/>
      </c>
      <c r="B360" s="32"/>
      <c r="C360" s="17"/>
      <c r="D360" s="18"/>
      <c r="E360" s="12"/>
      <c r="F360" s="12"/>
      <c r="G360" s="40" t="str">
        <f>IF(OR(E360="",F360=""),"",NETWORKDAYS(E360,F360,Lister!$D$7:$D$13))</f>
        <v/>
      </c>
      <c r="H360" s="14"/>
      <c r="I360" s="25" t="str">
        <f t="shared" si="25"/>
        <v/>
      </c>
      <c r="J360" s="45"/>
      <c r="K360" s="46"/>
      <c r="L360" s="15"/>
      <c r="M360" s="49" t="str">
        <f t="shared" si="26"/>
        <v/>
      </c>
      <c r="N360" s="47" t="str">
        <f t="shared" si="27"/>
        <v/>
      </c>
      <c r="O360" s="15"/>
      <c r="P360" s="15"/>
      <c r="Q360" s="15"/>
      <c r="R360" s="48" t="str">
        <f>IFERROR(MAX(IF(OR(O360="",P360="",Q360=""),"",IF(AND(MONTH(E360)=4,MONTH(F360)=4),(NETWORKDAYS(E360,F360,Lister!$D$7:$D$13)-O360)*N360/NETWORKDAYS(Lister!$D$19,Lister!$E$19,Lister!$D$7:$D$13),IF(AND(MONTH(E360)=4,MONTH(F360)&gt;4),(NETWORKDAYS(E360,Lister!$E$19,Lister!$D$7:$D$13)-O360)*N360/NETWORKDAYS(Lister!$D$19,Lister!$E$19,Lister!$D$7:$D$13),IF(MONTH(E360)&gt;4,0)))),0),"")</f>
        <v/>
      </c>
      <c r="S360" s="48" t="str">
        <f>IFERROR(MAX(IF(OR(O360="",P360="",Q360=""),"",IF(AND(MONTH(E360)=5,MONTH(F360)=5),(NETWORKDAYS(E360,F360,Lister!$D$7:$D$13)-P360)*N360/NETWORKDAYS(Lister!$D$20,Lister!$E$20,Lister!$D$7:$D$13),IF(AND(MONTH(E360)=4,MONTH(F360)=5),(NETWORKDAYS(Lister!$D$20,F360,Lister!$D$7:$D$13)-P360)*N360/NETWORKDAYS(Lister!$D$20,Lister!$E$20,Lister!$D$7:$D$13),IF(AND(MONTH(E360)=5,MONTH(F360)=6),(NETWORKDAYS(E360,Lister!$E$20,Lister!$D$7:$D$13)-P360)*N360/NETWORKDAYS(Lister!$D$20,Lister!$E$20,Lister!$D$7:$D$13),IF(AND(MONTH(E360)=4,MONTH(F360)=6),(NETWORKDAYS(Lister!$D$20,Lister!$E$20,Lister!$D$7:$D$13)-P360)*N360/NETWORKDAYS(Lister!$D$20,Lister!$E$20,Lister!$D$7:$D$13),IF(OR(MONTH(F360)=4,MONTH(E360)=6),0)))))),0),"")</f>
        <v/>
      </c>
      <c r="T360" s="48" t="str">
        <f>IFERROR(MAX(IF(OR(O360="",P360="",Q360=""),"",IF(AND(MONTH(E360)=6,MONTH(F360)=6),(NETWORKDAYS(E360,F360,Lister!$D$7:$D$13)-Q360)*N360/NETWORKDAYS(Lister!$D$21,Lister!$E$21,Lister!$D$7:$D$13),IF(AND(MONTH(E360)&lt;6,MONTH(F360)=6),(NETWORKDAYS(Lister!$D$21,F360,Lister!$D$7:$D$13)-Q360)*N360/NETWORKDAYS(Lister!$D$21,Lister!$E$21,Lister!$D$7:$D$13),IF(MONTH(F360)&lt;6,0)))),0),"")</f>
        <v/>
      </c>
      <c r="U360" s="50" t="str">
        <f t="shared" si="28"/>
        <v/>
      </c>
    </row>
    <row r="361" spans="1:21" x14ac:dyDescent="0.35">
      <c r="A361" s="11" t="str">
        <f t="shared" si="29"/>
        <v/>
      </c>
      <c r="B361" s="32"/>
      <c r="C361" s="17"/>
      <c r="D361" s="18"/>
      <c r="E361" s="12"/>
      <c r="F361" s="12"/>
      <c r="G361" s="40" t="str">
        <f>IF(OR(E361="",F361=""),"",NETWORKDAYS(E361,F361,Lister!$D$7:$D$13))</f>
        <v/>
      </c>
      <c r="H361" s="14"/>
      <c r="I361" s="25" t="str">
        <f t="shared" si="25"/>
        <v/>
      </c>
      <c r="J361" s="45"/>
      <c r="K361" s="46"/>
      <c r="L361" s="15"/>
      <c r="M361" s="49" t="str">
        <f t="shared" si="26"/>
        <v/>
      </c>
      <c r="N361" s="47" t="str">
        <f t="shared" si="27"/>
        <v/>
      </c>
      <c r="O361" s="15"/>
      <c r="P361" s="15"/>
      <c r="Q361" s="15"/>
      <c r="R361" s="48" t="str">
        <f>IFERROR(MAX(IF(OR(O361="",P361="",Q361=""),"",IF(AND(MONTH(E361)=4,MONTH(F361)=4),(NETWORKDAYS(E361,F361,Lister!$D$7:$D$13)-O361)*N361/NETWORKDAYS(Lister!$D$19,Lister!$E$19,Lister!$D$7:$D$13),IF(AND(MONTH(E361)=4,MONTH(F361)&gt;4),(NETWORKDAYS(E361,Lister!$E$19,Lister!$D$7:$D$13)-O361)*N361/NETWORKDAYS(Lister!$D$19,Lister!$E$19,Lister!$D$7:$D$13),IF(MONTH(E361)&gt;4,0)))),0),"")</f>
        <v/>
      </c>
      <c r="S361" s="48" t="str">
        <f>IFERROR(MAX(IF(OR(O361="",P361="",Q361=""),"",IF(AND(MONTH(E361)=5,MONTH(F361)=5),(NETWORKDAYS(E361,F361,Lister!$D$7:$D$13)-P361)*N361/NETWORKDAYS(Lister!$D$20,Lister!$E$20,Lister!$D$7:$D$13),IF(AND(MONTH(E361)=4,MONTH(F361)=5),(NETWORKDAYS(Lister!$D$20,F361,Lister!$D$7:$D$13)-P361)*N361/NETWORKDAYS(Lister!$D$20,Lister!$E$20,Lister!$D$7:$D$13),IF(AND(MONTH(E361)=5,MONTH(F361)=6),(NETWORKDAYS(E361,Lister!$E$20,Lister!$D$7:$D$13)-P361)*N361/NETWORKDAYS(Lister!$D$20,Lister!$E$20,Lister!$D$7:$D$13),IF(AND(MONTH(E361)=4,MONTH(F361)=6),(NETWORKDAYS(Lister!$D$20,Lister!$E$20,Lister!$D$7:$D$13)-P361)*N361/NETWORKDAYS(Lister!$D$20,Lister!$E$20,Lister!$D$7:$D$13),IF(OR(MONTH(F361)=4,MONTH(E361)=6),0)))))),0),"")</f>
        <v/>
      </c>
      <c r="T361" s="48" t="str">
        <f>IFERROR(MAX(IF(OR(O361="",P361="",Q361=""),"",IF(AND(MONTH(E361)=6,MONTH(F361)=6),(NETWORKDAYS(E361,F361,Lister!$D$7:$D$13)-Q361)*N361/NETWORKDAYS(Lister!$D$21,Lister!$E$21,Lister!$D$7:$D$13),IF(AND(MONTH(E361)&lt;6,MONTH(F361)=6),(NETWORKDAYS(Lister!$D$21,F361,Lister!$D$7:$D$13)-Q361)*N361/NETWORKDAYS(Lister!$D$21,Lister!$E$21,Lister!$D$7:$D$13),IF(MONTH(F361)&lt;6,0)))),0),"")</f>
        <v/>
      </c>
      <c r="U361" s="50" t="str">
        <f t="shared" si="28"/>
        <v/>
      </c>
    </row>
    <row r="362" spans="1:21" x14ac:dyDescent="0.35">
      <c r="A362" s="11" t="str">
        <f t="shared" si="29"/>
        <v/>
      </c>
      <c r="B362" s="32"/>
      <c r="C362" s="17"/>
      <c r="D362" s="18"/>
      <c r="E362" s="12"/>
      <c r="F362" s="12"/>
      <c r="G362" s="40" t="str">
        <f>IF(OR(E362="",F362=""),"",NETWORKDAYS(E362,F362,Lister!$D$7:$D$13))</f>
        <v/>
      </c>
      <c r="H362" s="14"/>
      <c r="I362" s="25" t="str">
        <f t="shared" si="25"/>
        <v/>
      </c>
      <c r="J362" s="45"/>
      <c r="K362" s="46"/>
      <c r="L362" s="15"/>
      <c r="M362" s="49" t="str">
        <f t="shared" si="26"/>
        <v/>
      </c>
      <c r="N362" s="47" t="str">
        <f t="shared" si="27"/>
        <v/>
      </c>
      <c r="O362" s="15"/>
      <c r="P362" s="15"/>
      <c r="Q362" s="15"/>
      <c r="R362" s="48" t="str">
        <f>IFERROR(MAX(IF(OR(O362="",P362="",Q362=""),"",IF(AND(MONTH(E362)=4,MONTH(F362)=4),(NETWORKDAYS(E362,F362,Lister!$D$7:$D$13)-O362)*N362/NETWORKDAYS(Lister!$D$19,Lister!$E$19,Lister!$D$7:$D$13),IF(AND(MONTH(E362)=4,MONTH(F362)&gt;4),(NETWORKDAYS(E362,Lister!$E$19,Lister!$D$7:$D$13)-O362)*N362/NETWORKDAYS(Lister!$D$19,Lister!$E$19,Lister!$D$7:$D$13),IF(MONTH(E362)&gt;4,0)))),0),"")</f>
        <v/>
      </c>
      <c r="S362" s="48" t="str">
        <f>IFERROR(MAX(IF(OR(O362="",P362="",Q362=""),"",IF(AND(MONTH(E362)=5,MONTH(F362)=5),(NETWORKDAYS(E362,F362,Lister!$D$7:$D$13)-P362)*N362/NETWORKDAYS(Lister!$D$20,Lister!$E$20,Lister!$D$7:$D$13),IF(AND(MONTH(E362)=4,MONTH(F362)=5),(NETWORKDAYS(Lister!$D$20,F362,Lister!$D$7:$D$13)-P362)*N362/NETWORKDAYS(Lister!$D$20,Lister!$E$20,Lister!$D$7:$D$13),IF(AND(MONTH(E362)=5,MONTH(F362)=6),(NETWORKDAYS(E362,Lister!$E$20,Lister!$D$7:$D$13)-P362)*N362/NETWORKDAYS(Lister!$D$20,Lister!$E$20,Lister!$D$7:$D$13),IF(AND(MONTH(E362)=4,MONTH(F362)=6),(NETWORKDAYS(Lister!$D$20,Lister!$E$20,Lister!$D$7:$D$13)-P362)*N362/NETWORKDAYS(Lister!$D$20,Lister!$E$20,Lister!$D$7:$D$13),IF(OR(MONTH(F362)=4,MONTH(E362)=6),0)))))),0),"")</f>
        <v/>
      </c>
      <c r="T362" s="48" t="str">
        <f>IFERROR(MAX(IF(OR(O362="",P362="",Q362=""),"",IF(AND(MONTH(E362)=6,MONTH(F362)=6),(NETWORKDAYS(E362,F362,Lister!$D$7:$D$13)-Q362)*N362/NETWORKDAYS(Lister!$D$21,Lister!$E$21,Lister!$D$7:$D$13),IF(AND(MONTH(E362)&lt;6,MONTH(F362)=6),(NETWORKDAYS(Lister!$D$21,F362,Lister!$D$7:$D$13)-Q362)*N362/NETWORKDAYS(Lister!$D$21,Lister!$E$21,Lister!$D$7:$D$13),IF(MONTH(F362)&lt;6,0)))),0),"")</f>
        <v/>
      </c>
      <c r="U362" s="50" t="str">
        <f t="shared" si="28"/>
        <v/>
      </c>
    </row>
    <row r="363" spans="1:21" x14ac:dyDescent="0.35">
      <c r="A363" s="11" t="str">
        <f t="shared" si="29"/>
        <v/>
      </c>
      <c r="B363" s="32"/>
      <c r="C363" s="17"/>
      <c r="D363" s="18"/>
      <c r="E363" s="12"/>
      <c r="F363" s="12"/>
      <c r="G363" s="40" t="str">
        <f>IF(OR(E363="",F363=""),"",NETWORKDAYS(E363,F363,Lister!$D$7:$D$13))</f>
        <v/>
      </c>
      <c r="H363" s="14"/>
      <c r="I363" s="25" t="str">
        <f t="shared" si="25"/>
        <v/>
      </c>
      <c r="J363" s="45"/>
      <c r="K363" s="46"/>
      <c r="L363" s="15"/>
      <c r="M363" s="49" t="str">
        <f t="shared" si="26"/>
        <v/>
      </c>
      <c r="N363" s="47" t="str">
        <f t="shared" si="27"/>
        <v/>
      </c>
      <c r="O363" s="15"/>
      <c r="P363" s="15"/>
      <c r="Q363" s="15"/>
      <c r="R363" s="48" t="str">
        <f>IFERROR(MAX(IF(OR(O363="",P363="",Q363=""),"",IF(AND(MONTH(E363)=4,MONTH(F363)=4),(NETWORKDAYS(E363,F363,Lister!$D$7:$D$13)-O363)*N363/NETWORKDAYS(Lister!$D$19,Lister!$E$19,Lister!$D$7:$D$13),IF(AND(MONTH(E363)=4,MONTH(F363)&gt;4),(NETWORKDAYS(E363,Lister!$E$19,Lister!$D$7:$D$13)-O363)*N363/NETWORKDAYS(Lister!$D$19,Lister!$E$19,Lister!$D$7:$D$13),IF(MONTH(E363)&gt;4,0)))),0),"")</f>
        <v/>
      </c>
      <c r="S363" s="48" t="str">
        <f>IFERROR(MAX(IF(OR(O363="",P363="",Q363=""),"",IF(AND(MONTH(E363)=5,MONTH(F363)=5),(NETWORKDAYS(E363,F363,Lister!$D$7:$D$13)-P363)*N363/NETWORKDAYS(Lister!$D$20,Lister!$E$20,Lister!$D$7:$D$13),IF(AND(MONTH(E363)=4,MONTH(F363)=5),(NETWORKDAYS(Lister!$D$20,F363,Lister!$D$7:$D$13)-P363)*N363/NETWORKDAYS(Lister!$D$20,Lister!$E$20,Lister!$D$7:$D$13),IF(AND(MONTH(E363)=5,MONTH(F363)=6),(NETWORKDAYS(E363,Lister!$E$20,Lister!$D$7:$D$13)-P363)*N363/NETWORKDAYS(Lister!$D$20,Lister!$E$20,Lister!$D$7:$D$13),IF(AND(MONTH(E363)=4,MONTH(F363)=6),(NETWORKDAYS(Lister!$D$20,Lister!$E$20,Lister!$D$7:$D$13)-P363)*N363/NETWORKDAYS(Lister!$D$20,Lister!$E$20,Lister!$D$7:$D$13),IF(OR(MONTH(F363)=4,MONTH(E363)=6),0)))))),0),"")</f>
        <v/>
      </c>
      <c r="T363" s="48" t="str">
        <f>IFERROR(MAX(IF(OR(O363="",P363="",Q363=""),"",IF(AND(MONTH(E363)=6,MONTH(F363)=6),(NETWORKDAYS(E363,F363,Lister!$D$7:$D$13)-Q363)*N363/NETWORKDAYS(Lister!$D$21,Lister!$E$21,Lister!$D$7:$D$13),IF(AND(MONTH(E363)&lt;6,MONTH(F363)=6),(NETWORKDAYS(Lister!$D$21,F363,Lister!$D$7:$D$13)-Q363)*N363/NETWORKDAYS(Lister!$D$21,Lister!$E$21,Lister!$D$7:$D$13),IF(MONTH(F363)&lt;6,0)))),0),"")</f>
        <v/>
      </c>
      <c r="U363" s="50" t="str">
        <f t="shared" si="28"/>
        <v/>
      </c>
    </row>
    <row r="364" spans="1:21" x14ac:dyDescent="0.35">
      <c r="A364" s="11" t="str">
        <f t="shared" si="29"/>
        <v/>
      </c>
      <c r="B364" s="32"/>
      <c r="C364" s="17"/>
      <c r="D364" s="18"/>
      <c r="E364" s="12"/>
      <c r="F364" s="12"/>
      <c r="G364" s="40" t="str">
        <f>IF(OR(E364="",F364=""),"",NETWORKDAYS(E364,F364,Lister!$D$7:$D$13))</f>
        <v/>
      </c>
      <c r="H364" s="14"/>
      <c r="I364" s="25" t="str">
        <f t="shared" si="25"/>
        <v/>
      </c>
      <c r="J364" s="45"/>
      <c r="K364" s="46"/>
      <c r="L364" s="15"/>
      <c r="M364" s="49" t="str">
        <f t="shared" si="26"/>
        <v/>
      </c>
      <c r="N364" s="47" t="str">
        <f t="shared" si="27"/>
        <v/>
      </c>
      <c r="O364" s="15"/>
      <c r="P364" s="15"/>
      <c r="Q364" s="15"/>
      <c r="R364" s="48" t="str">
        <f>IFERROR(MAX(IF(OR(O364="",P364="",Q364=""),"",IF(AND(MONTH(E364)=4,MONTH(F364)=4),(NETWORKDAYS(E364,F364,Lister!$D$7:$D$13)-O364)*N364/NETWORKDAYS(Lister!$D$19,Lister!$E$19,Lister!$D$7:$D$13),IF(AND(MONTH(E364)=4,MONTH(F364)&gt;4),(NETWORKDAYS(E364,Lister!$E$19,Lister!$D$7:$D$13)-O364)*N364/NETWORKDAYS(Lister!$D$19,Lister!$E$19,Lister!$D$7:$D$13),IF(MONTH(E364)&gt;4,0)))),0),"")</f>
        <v/>
      </c>
      <c r="S364" s="48" t="str">
        <f>IFERROR(MAX(IF(OR(O364="",P364="",Q364=""),"",IF(AND(MONTH(E364)=5,MONTH(F364)=5),(NETWORKDAYS(E364,F364,Lister!$D$7:$D$13)-P364)*N364/NETWORKDAYS(Lister!$D$20,Lister!$E$20,Lister!$D$7:$D$13),IF(AND(MONTH(E364)=4,MONTH(F364)=5),(NETWORKDAYS(Lister!$D$20,F364,Lister!$D$7:$D$13)-P364)*N364/NETWORKDAYS(Lister!$D$20,Lister!$E$20,Lister!$D$7:$D$13),IF(AND(MONTH(E364)=5,MONTH(F364)=6),(NETWORKDAYS(E364,Lister!$E$20,Lister!$D$7:$D$13)-P364)*N364/NETWORKDAYS(Lister!$D$20,Lister!$E$20,Lister!$D$7:$D$13),IF(AND(MONTH(E364)=4,MONTH(F364)=6),(NETWORKDAYS(Lister!$D$20,Lister!$E$20,Lister!$D$7:$D$13)-P364)*N364/NETWORKDAYS(Lister!$D$20,Lister!$E$20,Lister!$D$7:$D$13),IF(OR(MONTH(F364)=4,MONTH(E364)=6),0)))))),0),"")</f>
        <v/>
      </c>
      <c r="T364" s="48" t="str">
        <f>IFERROR(MAX(IF(OR(O364="",P364="",Q364=""),"",IF(AND(MONTH(E364)=6,MONTH(F364)=6),(NETWORKDAYS(E364,F364,Lister!$D$7:$D$13)-Q364)*N364/NETWORKDAYS(Lister!$D$21,Lister!$E$21,Lister!$D$7:$D$13),IF(AND(MONTH(E364)&lt;6,MONTH(F364)=6),(NETWORKDAYS(Lister!$D$21,F364,Lister!$D$7:$D$13)-Q364)*N364/NETWORKDAYS(Lister!$D$21,Lister!$E$21,Lister!$D$7:$D$13),IF(MONTH(F364)&lt;6,0)))),0),"")</f>
        <v/>
      </c>
      <c r="U364" s="50" t="str">
        <f t="shared" si="28"/>
        <v/>
      </c>
    </row>
    <row r="365" spans="1:21" x14ac:dyDescent="0.35">
      <c r="A365" s="11" t="str">
        <f t="shared" si="29"/>
        <v/>
      </c>
      <c r="B365" s="32"/>
      <c r="C365" s="17"/>
      <c r="D365" s="18"/>
      <c r="E365" s="12"/>
      <c r="F365" s="12"/>
      <c r="G365" s="40" t="str">
        <f>IF(OR(E365="",F365=""),"",NETWORKDAYS(E365,F365,Lister!$D$7:$D$13))</f>
        <v/>
      </c>
      <c r="H365" s="14"/>
      <c r="I365" s="25" t="str">
        <f t="shared" si="25"/>
        <v/>
      </c>
      <c r="J365" s="45"/>
      <c r="K365" s="46"/>
      <c r="L365" s="15"/>
      <c r="M365" s="49" t="str">
        <f t="shared" si="26"/>
        <v/>
      </c>
      <c r="N365" s="47" t="str">
        <f t="shared" si="27"/>
        <v/>
      </c>
      <c r="O365" s="15"/>
      <c r="P365" s="15"/>
      <c r="Q365" s="15"/>
      <c r="R365" s="48" t="str">
        <f>IFERROR(MAX(IF(OR(O365="",P365="",Q365=""),"",IF(AND(MONTH(E365)=4,MONTH(F365)=4),(NETWORKDAYS(E365,F365,Lister!$D$7:$D$13)-O365)*N365/NETWORKDAYS(Lister!$D$19,Lister!$E$19,Lister!$D$7:$D$13),IF(AND(MONTH(E365)=4,MONTH(F365)&gt;4),(NETWORKDAYS(E365,Lister!$E$19,Lister!$D$7:$D$13)-O365)*N365/NETWORKDAYS(Lister!$D$19,Lister!$E$19,Lister!$D$7:$D$13),IF(MONTH(E365)&gt;4,0)))),0),"")</f>
        <v/>
      </c>
      <c r="S365" s="48" t="str">
        <f>IFERROR(MAX(IF(OR(O365="",P365="",Q365=""),"",IF(AND(MONTH(E365)=5,MONTH(F365)=5),(NETWORKDAYS(E365,F365,Lister!$D$7:$D$13)-P365)*N365/NETWORKDAYS(Lister!$D$20,Lister!$E$20,Lister!$D$7:$D$13),IF(AND(MONTH(E365)=4,MONTH(F365)=5),(NETWORKDAYS(Lister!$D$20,F365,Lister!$D$7:$D$13)-P365)*N365/NETWORKDAYS(Lister!$D$20,Lister!$E$20,Lister!$D$7:$D$13),IF(AND(MONTH(E365)=5,MONTH(F365)=6),(NETWORKDAYS(E365,Lister!$E$20,Lister!$D$7:$D$13)-P365)*N365/NETWORKDAYS(Lister!$D$20,Lister!$E$20,Lister!$D$7:$D$13),IF(AND(MONTH(E365)=4,MONTH(F365)=6),(NETWORKDAYS(Lister!$D$20,Lister!$E$20,Lister!$D$7:$D$13)-P365)*N365/NETWORKDAYS(Lister!$D$20,Lister!$E$20,Lister!$D$7:$D$13),IF(OR(MONTH(F365)=4,MONTH(E365)=6),0)))))),0),"")</f>
        <v/>
      </c>
      <c r="T365" s="48" t="str">
        <f>IFERROR(MAX(IF(OR(O365="",P365="",Q365=""),"",IF(AND(MONTH(E365)=6,MONTH(F365)=6),(NETWORKDAYS(E365,F365,Lister!$D$7:$D$13)-Q365)*N365/NETWORKDAYS(Lister!$D$21,Lister!$E$21,Lister!$D$7:$D$13),IF(AND(MONTH(E365)&lt;6,MONTH(F365)=6),(NETWORKDAYS(Lister!$D$21,F365,Lister!$D$7:$D$13)-Q365)*N365/NETWORKDAYS(Lister!$D$21,Lister!$E$21,Lister!$D$7:$D$13),IF(MONTH(F365)&lt;6,0)))),0),"")</f>
        <v/>
      </c>
      <c r="U365" s="50" t="str">
        <f t="shared" si="28"/>
        <v/>
      </c>
    </row>
    <row r="366" spans="1:21" x14ac:dyDescent="0.35">
      <c r="A366" s="11" t="str">
        <f t="shared" si="29"/>
        <v/>
      </c>
      <c r="B366" s="32"/>
      <c r="C366" s="17"/>
      <c r="D366" s="18"/>
      <c r="E366" s="12"/>
      <c r="F366" s="12"/>
      <c r="G366" s="40" t="str">
        <f>IF(OR(E366="",F366=""),"",NETWORKDAYS(E366,F366,Lister!$D$7:$D$13))</f>
        <v/>
      </c>
      <c r="H366" s="14"/>
      <c r="I366" s="25" t="str">
        <f t="shared" si="25"/>
        <v/>
      </c>
      <c r="J366" s="45"/>
      <c r="K366" s="46"/>
      <c r="L366" s="15"/>
      <c r="M366" s="49" t="str">
        <f t="shared" si="26"/>
        <v/>
      </c>
      <c r="N366" s="47" t="str">
        <f t="shared" si="27"/>
        <v/>
      </c>
      <c r="O366" s="15"/>
      <c r="P366" s="15"/>
      <c r="Q366" s="15"/>
      <c r="R366" s="48" t="str">
        <f>IFERROR(MAX(IF(OR(O366="",P366="",Q366=""),"",IF(AND(MONTH(E366)=4,MONTH(F366)=4),(NETWORKDAYS(E366,F366,Lister!$D$7:$D$13)-O366)*N366/NETWORKDAYS(Lister!$D$19,Lister!$E$19,Lister!$D$7:$D$13),IF(AND(MONTH(E366)=4,MONTH(F366)&gt;4),(NETWORKDAYS(E366,Lister!$E$19,Lister!$D$7:$D$13)-O366)*N366/NETWORKDAYS(Lister!$D$19,Lister!$E$19,Lister!$D$7:$D$13),IF(MONTH(E366)&gt;4,0)))),0),"")</f>
        <v/>
      </c>
      <c r="S366" s="48" t="str">
        <f>IFERROR(MAX(IF(OR(O366="",P366="",Q366=""),"",IF(AND(MONTH(E366)=5,MONTH(F366)=5),(NETWORKDAYS(E366,F366,Lister!$D$7:$D$13)-P366)*N366/NETWORKDAYS(Lister!$D$20,Lister!$E$20,Lister!$D$7:$D$13),IF(AND(MONTH(E366)=4,MONTH(F366)=5),(NETWORKDAYS(Lister!$D$20,F366,Lister!$D$7:$D$13)-P366)*N366/NETWORKDAYS(Lister!$D$20,Lister!$E$20,Lister!$D$7:$D$13),IF(AND(MONTH(E366)=5,MONTH(F366)=6),(NETWORKDAYS(E366,Lister!$E$20,Lister!$D$7:$D$13)-P366)*N366/NETWORKDAYS(Lister!$D$20,Lister!$E$20,Lister!$D$7:$D$13),IF(AND(MONTH(E366)=4,MONTH(F366)=6),(NETWORKDAYS(Lister!$D$20,Lister!$E$20,Lister!$D$7:$D$13)-P366)*N366/NETWORKDAYS(Lister!$D$20,Lister!$E$20,Lister!$D$7:$D$13),IF(OR(MONTH(F366)=4,MONTH(E366)=6),0)))))),0),"")</f>
        <v/>
      </c>
      <c r="T366" s="48" t="str">
        <f>IFERROR(MAX(IF(OR(O366="",P366="",Q366=""),"",IF(AND(MONTH(E366)=6,MONTH(F366)=6),(NETWORKDAYS(E366,F366,Lister!$D$7:$D$13)-Q366)*N366/NETWORKDAYS(Lister!$D$21,Lister!$E$21,Lister!$D$7:$D$13),IF(AND(MONTH(E366)&lt;6,MONTH(F366)=6),(NETWORKDAYS(Lister!$D$21,F366,Lister!$D$7:$D$13)-Q366)*N366/NETWORKDAYS(Lister!$D$21,Lister!$E$21,Lister!$D$7:$D$13),IF(MONTH(F366)&lt;6,0)))),0),"")</f>
        <v/>
      </c>
      <c r="U366" s="50" t="str">
        <f t="shared" si="28"/>
        <v/>
      </c>
    </row>
    <row r="367" spans="1:21" x14ac:dyDescent="0.35">
      <c r="A367" s="11" t="str">
        <f t="shared" si="29"/>
        <v/>
      </c>
      <c r="B367" s="32"/>
      <c r="C367" s="17"/>
      <c r="D367" s="18"/>
      <c r="E367" s="12"/>
      <c r="F367" s="12"/>
      <c r="G367" s="40" t="str">
        <f>IF(OR(E367="",F367=""),"",NETWORKDAYS(E367,F367,Lister!$D$7:$D$13))</f>
        <v/>
      </c>
      <c r="H367" s="14"/>
      <c r="I367" s="25" t="str">
        <f t="shared" si="25"/>
        <v/>
      </c>
      <c r="J367" s="45"/>
      <c r="K367" s="46"/>
      <c r="L367" s="15"/>
      <c r="M367" s="49" t="str">
        <f t="shared" si="26"/>
        <v/>
      </c>
      <c r="N367" s="47" t="str">
        <f t="shared" si="27"/>
        <v/>
      </c>
      <c r="O367" s="15"/>
      <c r="P367" s="15"/>
      <c r="Q367" s="15"/>
      <c r="R367" s="48" t="str">
        <f>IFERROR(MAX(IF(OR(O367="",P367="",Q367=""),"",IF(AND(MONTH(E367)=4,MONTH(F367)=4),(NETWORKDAYS(E367,F367,Lister!$D$7:$D$13)-O367)*N367/NETWORKDAYS(Lister!$D$19,Lister!$E$19,Lister!$D$7:$D$13),IF(AND(MONTH(E367)=4,MONTH(F367)&gt;4),(NETWORKDAYS(E367,Lister!$E$19,Lister!$D$7:$D$13)-O367)*N367/NETWORKDAYS(Lister!$D$19,Lister!$E$19,Lister!$D$7:$D$13),IF(MONTH(E367)&gt;4,0)))),0),"")</f>
        <v/>
      </c>
      <c r="S367" s="48" t="str">
        <f>IFERROR(MAX(IF(OR(O367="",P367="",Q367=""),"",IF(AND(MONTH(E367)=5,MONTH(F367)=5),(NETWORKDAYS(E367,F367,Lister!$D$7:$D$13)-P367)*N367/NETWORKDAYS(Lister!$D$20,Lister!$E$20,Lister!$D$7:$D$13),IF(AND(MONTH(E367)=4,MONTH(F367)=5),(NETWORKDAYS(Lister!$D$20,F367,Lister!$D$7:$D$13)-P367)*N367/NETWORKDAYS(Lister!$D$20,Lister!$E$20,Lister!$D$7:$D$13),IF(AND(MONTH(E367)=5,MONTH(F367)=6),(NETWORKDAYS(E367,Lister!$E$20,Lister!$D$7:$D$13)-P367)*N367/NETWORKDAYS(Lister!$D$20,Lister!$E$20,Lister!$D$7:$D$13),IF(AND(MONTH(E367)=4,MONTH(F367)=6),(NETWORKDAYS(Lister!$D$20,Lister!$E$20,Lister!$D$7:$D$13)-P367)*N367/NETWORKDAYS(Lister!$D$20,Lister!$E$20,Lister!$D$7:$D$13),IF(OR(MONTH(F367)=4,MONTH(E367)=6),0)))))),0),"")</f>
        <v/>
      </c>
      <c r="T367" s="48" t="str">
        <f>IFERROR(MAX(IF(OR(O367="",P367="",Q367=""),"",IF(AND(MONTH(E367)=6,MONTH(F367)=6),(NETWORKDAYS(E367,F367,Lister!$D$7:$D$13)-Q367)*N367/NETWORKDAYS(Lister!$D$21,Lister!$E$21,Lister!$D$7:$D$13),IF(AND(MONTH(E367)&lt;6,MONTH(F367)=6),(NETWORKDAYS(Lister!$D$21,F367,Lister!$D$7:$D$13)-Q367)*N367/NETWORKDAYS(Lister!$D$21,Lister!$E$21,Lister!$D$7:$D$13),IF(MONTH(F367)&lt;6,0)))),0),"")</f>
        <v/>
      </c>
      <c r="U367" s="50" t="str">
        <f t="shared" si="28"/>
        <v/>
      </c>
    </row>
    <row r="368" spans="1:21" x14ac:dyDescent="0.35">
      <c r="A368" s="11" t="str">
        <f t="shared" si="29"/>
        <v/>
      </c>
      <c r="B368" s="32"/>
      <c r="C368" s="17"/>
      <c r="D368" s="18"/>
      <c r="E368" s="12"/>
      <c r="F368" s="12"/>
      <c r="G368" s="40" t="str">
        <f>IF(OR(E368="",F368=""),"",NETWORKDAYS(E368,F368,Lister!$D$7:$D$13))</f>
        <v/>
      </c>
      <c r="H368" s="14"/>
      <c r="I368" s="25" t="str">
        <f t="shared" si="25"/>
        <v/>
      </c>
      <c r="J368" s="45"/>
      <c r="K368" s="46"/>
      <c r="L368" s="15"/>
      <c r="M368" s="49" t="str">
        <f t="shared" si="26"/>
        <v/>
      </c>
      <c r="N368" s="47" t="str">
        <f t="shared" si="27"/>
        <v/>
      </c>
      <c r="O368" s="15"/>
      <c r="P368" s="15"/>
      <c r="Q368" s="15"/>
      <c r="R368" s="48" t="str">
        <f>IFERROR(MAX(IF(OR(O368="",P368="",Q368=""),"",IF(AND(MONTH(E368)=4,MONTH(F368)=4),(NETWORKDAYS(E368,F368,Lister!$D$7:$D$13)-O368)*N368/NETWORKDAYS(Lister!$D$19,Lister!$E$19,Lister!$D$7:$D$13),IF(AND(MONTH(E368)=4,MONTH(F368)&gt;4),(NETWORKDAYS(E368,Lister!$E$19,Lister!$D$7:$D$13)-O368)*N368/NETWORKDAYS(Lister!$D$19,Lister!$E$19,Lister!$D$7:$D$13),IF(MONTH(E368)&gt;4,0)))),0),"")</f>
        <v/>
      </c>
      <c r="S368" s="48" t="str">
        <f>IFERROR(MAX(IF(OR(O368="",P368="",Q368=""),"",IF(AND(MONTH(E368)=5,MONTH(F368)=5),(NETWORKDAYS(E368,F368,Lister!$D$7:$D$13)-P368)*N368/NETWORKDAYS(Lister!$D$20,Lister!$E$20,Lister!$D$7:$D$13),IF(AND(MONTH(E368)=4,MONTH(F368)=5),(NETWORKDAYS(Lister!$D$20,F368,Lister!$D$7:$D$13)-P368)*N368/NETWORKDAYS(Lister!$D$20,Lister!$E$20,Lister!$D$7:$D$13),IF(AND(MONTH(E368)=5,MONTH(F368)=6),(NETWORKDAYS(E368,Lister!$E$20,Lister!$D$7:$D$13)-P368)*N368/NETWORKDAYS(Lister!$D$20,Lister!$E$20,Lister!$D$7:$D$13),IF(AND(MONTH(E368)=4,MONTH(F368)=6),(NETWORKDAYS(Lister!$D$20,Lister!$E$20,Lister!$D$7:$D$13)-P368)*N368/NETWORKDAYS(Lister!$D$20,Lister!$E$20,Lister!$D$7:$D$13),IF(OR(MONTH(F368)=4,MONTH(E368)=6),0)))))),0),"")</f>
        <v/>
      </c>
      <c r="T368" s="48" t="str">
        <f>IFERROR(MAX(IF(OR(O368="",P368="",Q368=""),"",IF(AND(MONTH(E368)=6,MONTH(F368)=6),(NETWORKDAYS(E368,F368,Lister!$D$7:$D$13)-Q368)*N368/NETWORKDAYS(Lister!$D$21,Lister!$E$21,Lister!$D$7:$D$13),IF(AND(MONTH(E368)&lt;6,MONTH(F368)=6),(NETWORKDAYS(Lister!$D$21,F368,Lister!$D$7:$D$13)-Q368)*N368/NETWORKDAYS(Lister!$D$21,Lister!$E$21,Lister!$D$7:$D$13),IF(MONTH(F368)&lt;6,0)))),0),"")</f>
        <v/>
      </c>
      <c r="U368" s="50" t="str">
        <f t="shared" si="28"/>
        <v/>
      </c>
    </row>
    <row r="369" spans="1:21" x14ac:dyDescent="0.35">
      <c r="A369" s="11" t="str">
        <f t="shared" si="29"/>
        <v/>
      </c>
      <c r="B369" s="32"/>
      <c r="C369" s="17"/>
      <c r="D369" s="18"/>
      <c r="E369" s="12"/>
      <c r="F369" s="12"/>
      <c r="G369" s="40" t="str">
        <f>IF(OR(E369="",F369=""),"",NETWORKDAYS(E369,F369,Lister!$D$7:$D$13))</f>
        <v/>
      </c>
      <c r="H369" s="14"/>
      <c r="I369" s="25" t="str">
        <f t="shared" si="25"/>
        <v/>
      </c>
      <c r="J369" s="45"/>
      <c r="K369" s="46"/>
      <c r="L369" s="15"/>
      <c r="M369" s="49" t="str">
        <f t="shared" si="26"/>
        <v/>
      </c>
      <c r="N369" s="47" t="str">
        <f t="shared" si="27"/>
        <v/>
      </c>
      <c r="O369" s="15"/>
      <c r="P369" s="15"/>
      <c r="Q369" s="15"/>
      <c r="R369" s="48" t="str">
        <f>IFERROR(MAX(IF(OR(O369="",P369="",Q369=""),"",IF(AND(MONTH(E369)=4,MONTH(F369)=4),(NETWORKDAYS(E369,F369,Lister!$D$7:$D$13)-O369)*N369/NETWORKDAYS(Lister!$D$19,Lister!$E$19,Lister!$D$7:$D$13),IF(AND(MONTH(E369)=4,MONTH(F369)&gt;4),(NETWORKDAYS(E369,Lister!$E$19,Lister!$D$7:$D$13)-O369)*N369/NETWORKDAYS(Lister!$D$19,Lister!$E$19,Lister!$D$7:$D$13),IF(MONTH(E369)&gt;4,0)))),0),"")</f>
        <v/>
      </c>
      <c r="S369" s="48" t="str">
        <f>IFERROR(MAX(IF(OR(O369="",P369="",Q369=""),"",IF(AND(MONTH(E369)=5,MONTH(F369)=5),(NETWORKDAYS(E369,F369,Lister!$D$7:$D$13)-P369)*N369/NETWORKDAYS(Lister!$D$20,Lister!$E$20,Lister!$D$7:$D$13),IF(AND(MONTH(E369)=4,MONTH(F369)=5),(NETWORKDAYS(Lister!$D$20,F369,Lister!$D$7:$D$13)-P369)*N369/NETWORKDAYS(Lister!$D$20,Lister!$E$20,Lister!$D$7:$D$13),IF(AND(MONTH(E369)=5,MONTH(F369)=6),(NETWORKDAYS(E369,Lister!$E$20,Lister!$D$7:$D$13)-P369)*N369/NETWORKDAYS(Lister!$D$20,Lister!$E$20,Lister!$D$7:$D$13),IF(AND(MONTH(E369)=4,MONTH(F369)=6),(NETWORKDAYS(Lister!$D$20,Lister!$E$20,Lister!$D$7:$D$13)-P369)*N369/NETWORKDAYS(Lister!$D$20,Lister!$E$20,Lister!$D$7:$D$13),IF(OR(MONTH(F369)=4,MONTH(E369)=6),0)))))),0),"")</f>
        <v/>
      </c>
      <c r="T369" s="48" t="str">
        <f>IFERROR(MAX(IF(OR(O369="",P369="",Q369=""),"",IF(AND(MONTH(E369)=6,MONTH(F369)=6),(NETWORKDAYS(E369,F369,Lister!$D$7:$D$13)-Q369)*N369/NETWORKDAYS(Lister!$D$21,Lister!$E$21,Lister!$D$7:$D$13),IF(AND(MONTH(E369)&lt;6,MONTH(F369)=6),(NETWORKDAYS(Lister!$D$21,F369,Lister!$D$7:$D$13)-Q369)*N369/NETWORKDAYS(Lister!$D$21,Lister!$E$21,Lister!$D$7:$D$13),IF(MONTH(F369)&lt;6,0)))),0),"")</f>
        <v/>
      </c>
      <c r="U369" s="50" t="str">
        <f t="shared" si="28"/>
        <v/>
      </c>
    </row>
    <row r="370" spans="1:21" x14ac:dyDescent="0.35">
      <c r="A370" s="11" t="str">
        <f t="shared" si="29"/>
        <v/>
      </c>
      <c r="B370" s="32"/>
      <c r="C370" s="17"/>
      <c r="D370" s="18"/>
      <c r="E370" s="12"/>
      <c r="F370" s="12"/>
      <c r="G370" s="40" t="str">
        <f>IF(OR(E370="",F370=""),"",NETWORKDAYS(E370,F370,Lister!$D$7:$D$13))</f>
        <v/>
      </c>
      <c r="H370" s="14"/>
      <c r="I370" s="25" t="str">
        <f t="shared" si="25"/>
        <v/>
      </c>
      <c r="J370" s="45"/>
      <c r="K370" s="46"/>
      <c r="L370" s="15"/>
      <c r="M370" s="49" t="str">
        <f t="shared" si="26"/>
        <v/>
      </c>
      <c r="N370" s="47" t="str">
        <f t="shared" si="27"/>
        <v/>
      </c>
      <c r="O370" s="15"/>
      <c r="P370" s="15"/>
      <c r="Q370" s="15"/>
      <c r="R370" s="48" t="str">
        <f>IFERROR(MAX(IF(OR(O370="",P370="",Q370=""),"",IF(AND(MONTH(E370)=4,MONTH(F370)=4),(NETWORKDAYS(E370,F370,Lister!$D$7:$D$13)-O370)*N370/NETWORKDAYS(Lister!$D$19,Lister!$E$19,Lister!$D$7:$D$13),IF(AND(MONTH(E370)=4,MONTH(F370)&gt;4),(NETWORKDAYS(E370,Lister!$E$19,Lister!$D$7:$D$13)-O370)*N370/NETWORKDAYS(Lister!$D$19,Lister!$E$19,Lister!$D$7:$D$13),IF(MONTH(E370)&gt;4,0)))),0),"")</f>
        <v/>
      </c>
      <c r="S370" s="48" t="str">
        <f>IFERROR(MAX(IF(OR(O370="",P370="",Q370=""),"",IF(AND(MONTH(E370)=5,MONTH(F370)=5),(NETWORKDAYS(E370,F370,Lister!$D$7:$D$13)-P370)*N370/NETWORKDAYS(Lister!$D$20,Lister!$E$20,Lister!$D$7:$D$13),IF(AND(MONTH(E370)=4,MONTH(F370)=5),(NETWORKDAYS(Lister!$D$20,F370,Lister!$D$7:$D$13)-P370)*N370/NETWORKDAYS(Lister!$D$20,Lister!$E$20,Lister!$D$7:$D$13),IF(AND(MONTH(E370)=5,MONTH(F370)=6),(NETWORKDAYS(E370,Lister!$E$20,Lister!$D$7:$D$13)-P370)*N370/NETWORKDAYS(Lister!$D$20,Lister!$E$20,Lister!$D$7:$D$13),IF(AND(MONTH(E370)=4,MONTH(F370)=6),(NETWORKDAYS(Lister!$D$20,Lister!$E$20,Lister!$D$7:$D$13)-P370)*N370/NETWORKDAYS(Lister!$D$20,Lister!$E$20,Lister!$D$7:$D$13),IF(OR(MONTH(F370)=4,MONTH(E370)=6),0)))))),0),"")</f>
        <v/>
      </c>
      <c r="T370" s="48" t="str">
        <f>IFERROR(MAX(IF(OR(O370="",P370="",Q370=""),"",IF(AND(MONTH(E370)=6,MONTH(F370)=6),(NETWORKDAYS(E370,F370,Lister!$D$7:$D$13)-Q370)*N370/NETWORKDAYS(Lister!$D$21,Lister!$E$21,Lister!$D$7:$D$13),IF(AND(MONTH(E370)&lt;6,MONTH(F370)=6),(NETWORKDAYS(Lister!$D$21,F370,Lister!$D$7:$D$13)-Q370)*N370/NETWORKDAYS(Lister!$D$21,Lister!$E$21,Lister!$D$7:$D$13),IF(MONTH(F370)&lt;6,0)))),0),"")</f>
        <v/>
      </c>
      <c r="U370" s="50" t="str">
        <f t="shared" si="28"/>
        <v/>
      </c>
    </row>
    <row r="371" spans="1:21" x14ac:dyDescent="0.35">
      <c r="A371" s="11" t="str">
        <f t="shared" si="29"/>
        <v/>
      </c>
      <c r="B371" s="32"/>
      <c r="C371" s="17"/>
      <c r="D371" s="18"/>
      <c r="E371" s="12"/>
      <c r="F371" s="12"/>
      <c r="G371" s="40" t="str">
        <f>IF(OR(E371="",F371=""),"",NETWORKDAYS(E371,F371,Lister!$D$7:$D$13))</f>
        <v/>
      </c>
      <c r="H371" s="14"/>
      <c r="I371" s="25" t="str">
        <f t="shared" si="25"/>
        <v/>
      </c>
      <c r="J371" s="45"/>
      <c r="K371" s="46"/>
      <c r="L371" s="15"/>
      <c r="M371" s="49" t="str">
        <f t="shared" si="26"/>
        <v/>
      </c>
      <c r="N371" s="47" t="str">
        <f t="shared" si="27"/>
        <v/>
      </c>
      <c r="O371" s="15"/>
      <c r="P371" s="15"/>
      <c r="Q371" s="15"/>
      <c r="R371" s="48" t="str">
        <f>IFERROR(MAX(IF(OR(O371="",P371="",Q371=""),"",IF(AND(MONTH(E371)=4,MONTH(F371)=4),(NETWORKDAYS(E371,F371,Lister!$D$7:$D$13)-O371)*N371/NETWORKDAYS(Lister!$D$19,Lister!$E$19,Lister!$D$7:$D$13),IF(AND(MONTH(E371)=4,MONTH(F371)&gt;4),(NETWORKDAYS(E371,Lister!$E$19,Lister!$D$7:$D$13)-O371)*N371/NETWORKDAYS(Lister!$D$19,Lister!$E$19,Lister!$D$7:$D$13),IF(MONTH(E371)&gt;4,0)))),0),"")</f>
        <v/>
      </c>
      <c r="S371" s="48" t="str">
        <f>IFERROR(MAX(IF(OR(O371="",P371="",Q371=""),"",IF(AND(MONTH(E371)=5,MONTH(F371)=5),(NETWORKDAYS(E371,F371,Lister!$D$7:$D$13)-P371)*N371/NETWORKDAYS(Lister!$D$20,Lister!$E$20,Lister!$D$7:$D$13),IF(AND(MONTH(E371)=4,MONTH(F371)=5),(NETWORKDAYS(Lister!$D$20,F371,Lister!$D$7:$D$13)-P371)*N371/NETWORKDAYS(Lister!$D$20,Lister!$E$20,Lister!$D$7:$D$13),IF(AND(MONTH(E371)=5,MONTH(F371)=6),(NETWORKDAYS(E371,Lister!$E$20,Lister!$D$7:$D$13)-P371)*N371/NETWORKDAYS(Lister!$D$20,Lister!$E$20,Lister!$D$7:$D$13),IF(AND(MONTH(E371)=4,MONTH(F371)=6),(NETWORKDAYS(Lister!$D$20,Lister!$E$20,Lister!$D$7:$D$13)-P371)*N371/NETWORKDAYS(Lister!$D$20,Lister!$E$20,Lister!$D$7:$D$13),IF(OR(MONTH(F371)=4,MONTH(E371)=6),0)))))),0),"")</f>
        <v/>
      </c>
      <c r="T371" s="48" t="str">
        <f>IFERROR(MAX(IF(OR(O371="",P371="",Q371=""),"",IF(AND(MONTH(E371)=6,MONTH(F371)=6),(NETWORKDAYS(E371,F371,Lister!$D$7:$D$13)-Q371)*N371/NETWORKDAYS(Lister!$D$21,Lister!$E$21,Lister!$D$7:$D$13),IF(AND(MONTH(E371)&lt;6,MONTH(F371)=6),(NETWORKDAYS(Lister!$D$21,F371,Lister!$D$7:$D$13)-Q371)*N371/NETWORKDAYS(Lister!$D$21,Lister!$E$21,Lister!$D$7:$D$13),IF(MONTH(F371)&lt;6,0)))),0),"")</f>
        <v/>
      </c>
      <c r="U371" s="50" t="str">
        <f t="shared" si="28"/>
        <v/>
      </c>
    </row>
    <row r="372" spans="1:21" x14ac:dyDescent="0.35">
      <c r="A372" s="11" t="str">
        <f t="shared" si="29"/>
        <v/>
      </c>
      <c r="B372" s="32"/>
      <c r="C372" s="17"/>
      <c r="D372" s="18"/>
      <c r="E372" s="12"/>
      <c r="F372" s="12"/>
      <c r="G372" s="40" t="str">
        <f>IF(OR(E372="",F372=""),"",NETWORKDAYS(E372,F372,Lister!$D$7:$D$13))</f>
        <v/>
      </c>
      <c r="H372" s="14"/>
      <c r="I372" s="25" t="str">
        <f t="shared" si="25"/>
        <v/>
      </c>
      <c r="J372" s="45"/>
      <c r="K372" s="46"/>
      <c r="L372" s="15"/>
      <c r="M372" s="49" t="str">
        <f t="shared" si="26"/>
        <v/>
      </c>
      <c r="N372" s="47" t="str">
        <f t="shared" si="27"/>
        <v/>
      </c>
      <c r="O372" s="15"/>
      <c r="P372" s="15"/>
      <c r="Q372" s="15"/>
      <c r="R372" s="48" t="str">
        <f>IFERROR(MAX(IF(OR(O372="",P372="",Q372=""),"",IF(AND(MONTH(E372)=4,MONTH(F372)=4),(NETWORKDAYS(E372,F372,Lister!$D$7:$D$13)-O372)*N372/NETWORKDAYS(Lister!$D$19,Lister!$E$19,Lister!$D$7:$D$13),IF(AND(MONTH(E372)=4,MONTH(F372)&gt;4),(NETWORKDAYS(E372,Lister!$E$19,Lister!$D$7:$D$13)-O372)*N372/NETWORKDAYS(Lister!$D$19,Lister!$E$19,Lister!$D$7:$D$13),IF(MONTH(E372)&gt;4,0)))),0),"")</f>
        <v/>
      </c>
      <c r="S372" s="48" t="str">
        <f>IFERROR(MAX(IF(OR(O372="",P372="",Q372=""),"",IF(AND(MONTH(E372)=5,MONTH(F372)=5),(NETWORKDAYS(E372,F372,Lister!$D$7:$D$13)-P372)*N372/NETWORKDAYS(Lister!$D$20,Lister!$E$20,Lister!$D$7:$D$13),IF(AND(MONTH(E372)=4,MONTH(F372)=5),(NETWORKDAYS(Lister!$D$20,F372,Lister!$D$7:$D$13)-P372)*N372/NETWORKDAYS(Lister!$D$20,Lister!$E$20,Lister!$D$7:$D$13),IF(AND(MONTH(E372)=5,MONTH(F372)=6),(NETWORKDAYS(E372,Lister!$E$20,Lister!$D$7:$D$13)-P372)*N372/NETWORKDAYS(Lister!$D$20,Lister!$E$20,Lister!$D$7:$D$13),IF(AND(MONTH(E372)=4,MONTH(F372)=6),(NETWORKDAYS(Lister!$D$20,Lister!$E$20,Lister!$D$7:$D$13)-P372)*N372/NETWORKDAYS(Lister!$D$20,Lister!$E$20,Lister!$D$7:$D$13),IF(OR(MONTH(F372)=4,MONTH(E372)=6),0)))))),0),"")</f>
        <v/>
      </c>
      <c r="T372" s="48" t="str">
        <f>IFERROR(MAX(IF(OR(O372="",P372="",Q372=""),"",IF(AND(MONTH(E372)=6,MONTH(F372)=6),(NETWORKDAYS(E372,F372,Lister!$D$7:$D$13)-Q372)*N372/NETWORKDAYS(Lister!$D$21,Lister!$E$21,Lister!$D$7:$D$13),IF(AND(MONTH(E372)&lt;6,MONTH(F372)=6),(NETWORKDAYS(Lister!$D$21,F372,Lister!$D$7:$D$13)-Q372)*N372/NETWORKDAYS(Lister!$D$21,Lister!$E$21,Lister!$D$7:$D$13),IF(MONTH(F372)&lt;6,0)))),0),"")</f>
        <v/>
      </c>
      <c r="U372" s="50" t="str">
        <f t="shared" si="28"/>
        <v/>
      </c>
    </row>
    <row r="373" spans="1:21" x14ac:dyDescent="0.35">
      <c r="A373" s="11" t="str">
        <f t="shared" si="29"/>
        <v/>
      </c>
      <c r="B373" s="32"/>
      <c r="C373" s="17"/>
      <c r="D373" s="18"/>
      <c r="E373" s="12"/>
      <c r="F373" s="12"/>
      <c r="G373" s="40" t="str">
        <f>IF(OR(E373="",F373=""),"",NETWORKDAYS(E373,F373,Lister!$D$7:$D$13))</f>
        <v/>
      </c>
      <c r="H373" s="14"/>
      <c r="I373" s="25" t="str">
        <f t="shared" si="25"/>
        <v/>
      </c>
      <c r="J373" s="45"/>
      <c r="K373" s="46"/>
      <c r="L373" s="15"/>
      <c r="M373" s="49" t="str">
        <f t="shared" si="26"/>
        <v/>
      </c>
      <c r="N373" s="47" t="str">
        <f t="shared" si="27"/>
        <v/>
      </c>
      <c r="O373" s="15"/>
      <c r="P373" s="15"/>
      <c r="Q373" s="15"/>
      <c r="R373" s="48" t="str">
        <f>IFERROR(MAX(IF(OR(O373="",P373="",Q373=""),"",IF(AND(MONTH(E373)=4,MONTH(F373)=4),(NETWORKDAYS(E373,F373,Lister!$D$7:$D$13)-O373)*N373/NETWORKDAYS(Lister!$D$19,Lister!$E$19,Lister!$D$7:$D$13),IF(AND(MONTH(E373)=4,MONTH(F373)&gt;4),(NETWORKDAYS(E373,Lister!$E$19,Lister!$D$7:$D$13)-O373)*N373/NETWORKDAYS(Lister!$D$19,Lister!$E$19,Lister!$D$7:$D$13),IF(MONTH(E373)&gt;4,0)))),0),"")</f>
        <v/>
      </c>
      <c r="S373" s="48" t="str">
        <f>IFERROR(MAX(IF(OR(O373="",P373="",Q373=""),"",IF(AND(MONTH(E373)=5,MONTH(F373)=5),(NETWORKDAYS(E373,F373,Lister!$D$7:$D$13)-P373)*N373/NETWORKDAYS(Lister!$D$20,Lister!$E$20,Lister!$D$7:$D$13),IF(AND(MONTH(E373)=4,MONTH(F373)=5),(NETWORKDAYS(Lister!$D$20,F373,Lister!$D$7:$D$13)-P373)*N373/NETWORKDAYS(Lister!$D$20,Lister!$E$20,Lister!$D$7:$D$13),IF(AND(MONTH(E373)=5,MONTH(F373)=6),(NETWORKDAYS(E373,Lister!$E$20,Lister!$D$7:$D$13)-P373)*N373/NETWORKDAYS(Lister!$D$20,Lister!$E$20,Lister!$D$7:$D$13),IF(AND(MONTH(E373)=4,MONTH(F373)=6),(NETWORKDAYS(Lister!$D$20,Lister!$E$20,Lister!$D$7:$D$13)-P373)*N373/NETWORKDAYS(Lister!$D$20,Lister!$E$20,Lister!$D$7:$D$13),IF(OR(MONTH(F373)=4,MONTH(E373)=6),0)))))),0),"")</f>
        <v/>
      </c>
      <c r="T373" s="48" t="str">
        <f>IFERROR(MAX(IF(OR(O373="",P373="",Q373=""),"",IF(AND(MONTH(E373)=6,MONTH(F373)=6),(NETWORKDAYS(E373,F373,Lister!$D$7:$D$13)-Q373)*N373/NETWORKDAYS(Lister!$D$21,Lister!$E$21,Lister!$D$7:$D$13),IF(AND(MONTH(E373)&lt;6,MONTH(F373)=6),(NETWORKDAYS(Lister!$D$21,F373,Lister!$D$7:$D$13)-Q373)*N373/NETWORKDAYS(Lister!$D$21,Lister!$E$21,Lister!$D$7:$D$13),IF(MONTH(F373)&lt;6,0)))),0),"")</f>
        <v/>
      </c>
      <c r="U373" s="50" t="str">
        <f t="shared" si="28"/>
        <v/>
      </c>
    </row>
    <row r="374" spans="1:21" x14ac:dyDescent="0.35">
      <c r="A374" s="11" t="str">
        <f t="shared" si="29"/>
        <v/>
      </c>
      <c r="B374" s="32"/>
      <c r="C374" s="17"/>
      <c r="D374" s="18"/>
      <c r="E374" s="12"/>
      <c r="F374" s="12"/>
      <c r="G374" s="40" t="str">
        <f>IF(OR(E374="",F374=""),"",NETWORKDAYS(E374,F374,Lister!$D$7:$D$13))</f>
        <v/>
      </c>
      <c r="H374" s="14"/>
      <c r="I374" s="25" t="str">
        <f t="shared" si="25"/>
        <v/>
      </c>
      <c r="J374" s="45"/>
      <c r="K374" s="46"/>
      <c r="L374" s="15"/>
      <c r="M374" s="49" t="str">
        <f t="shared" si="26"/>
        <v/>
      </c>
      <c r="N374" s="47" t="str">
        <f t="shared" si="27"/>
        <v/>
      </c>
      <c r="O374" s="15"/>
      <c r="P374" s="15"/>
      <c r="Q374" s="15"/>
      <c r="R374" s="48" t="str">
        <f>IFERROR(MAX(IF(OR(O374="",P374="",Q374=""),"",IF(AND(MONTH(E374)=4,MONTH(F374)=4),(NETWORKDAYS(E374,F374,Lister!$D$7:$D$13)-O374)*N374/NETWORKDAYS(Lister!$D$19,Lister!$E$19,Lister!$D$7:$D$13),IF(AND(MONTH(E374)=4,MONTH(F374)&gt;4),(NETWORKDAYS(E374,Lister!$E$19,Lister!$D$7:$D$13)-O374)*N374/NETWORKDAYS(Lister!$D$19,Lister!$E$19,Lister!$D$7:$D$13),IF(MONTH(E374)&gt;4,0)))),0),"")</f>
        <v/>
      </c>
      <c r="S374" s="48" t="str">
        <f>IFERROR(MAX(IF(OR(O374="",P374="",Q374=""),"",IF(AND(MONTH(E374)=5,MONTH(F374)=5),(NETWORKDAYS(E374,F374,Lister!$D$7:$D$13)-P374)*N374/NETWORKDAYS(Lister!$D$20,Lister!$E$20,Lister!$D$7:$D$13),IF(AND(MONTH(E374)=4,MONTH(F374)=5),(NETWORKDAYS(Lister!$D$20,F374,Lister!$D$7:$D$13)-P374)*N374/NETWORKDAYS(Lister!$D$20,Lister!$E$20,Lister!$D$7:$D$13),IF(AND(MONTH(E374)=5,MONTH(F374)=6),(NETWORKDAYS(E374,Lister!$E$20,Lister!$D$7:$D$13)-P374)*N374/NETWORKDAYS(Lister!$D$20,Lister!$E$20,Lister!$D$7:$D$13),IF(AND(MONTH(E374)=4,MONTH(F374)=6),(NETWORKDAYS(Lister!$D$20,Lister!$E$20,Lister!$D$7:$D$13)-P374)*N374/NETWORKDAYS(Lister!$D$20,Lister!$E$20,Lister!$D$7:$D$13),IF(OR(MONTH(F374)=4,MONTH(E374)=6),0)))))),0),"")</f>
        <v/>
      </c>
      <c r="T374" s="48" t="str">
        <f>IFERROR(MAX(IF(OR(O374="",P374="",Q374=""),"",IF(AND(MONTH(E374)=6,MONTH(F374)=6),(NETWORKDAYS(E374,F374,Lister!$D$7:$D$13)-Q374)*N374/NETWORKDAYS(Lister!$D$21,Lister!$E$21,Lister!$D$7:$D$13),IF(AND(MONTH(E374)&lt;6,MONTH(F374)=6),(NETWORKDAYS(Lister!$D$21,F374,Lister!$D$7:$D$13)-Q374)*N374/NETWORKDAYS(Lister!$D$21,Lister!$E$21,Lister!$D$7:$D$13),IF(MONTH(F374)&lt;6,0)))),0),"")</f>
        <v/>
      </c>
      <c r="U374" s="50" t="str">
        <f t="shared" si="28"/>
        <v/>
      </c>
    </row>
    <row r="375" spans="1:21" x14ac:dyDescent="0.35">
      <c r="A375" s="11" t="str">
        <f t="shared" si="29"/>
        <v/>
      </c>
      <c r="B375" s="32"/>
      <c r="C375" s="17"/>
      <c r="D375" s="18"/>
      <c r="E375" s="12"/>
      <c r="F375" s="12"/>
      <c r="G375" s="40" t="str">
        <f>IF(OR(E375="",F375=""),"",NETWORKDAYS(E375,F375,Lister!$D$7:$D$13))</f>
        <v/>
      </c>
      <c r="H375" s="14"/>
      <c r="I375" s="25" t="str">
        <f t="shared" si="25"/>
        <v/>
      </c>
      <c r="J375" s="45"/>
      <c r="K375" s="46"/>
      <c r="L375" s="15"/>
      <c r="M375" s="49" t="str">
        <f t="shared" si="26"/>
        <v/>
      </c>
      <c r="N375" s="47" t="str">
        <f t="shared" si="27"/>
        <v/>
      </c>
      <c r="O375" s="15"/>
      <c r="P375" s="15"/>
      <c r="Q375" s="15"/>
      <c r="R375" s="48" t="str">
        <f>IFERROR(MAX(IF(OR(O375="",P375="",Q375=""),"",IF(AND(MONTH(E375)=4,MONTH(F375)=4),(NETWORKDAYS(E375,F375,Lister!$D$7:$D$13)-O375)*N375/NETWORKDAYS(Lister!$D$19,Lister!$E$19,Lister!$D$7:$D$13),IF(AND(MONTH(E375)=4,MONTH(F375)&gt;4),(NETWORKDAYS(E375,Lister!$E$19,Lister!$D$7:$D$13)-O375)*N375/NETWORKDAYS(Lister!$D$19,Lister!$E$19,Lister!$D$7:$D$13),IF(MONTH(E375)&gt;4,0)))),0),"")</f>
        <v/>
      </c>
      <c r="S375" s="48" t="str">
        <f>IFERROR(MAX(IF(OR(O375="",P375="",Q375=""),"",IF(AND(MONTH(E375)=5,MONTH(F375)=5),(NETWORKDAYS(E375,F375,Lister!$D$7:$D$13)-P375)*N375/NETWORKDAYS(Lister!$D$20,Lister!$E$20,Lister!$D$7:$D$13),IF(AND(MONTH(E375)=4,MONTH(F375)=5),(NETWORKDAYS(Lister!$D$20,F375,Lister!$D$7:$D$13)-P375)*N375/NETWORKDAYS(Lister!$D$20,Lister!$E$20,Lister!$D$7:$D$13),IF(AND(MONTH(E375)=5,MONTH(F375)=6),(NETWORKDAYS(E375,Lister!$E$20,Lister!$D$7:$D$13)-P375)*N375/NETWORKDAYS(Lister!$D$20,Lister!$E$20,Lister!$D$7:$D$13),IF(AND(MONTH(E375)=4,MONTH(F375)=6),(NETWORKDAYS(Lister!$D$20,Lister!$E$20,Lister!$D$7:$D$13)-P375)*N375/NETWORKDAYS(Lister!$D$20,Lister!$E$20,Lister!$D$7:$D$13),IF(OR(MONTH(F375)=4,MONTH(E375)=6),0)))))),0),"")</f>
        <v/>
      </c>
      <c r="T375" s="48" t="str">
        <f>IFERROR(MAX(IF(OR(O375="",P375="",Q375=""),"",IF(AND(MONTH(E375)=6,MONTH(F375)=6),(NETWORKDAYS(E375,F375,Lister!$D$7:$D$13)-Q375)*N375/NETWORKDAYS(Lister!$D$21,Lister!$E$21,Lister!$D$7:$D$13),IF(AND(MONTH(E375)&lt;6,MONTH(F375)=6),(NETWORKDAYS(Lister!$D$21,F375,Lister!$D$7:$D$13)-Q375)*N375/NETWORKDAYS(Lister!$D$21,Lister!$E$21,Lister!$D$7:$D$13),IF(MONTH(F375)&lt;6,0)))),0),"")</f>
        <v/>
      </c>
      <c r="U375" s="50" t="str">
        <f t="shared" si="28"/>
        <v/>
      </c>
    </row>
    <row r="376" spans="1:21" x14ac:dyDescent="0.35">
      <c r="A376" s="11" t="str">
        <f t="shared" si="29"/>
        <v/>
      </c>
      <c r="B376" s="32"/>
      <c r="C376" s="17"/>
      <c r="D376" s="18"/>
      <c r="E376" s="12"/>
      <c r="F376" s="12"/>
      <c r="G376" s="40" t="str">
        <f>IF(OR(E376="",F376=""),"",NETWORKDAYS(E376,F376,Lister!$D$7:$D$13))</f>
        <v/>
      </c>
      <c r="H376" s="14"/>
      <c r="I376" s="25" t="str">
        <f t="shared" si="25"/>
        <v/>
      </c>
      <c r="J376" s="45"/>
      <c r="K376" s="46"/>
      <c r="L376" s="15"/>
      <c r="M376" s="49" t="str">
        <f t="shared" si="26"/>
        <v/>
      </c>
      <c r="N376" s="47" t="str">
        <f t="shared" si="27"/>
        <v/>
      </c>
      <c r="O376" s="15"/>
      <c r="P376" s="15"/>
      <c r="Q376" s="15"/>
      <c r="R376" s="48" t="str">
        <f>IFERROR(MAX(IF(OR(O376="",P376="",Q376=""),"",IF(AND(MONTH(E376)=4,MONTH(F376)=4),(NETWORKDAYS(E376,F376,Lister!$D$7:$D$13)-O376)*N376/NETWORKDAYS(Lister!$D$19,Lister!$E$19,Lister!$D$7:$D$13),IF(AND(MONTH(E376)=4,MONTH(F376)&gt;4),(NETWORKDAYS(E376,Lister!$E$19,Lister!$D$7:$D$13)-O376)*N376/NETWORKDAYS(Lister!$D$19,Lister!$E$19,Lister!$D$7:$D$13),IF(MONTH(E376)&gt;4,0)))),0),"")</f>
        <v/>
      </c>
      <c r="S376" s="48" t="str">
        <f>IFERROR(MAX(IF(OR(O376="",P376="",Q376=""),"",IF(AND(MONTH(E376)=5,MONTH(F376)=5),(NETWORKDAYS(E376,F376,Lister!$D$7:$D$13)-P376)*N376/NETWORKDAYS(Lister!$D$20,Lister!$E$20,Lister!$D$7:$D$13),IF(AND(MONTH(E376)=4,MONTH(F376)=5),(NETWORKDAYS(Lister!$D$20,F376,Lister!$D$7:$D$13)-P376)*N376/NETWORKDAYS(Lister!$D$20,Lister!$E$20,Lister!$D$7:$D$13),IF(AND(MONTH(E376)=5,MONTH(F376)=6),(NETWORKDAYS(E376,Lister!$E$20,Lister!$D$7:$D$13)-P376)*N376/NETWORKDAYS(Lister!$D$20,Lister!$E$20,Lister!$D$7:$D$13),IF(AND(MONTH(E376)=4,MONTH(F376)=6),(NETWORKDAYS(Lister!$D$20,Lister!$E$20,Lister!$D$7:$D$13)-P376)*N376/NETWORKDAYS(Lister!$D$20,Lister!$E$20,Lister!$D$7:$D$13),IF(OR(MONTH(F376)=4,MONTH(E376)=6),0)))))),0),"")</f>
        <v/>
      </c>
      <c r="T376" s="48" t="str">
        <f>IFERROR(MAX(IF(OR(O376="",P376="",Q376=""),"",IF(AND(MONTH(E376)=6,MONTH(F376)=6),(NETWORKDAYS(E376,F376,Lister!$D$7:$D$13)-Q376)*N376/NETWORKDAYS(Lister!$D$21,Lister!$E$21,Lister!$D$7:$D$13),IF(AND(MONTH(E376)&lt;6,MONTH(F376)=6),(NETWORKDAYS(Lister!$D$21,F376,Lister!$D$7:$D$13)-Q376)*N376/NETWORKDAYS(Lister!$D$21,Lister!$E$21,Lister!$D$7:$D$13),IF(MONTH(F376)&lt;6,0)))),0),"")</f>
        <v/>
      </c>
      <c r="U376" s="50" t="str">
        <f t="shared" si="28"/>
        <v/>
      </c>
    </row>
    <row r="377" spans="1:21" x14ac:dyDescent="0.35">
      <c r="A377" s="11" t="str">
        <f t="shared" si="29"/>
        <v/>
      </c>
      <c r="B377" s="32"/>
      <c r="C377" s="17"/>
      <c r="D377" s="18"/>
      <c r="E377" s="12"/>
      <c r="F377" s="12"/>
      <c r="G377" s="40" t="str">
        <f>IF(OR(E377="",F377=""),"",NETWORKDAYS(E377,F377,Lister!$D$7:$D$13))</f>
        <v/>
      </c>
      <c r="H377" s="14"/>
      <c r="I377" s="25" t="str">
        <f t="shared" si="25"/>
        <v/>
      </c>
      <c r="J377" s="45"/>
      <c r="K377" s="46"/>
      <c r="L377" s="15"/>
      <c r="M377" s="49" t="str">
        <f t="shared" si="26"/>
        <v/>
      </c>
      <c r="N377" s="47" t="str">
        <f t="shared" si="27"/>
        <v/>
      </c>
      <c r="O377" s="15"/>
      <c r="P377" s="15"/>
      <c r="Q377" s="15"/>
      <c r="R377" s="48" t="str">
        <f>IFERROR(MAX(IF(OR(O377="",P377="",Q377=""),"",IF(AND(MONTH(E377)=4,MONTH(F377)=4),(NETWORKDAYS(E377,F377,Lister!$D$7:$D$13)-O377)*N377/NETWORKDAYS(Lister!$D$19,Lister!$E$19,Lister!$D$7:$D$13),IF(AND(MONTH(E377)=4,MONTH(F377)&gt;4),(NETWORKDAYS(E377,Lister!$E$19,Lister!$D$7:$D$13)-O377)*N377/NETWORKDAYS(Lister!$D$19,Lister!$E$19,Lister!$D$7:$D$13),IF(MONTH(E377)&gt;4,0)))),0),"")</f>
        <v/>
      </c>
      <c r="S377" s="48" t="str">
        <f>IFERROR(MAX(IF(OR(O377="",P377="",Q377=""),"",IF(AND(MONTH(E377)=5,MONTH(F377)=5),(NETWORKDAYS(E377,F377,Lister!$D$7:$D$13)-P377)*N377/NETWORKDAYS(Lister!$D$20,Lister!$E$20,Lister!$D$7:$D$13),IF(AND(MONTH(E377)=4,MONTH(F377)=5),(NETWORKDAYS(Lister!$D$20,F377,Lister!$D$7:$D$13)-P377)*N377/NETWORKDAYS(Lister!$D$20,Lister!$E$20,Lister!$D$7:$D$13),IF(AND(MONTH(E377)=5,MONTH(F377)=6),(NETWORKDAYS(E377,Lister!$E$20,Lister!$D$7:$D$13)-P377)*N377/NETWORKDAYS(Lister!$D$20,Lister!$E$20,Lister!$D$7:$D$13),IF(AND(MONTH(E377)=4,MONTH(F377)=6),(NETWORKDAYS(Lister!$D$20,Lister!$E$20,Lister!$D$7:$D$13)-P377)*N377/NETWORKDAYS(Lister!$D$20,Lister!$E$20,Lister!$D$7:$D$13),IF(OR(MONTH(F377)=4,MONTH(E377)=6),0)))))),0),"")</f>
        <v/>
      </c>
      <c r="T377" s="48" t="str">
        <f>IFERROR(MAX(IF(OR(O377="",P377="",Q377=""),"",IF(AND(MONTH(E377)=6,MONTH(F377)=6),(NETWORKDAYS(E377,F377,Lister!$D$7:$D$13)-Q377)*N377/NETWORKDAYS(Lister!$D$21,Lister!$E$21,Lister!$D$7:$D$13),IF(AND(MONTH(E377)&lt;6,MONTH(F377)=6),(NETWORKDAYS(Lister!$D$21,F377,Lister!$D$7:$D$13)-Q377)*N377/NETWORKDAYS(Lister!$D$21,Lister!$E$21,Lister!$D$7:$D$13),IF(MONTH(F377)&lt;6,0)))),0),"")</f>
        <v/>
      </c>
      <c r="U377" s="50" t="str">
        <f t="shared" si="28"/>
        <v/>
      </c>
    </row>
    <row r="378" spans="1:21" x14ac:dyDescent="0.35">
      <c r="A378" s="11" t="str">
        <f t="shared" si="29"/>
        <v/>
      </c>
      <c r="B378" s="32"/>
      <c r="C378" s="17"/>
      <c r="D378" s="18"/>
      <c r="E378" s="12"/>
      <c r="F378" s="12"/>
      <c r="G378" s="40" t="str">
        <f>IF(OR(E378="",F378=""),"",NETWORKDAYS(E378,F378,Lister!$D$7:$D$13))</f>
        <v/>
      </c>
      <c r="H378" s="14"/>
      <c r="I378" s="25" t="str">
        <f t="shared" si="25"/>
        <v/>
      </c>
      <c r="J378" s="45"/>
      <c r="K378" s="46"/>
      <c r="L378" s="15"/>
      <c r="M378" s="49" t="str">
        <f t="shared" si="26"/>
        <v/>
      </c>
      <c r="N378" s="47" t="str">
        <f t="shared" si="27"/>
        <v/>
      </c>
      <c r="O378" s="15"/>
      <c r="P378" s="15"/>
      <c r="Q378" s="15"/>
      <c r="R378" s="48" t="str">
        <f>IFERROR(MAX(IF(OR(O378="",P378="",Q378=""),"",IF(AND(MONTH(E378)=4,MONTH(F378)=4),(NETWORKDAYS(E378,F378,Lister!$D$7:$D$13)-O378)*N378/NETWORKDAYS(Lister!$D$19,Lister!$E$19,Lister!$D$7:$D$13),IF(AND(MONTH(E378)=4,MONTH(F378)&gt;4),(NETWORKDAYS(E378,Lister!$E$19,Lister!$D$7:$D$13)-O378)*N378/NETWORKDAYS(Lister!$D$19,Lister!$E$19,Lister!$D$7:$D$13),IF(MONTH(E378)&gt;4,0)))),0),"")</f>
        <v/>
      </c>
      <c r="S378" s="48" t="str">
        <f>IFERROR(MAX(IF(OR(O378="",P378="",Q378=""),"",IF(AND(MONTH(E378)=5,MONTH(F378)=5),(NETWORKDAYS(E378,F378,Lister!$D$7:$D$13)-P378)*N378/NETWORKDAYS(Lister!$D$20,Lister!$E$20,Lister!$D$7:$D$13),IF(AND(MONTH(E378)=4,MONTH(F378)=5),(NETWORKDAYS(Lister!$D$20,F378,Lister!$D$7:$D$13)-P378)*N378/NETWORKDAYS(Lister!$D$20,Lister!$E$20,Lister!$D$7:$D$13),IF(AND(MONTH(E378)=5,MONTH(F378)=6),(NETWORKDAYS(E378,Lister!$E$20,Lister!$D$7:$D$13)-P378)*N378/NETWORKDAYS(Lister!$D$20,Lister!$E$20,Lister!$D$7:$D$13),IF(AND(MONTH(E378)=4,MONTH(F378)=6),(NETWORKDAYS(Lister!$D$20,Lister!$E$20,Lister!$D$7:$D$13)-P378)*N378/NETWORKDAYS(Lister!$D$20,Lister!$E$20,Lister!$D$7:$D$13),IF(OR(MONTH(F378)=4,MONTH(E378)=6),0)))))),0),"")</f>
        <v/>
      </c>
      <c r="T378" s="48" t="str">
        <f>IFERROR(MAX(IF(OR(O378="",P378="",Q378=""),"",IF(AND(MONTH(E378)=6,MONTH(F378)=6),(NETWORKDAYS(E378,F378,Lister!$D$7:$D$13)-Q378)*N378/NETWORKDAYS(Lister!$D$21,Lister!$E$21,Lister!$D$7:$D$13),IF(AND(MONTH(E378)&lt;6,MONTH(F378)=6),(NETWORKDAYS(Lister!$D$21,F378,Lister!$D$7:$D$13)-Q378)*N378/NETWORKDAYS(Lister!$D$21,Lister!$E$21,Lister!$D$7:$D$13),IF(MONTH(F378)&lt;6,0)))),0),"")</f>
        <v/>
      </c>
      <c r="U378" s="50" t="str">
        <f t="shared" si="28"/>
        <v/>
      </c>
    </row>
    <row r="379" spans="1:21" x14ac:dyDescent="0.35">
      <c r="A379" s="11" t="str">
        <f t="shared" si="29"/>
        <v/>
      </c>
      <c r="B379" s="32"/>
      <c r="C379" s="17"/>
      <c r="D379" s="18"/>
      <c r="E379" s="12"/>
      <c r="F379" s="12"/>
      <c r="G379" s="40" t="str">
        <f>IF(OR(E379="",F379=""),"",NETWORKDAYS(E379,F379,Lister!$D$7:$D$13))</f>
        <v/>
      </c>
      <c r="H379" s="14"/>
      <c r="I379" s="25" t="str">
        <f t="shared" si="25"/>
        <v/>
      </c>
      <c r="J379" s="45"/>
      <c r="K379" s="46"/>
      <c r="L379" s="15"/>
      <c r="M379" s="49" t="str">
        <f t="shared" si="26"/>
        <v/>
      </c>
      <c r="N379" s="47" t="str">
        <f t="shared" si="27"/>
        <v/>
      </c>
      <c r="O379" s="15"/>
      <c r="P379" s="15"/>
      <c r="Q379" s="15"/>
      <c r="R379" s="48" t="str">
        <f>IFERROR(MAX(IF(OR(O379="",P379="",Q379=""),"",IF(AND(MONTH(E379)=4,MONTH(F379)=4),(NETWORKDAYS(E379,F379,Lister!$D$7:$D$13)-O379)*N379/NETWORKDAYS(Lister!$D$19,Lister!$E$19,Lister!$D$7:$D$13),IF(AND(MONTH(E379)=4,MONTH(F379)&gt;4),(NETWORKDAYS(E379,Lister!$E$19,Lister!$D$7:$D$13)-O379)*N379/NETWORKDAYS(Lister!$D$19,Lister!$E$19,Lister!$D$7:$D$13),IF(MONTH(E379)&gt;4,0)))),0),"")</f>
        <v/>
      </c>
      <c r="S379" s="48" t="str">
        <f>IFERROR(MAX(IF(OR(O379="",P379="",Q379=""),"",IF(AND(MONTH(E379)=5,MONTH(F379)=5),(NETWORKDAYS(E379,F379,Lister!$D$7:$D$13)-P379)*N379/NETWORKDAYS(Lister!$D$20,Lister!$E$20,Lister!$D$7:$D$13),IF(AND(MONTH(E379)=4,MONTH(F379)=5),(NETWORKDAYS(Lister!$D$20,F379,Lister!$D$7:$D$13)-P379)*N379/NETWORKDAYS(Lister!$D$20,Lister!$E$20,Lister!$D$7:$D$13),IF(AND(MONTH(E379)=5,MONTH(F379)=6),(NETWORKDAYS(E379,Lister!$E$20,Lister!$D$7:$D$13)-P379)*N379/NETWORKDAYS(Lister!$D$20,Lister!$E$20,Lister!$D$7:$D$13),IF(AND(MONTH(E379)=4,MONTH(F379)=6),(NETWORKDAYS(Lister!$D$20,Lister!$E$20,Lister!$D$7:$D$13)-P379)*N379/NETWORKDAYS(Lister!$D$20,Lister!$E$20,Lister!$D$7:$D$13),IF(OR(MONTH(F379)=4,MONTH(E379)=6),0)))))),0),"")</f>
        <v/>
      </c>
      <c r="T379" s="48" t="str">
        <f>IFERROR(MAX(IF(OR(O379="",P379="",Q379=""),"",IF(AND(MONTH(E379)=6,MONTH(F379)=6),(NETWORKDAYS(E379,F379,Lister!$D$7:$D$13)-Q379)*N379/NETWORKDAYS(Lister!$D$21,Lister!$E$21,Lister!$D$7:$D$13),IF(AND(MONTH(E379)&lt;6,MONTH(F379)=6),(NETWORKDAYS(Lister!$D$21,F379,Lister!$D$7:$D$13)-Q379)*N379/NETWORKDAYS(Lister!$D$21,Lister!$E$21,Lister!$D$7:$D$13),IF(MONTH(F379)&lt;6,0)))),0),"")</f>
        <v/>
      </c>
      <c r="U379" s="50" t="str">
        <f t="shared" si="28"/>
        <v/>
      </c>
    </row>
    <row r="380" spans="1:21" x14ac:dyDescent="0.35">
      <c r="A380" s="11" t="str">
        <f t="shared" si="29"/>
        <v/>
      </c>
      <c r="B380" s="32"/>
      <c r="C380" s="17"/>
      <c r="D380" s="18"/>
      <c r="E380" s="12"/>
      <c r="F380" s="12"/>
      <c r="G380" s="40" t="str">
        <f>IF(OR(E380="",F380=""),"",NETWORKDAYS(E380,F380,Lister!$D$7:$D$13))</f>
        <v/>
      </c>
      <c r="H380" s="14"/>
      <c r="I380" s="25" t="str">
        <f t="shared" si="25"/>
        <v/>
      </c>
      <c r="J380" s="45"/>
      <c r="K380" s="46"/>
      <c r="L380" s="15"/>
      <c r="M380" s="49" t="str">
        <f t="shared" si="26"/>
        <v/>
      </c>
      <c r="N380" s="47" t="str">
        <f t="shared" si="27"/>
        <v/>
      </c>
      <c r="O380" s="15"/>
      <c r="P380" s="15"/>
      <c r="Q380" s="15"/>
      <c r="R380" s="48" t="str">
        <f>IFERROR(MAX(IF(OR(O380="",P380="",Q380=""),"",IF(AND(MONTH(E380)=4,MONTH(F380)=4),(NETWORKDAYS(E380,F380,Lister!$D$7:$D$13)-O380)*N380/NETWORKDAYS(Lister!$D$19,Lister!$E$19,Lister!$D$7:$D$13),IF(AND(MONTH(E380)=4,MONTH(F380)&gt;4),(NETWORKDAYS(E380,Lister!$E$19,Lister!$D$7:$D$13)-O380)*N380/NETWORKDAYS(Lister!$D$19,Lister!$E$19,Lister!$D$7:$D$13),IF(MONTH(E380)&gt;4,0)))),0),"")</f>
        <v/>
      </c>
      <c r="S380" s="48" t="str">
        <f>IFERROR(MAX(IF(OR(O380="",P380="",Q380=""),"",IF(AND(MONTH(E380)=5,MONTH(F380)=5),(NETWORKDAYS(E380,F380,Lister!$D$7:$D$13)-P380)*N380/NETWORKDAYS(Lister!$D$20,Lister!$E$20,Lister!$D$7:$D$13),IF(AND(MONTH(E380)=4,MONTH(F380)=5),(NETWORKDAYS(Lister!$D$20,F380,Lister!$D$7:$D$13)-P380)*N380/NETWORKDAYS(Lister!$D$20,Lister!$E$20,Lister!$D$7:$D$13),IF(AND(MONTH(E380)=5,MONTH(F380)=6),(NETWORKDAYS(E380,Lister!$E$20,Lister!$D$7:$D$13)-P380)*N380/NETWORKDAYS(Lister!$D$20,Lister!$E$20,Lister!$D$7:$D$13),IF(AND(MONTH(E380)=4,MONTH(F380)=6),(NETWORKDAYS(Lister!$D$20,Lister!$E$20,Lister!$D$7:$D$13)-P380)*N380/NETWORKDAYS(Lister!$D$20,Lister!$E$20,Lister!$D$7:$D$13),IF(OR(MONTH(F380)=4,MONTH(E380)=6),0)))))),0),"")</f>
        <v/>
      </c>
      <c r="T380" s="48" t="str">
        <f>IFERROR(MAX(IF(OR(O380="",P380="",Q380=""),"",IF(AND(MONTH(E380)=6,MONTH(F380)=6),(NETWORKDAYS(E380,F380,Lister!$D$7:$D$13)-Q380)*N380/NETWORKDAYS(Lister!$D$21,Lister!$E$21,Lister!$D$7:$D$13),IF(AND(MONTH(E380)&lt;6,MONTH(F380)=6),(NETWORKDAYS(Lister!$D$21,F380,Lister!$D$7:$D$13)-Q380)*N380/NETWORKDAYS(Lister!$D$21,Lister!$E$21,Lister!$D$7:$D$13),IF(MONTH(F380)&lt;6,0)))),0),"")</f>
        <v/>
      </c>
      <c r="U380" s="50" t="str">
        <f t="shared" si="28"/>
        <v/>
      </c>
    </row>
    <row r="381" spans="1:21" x14ac:dyDescent="0.35">
      <c r="A381" s="11" t="str">
        <f t="shared" si="29"/>
        <v/>
      </c>
      <c r="B381" s="32"/>
      <c r="C381" s="17"/>
      <c r="D381" s="18"/>
      <c r="E381" s="12"/>
      <c r="F381" s="12"/>
      <c r="G381" s="40" t="str">
        <f>IF(OR(E381="",F381=""),"",NETWORKDAYS(E381,F381,Lister!$D$7:$D$13))</f>
        <v/>
      </c>
      <c r="H381" s="14"/>
      <c r="I381" s="25" t="str">
        <f t="shared" si="25"/>
        <v/>
      </c>
      <c r="J381" s="45"/>
      <c r="K381" s="46"/>
      <c r="L381" s="15"/>
      <c r="M381" s="49" t="str">
        <f t="shared" si="26"/>
        <v/>
      </c>
      <c r="N381" s="47" t="str">
        <f t="shared" si="27"/>
        <v/>
      </c>
      <c r="O381" s="15"/>
      <c r="P381" s="15"/>
      <c r="Q381" s="15"/>
      <c r="R381" s="48" t="str">
        <f>IFERROR(MAX(IF(OR(O381="",P381="",Q381=""),"",IF(AND(MONTH(E381)=4,MONTH(F381)=4),(NETWORKDAYS(E381,F381,Lister!$D$7:$D$13)-O381)*N381/NETWORKDAYS(Lister!$D$19,Lister!$E$19,Lister!$D$7:$D$13),IF(AND(MONTH(E381)=4,MONTH(F381)&gt;4),(NETWORKDAYS(E381,Lister!$E$19,Lister!$D$7:$D$13)-O381)*N381/NETWORKDAYS(Lister!$D$19,Lister!$E$19,Lister!$D$7:$D$13),IF(MONTH(E381)&gt;4,0)))),0),"")</f>
        <v/>
      </c>
      <c r="S381" s="48" t="str">
        <f>IFERROR(MAX(IF(OR(O381="",P381="",Q381=""),"",IF(AND(MONTH(E381)=5,MONTH(F381)=5),(NETWORKDAYS(E381,F381,Lister!$D$7:$D$13)-P381)*N381/NETWORKDAYS(Lister!$D$20,Lister!$E$20,Lister!$D$7:$D$13),IF(AND(MONTH(E381)=4,MONTH(F381)=5),(NETWORKDAYS(Lister!$D$20,F381,Lister!$D$7:$D$13)-P381)*N381/NETWORKDAYS(Lister!$D$20,Lister!$E$20,Lister!$D$7:$D$13),IF(AND(MONTH(E381)=5,MONTH(F381)=6),(NETWORKDAYS(E381,Lister!$E$20,Lister!$D$7:$D$13)-P381)*N381/NETWORKDAYS(Lister!$D$20,Lister!$E$20,Lister!$D$7:$D$13),IF(AND(MONTH(E381)=4,MONTH(F381)=6),(NETWORKDAYS(Lister!$D$20,Lister!$E$20,Lister!$D$7:$D$13)-P381)*N381/NETWORKDAYS(Lister!$D$20,Lister!$E$20,Lister!$D$7:$D$13),IF(OR(MONTH(F381)=4,MONTH(E381)=6),0)))))),0),"")</f>
        <v/>
      </c>
      <c r="T381" s="48" t="str">
        <f>IFERROR(MAX(IF(OR(O381="",P381="",Q381=""),"",IF(AND(MONTH(E381)=6,MONTH(F381)=6),(NETWORKDAYS(E381,F381,Lister!$D$7:$D$13)-Q381)*N381/NETWORKDAYS(Lister!$D$21,Lister!$E$21,Lister!$D$7:$D$13),IF(AND(MONTH(E381)&lt;6,MONTH(F381)=6),(NETWORKDAYS(Lister!$D$21,F381,Lister!$D$7:$D$13)-Q381)*N381/NETWORKDAYS(Lister!$D$21,Lister!$E$21,Lister!$D$7:$D$13),IF(MONTH(F381)&lt;6,0)))),0),"")</f>
        <v/>
      </c>
      <c r="U381" s="50" t="str">
        <f t="shared" si="28"/>
        <v/>
      </c>
    </row>
    <row r="382" spans="1:21" x14ac:dyDescent="0.35">
      <c r="A382" s="11" t="str">
        <f t="shared" si="29"/>
        <v/>
      </c>
      <c r="B382" s="32"/>
      <c r="C382" s="17"/>
      <c r="D382" s="18"/>
      <c r="E382" s="12"/>
      <c r="F382" s="12"/>
      <c r="G382" s="40" t="str">
        <f>IF(OR(E382="",F382=""),"",NETWORKDAYS(E382,F382,Lister!$D$7:$D$13))</f>
        <v/>
      </c>
      <c r="H382" s="14"/>
      <c r="I382" s="25" t="str">
        <f t="shared" si="25"/>
        <v/>
      </c>
      <c r="J382" s="45"/>
      <c r="K382" s="46"/>
      <c r="L382" s="15"/>
      <c r="M382" s="49" t="str">
        <f t="shared" si="26"/>
        <v/>
      </c>
      <c r="N382" s="47" t="str">
        <f t="shared" si="27"/>
        <v/>
      </c>
      <c r="O382" s="15"/>
      <c r="P382" s="15"/>
      <c r="Q382" s="15"/>
      <c r="R382" s="48" t="str">
        <f>IFERROR(MAX(IF(OR(O382="",P382="",Q382=""),"",IF(AND(MONTH(E382)=4,MONTH(F382)=4),(NETWORKDAYS(E382,F382,Lister!$D$7:$D$13)-O382)*N382/NETWORKDAYS(Lister!$D$19,Lister!$E$19,Lister!$D$7:$D$13),IF(AND(MONTH(E382)=4,MONTH(F382)&gt;4),(NETWORKDAYS(E382,Lister!$E$19,Lister!$D$7:$D$13)-O382)*N382/NETWORKDAYS(Lister!$D$19,Lister!$E$19,Lister!$D$7:$D$13),IF(MONTH(E382)&gt;4,0)))),0),"")</f>
        <v/>
      </c>
      <c r="S382" s="48" t="str">
        <f>IFERROR(MAX(IF(OR(O382="",P382="",Q382=""),"",IF(AND(MONTH(E382)=5,MONTH(F382)=5),(NETWORKDAYS(E382,F382,Lister!$D$7:$D$13)-P382)*N382/NETWORKDAYS(Lister!$D$20,Lister!$E$20,Lister!$D$7:$D$13),IF(AND(MONTH(E382)=4,MONTH(F382)=5),(NETWORKDAYS(Lister!$D$20,F382,Lister!$D$7:$D$13)-P382)*N382/NETWORKDAYS(Lister!$D$20,Lister!$E$20,Lister!$D$7:$D$13),IF(AND(MONTH(E382)=5,MONTH(F382)=6),(NETWORKDAYS(E382,Lister!$E$20,Lister!$D$7:$D$13)-P382)*N382/NETWORKDAYS(Lister!$D$20,Lister!$E$20,Lister!$D$7:$D$13),IF(AND(MONTH(E382)=4,MONTH(F382)=6),(NETWORKDAYS(Lister!$D$20,Lister!$E$20,Lister!$D$7:$D$13)-P382)*N382/NETWORKDAYS(Lister!$D$20,Lister!$E$20,Lister!$D$7:$D$13),IF(OR(MONTH(F382)=4,MONTH(E382)=6),0)))))),0),"")</f>
        <v/>
      </c>
      <c r="T382" s="48" t="str">
        <f>IFERROR(MAX(IF(OR(O382="",P382="",Q382=""),"",IF(AND(MONTH(E382)=6,MONTH(F382)=6),(NETWORKDAYS(E382,F382,Lister!$D$7:$D$13)-Q382)*N382/NETWORKDAYS(Lister!$D$21,Lister!$E$21,Lister!$D$7:$D$13),IF(AND(MONTH(E382)&lt;6,MONTH(F382)=6),(NETWORKDAYS(Lister!$D$21,F382,Lister!$D$7:$D$13)-Q382)*N382/NETWORKDAYS(Lister!$D$21,Lister!$E$21,Lister!$D$7:$D$13),IF(MONTH(F382)&lt;6,0)))),0),"")</f>
        <v/>
      </c>
      <c r="U382" s="50" t="str">
        <f t="shared" si="28"/>
        <v/>
      </c>
    </row>
    <row r="383" spans="1:21" x14ac:dyDescent="0.35">
      <c r="A383" s="11" t="str">
        <f t="shared" si="29"/>
        <v/>
      </c>
      <c r="B383" s="32"/>
      <c r="C383" s="17"/>
      <c r="D383" s="18"/>
      <c r="E383" s="12"/>
      <c r="F383" s="12"/>
      <c r="G383" s="40" t="str">
        <f>IF(OR(E383="",F383=""),"",NETWORKDAYS(E383,F383,Lister!$D$7:$D$13))</f>
        <v/>
      </c>
      <c r="H383" s="14"/>
      <c r="I383" s="25" t="str">
        <f t="shared" si="25"/>
        <v/>
      </c>
      <c r="J383" s="45"/>
      <c r="K383" s="46"/>
      <c r="L383" s="15"/>
      <c r="M383" s="49" t="str">
        <f t="shared" si="26"/>
        <v/>
      </c>
      <c r="N383" s="47" t="str">
        <f t="shared" si="27"/>
        <v/>
      </c>
      <c r="O383" s="15"/>
      <c r="P383" s="15"/>
      <c r="Q383" s="15"/>
      <c r="R383" s="48" t="str">
        <f>IFERROR(MAX(IF(OR(O383="",P383="",Q383=""),"",IF(AND(MONTH(E383)=4,MONTH(F383)=4),(NETWORKDAYS(E383,F383,Lister!$D$7:$D$13)-O383)*N383/NETWORKDAYS(Lister!$D$19,Lister!$E$19,Lister!$D$7:$D$13),IF(AND(MONTH(E383)=4,MONTH(F383)&gt;4),(NETWORKDAYS(E383,Lister!$E$19,Lister!$D$7:$D$13)-O383)*N383/NETWORKDAYS(Lister!$D$19,Lister!$E$19,Lister!$D$7:$D$13),IF(MONTH(E383)&gt;4,0)))),0),"")</f>
        <v/>
      </c>
      <c r="S383" s="48" t="str">
        <f>IFERROR(MAX(IF(OR(O383="",P383="",Q383=""),"",IF(AND(MONTH(E383)=5,MONTH(F383)=5),(NETWORKDAYS(E383,F383,Lister!$D$7:$D$13)-P383)*N383/NETWORKDAYS(Lister!$D$20,Lister!$E$20,Lister!$D$7:$D$13),IF(AND(MONTH(E383)=4,MONTH(F383)=5),(NETWORKDAYS(Lister!$D$20,F383,Lister!$D$7:$D$13)-P383)*N383/NETWORKDAYS(Lister!$D$20,Lister!$E$20,Lister!$D$7:$D$13),IF(AND(MONTH(E383)=5,MONTH(F383)=6),(NETWORKDAYS(E383,Lister!$E$20,Lister!$D$7:$D$13)-P383)*N383/NETWORKDAYS(Lister!$D$20,Lister!$E$20,Lister!$D$7:$D$13),IF(AND(MONTH(E383)=4,MONTH(F383)=6),(NETWORKDAYS(Lister!$D$20,Lister!$E$20,Lister!$D$7:$D$13)-P383)*N383/NETWORKDAYS(Lister!$D$20,Lister!$E$20,Lister!$D$7:$D$13),IF(OR(MONTH(F383)=4,MONTH(E383)=6),0)))))),0),"")</f>
        <v/>
      </c>
      <c r="T383" s="48" t="str">
        <f>IFERROR(MAX(IF(OR(O383="",P383="",Q383=""),"",IF(AND(MONTH(E383)=6,MONTH(F383)=6),(NETWORKDAYS(E383,F383,Lister!$D$7:$D$13)-Q383)*N383/NETWORKDAYS(Lister!$D$21,Lister!$E$21,Lister!$D$7:$D$13),IF(AND(MONTH(E383)&lt;6,MONTH(F383)=6),(NETWORKDAYS(Lister!$D$21,F383,Lister!$D$7:$D$13)-Q383)*N383/NETWORKDAYS(Lister!$D$21,Lister!$E$21,Lister!$D$7:$D$13),IF(MONTH(F383)&lt;6,0)))),0),"")</f>
        <v/>
      </c>
      <c r="U383" s="50" t="str">
        <f t="shared" si="28"/>
        <v/>
      </c>
    </row>
    <row r="384" spans="1:21" x14ac:dyDescent="0.35">
      <c r="A384" s="11" t="str">
        <f t="shared" si="29"/>
        <v/>
      </c>
      <c r="B384" s="32"/>
      <c r="C384" s="17"/>
      <c r="D384" s="18"/>
      <c r="E384" s="12"/>
      <c r="F384" s="12"/>
      <c r="G384" s="40" t="str">
        <f>IF(OR(E384="",F384=""),"",NETWORKDAYS(E384,F384,Lister!$D$7:$D$13))</f>
        <v/>
      </c>
      <c r="H384" s="14"/>
      <c r="I384" s="25" t="str">
        <f t="shared" si="25"/>
        <v/>
      </c>
      <c r="J384" s="45"/>
      <c r="K384" s="46"/>
      <c r="L384" s="15"/>
      <c r="M384" s="49" t="str">
        <f t="shared" si="26"/>
        <v/>
      </c>
      <c r="N384" s="47" t="str">
        <f t="shared" si="27"/>
        <v/>
      </c>
      <c r="O384" s="15"/>
      <c r="P384" s="15"/>
      <c r="Q384" s="15"/>
      <c r="R384" s="48" t="str">
        <f>IFERROR(MAX(IF(OR(O384="",P384="",Q384=""),"",IF(AND(MONTH(E384)=4,MONTH(F384)=4),(NETWORKDAYS(E384,F384,Lister!$D$7:$D$13)-O384)*N384/NETWORKDAYS(Lister!$D$19,Lister!$E$19,Lister!$D$7:$D$13),IF(AND(MONTH(E384)=4,MONTH(F384)&gt;4),(NETWORKDAYS(E384,Lister!$E$19,Lister!$D$7:$D$13)-O384)*N384/NETWORKDAYS(Lister!$D$19,Lister!$E$19,Lister!$D$7:$D$13),IF(MONTH(E384)&gt;4,0)))),0),"")</f>
        <v/>
      </c>
      <c r="S384" s="48" t="str">
        <f>IFERROR(MAX(IF(OR(O384="",P384="",Q384=""),"",IF(AND(MONTH(E384)=5,MONTH(F384)=5),(NETWORKDAYS(E384,F384,Lister!$D$7:$D$13)-P384)*N384/NETWORKDAYS(Lister!$D$20,Lister!$E$20,Lister!$D$7:$D$13),IF(AND(MONTH(E384)=4,MONTH(F384)=5),(NETWORKDAYS(Lister!$D$20,F384,Lister!$D$7:$D$13)-P384)*N384/NETWORKDAYS(Lister!$D$20,Lister!$E$20,Lister!$D$7:$D$13),IF(AND(MONTH(E384)=5,MONTH(F384)=6),(NETWORKDAYS(E384,Lister!$E$20,Lister!$D$7:$D$13)-P384)*N384/NETWORKDAYS(Lister!$D$20,Lister!$E$20,Lister!$D$7:$D$13),IF(AND(MONTH(E384)=4,MONTH(F384)=6),(NETWORKDAYS(Lister!$D$20,Lister!$E$20,Lister!$D$7:$D$13)-P384)*N384/NETWORKDAYS(Lister!$D$20,Lister!$E$20,Lister!$D$7:$D$13),IF(OR(MONTH(F384)=4,MONTH(E384)=6),0)))))),0),"")</f>
        <v/>
      </c>
      <c r="T384" s="48" t="str">
        <f>IFERROR(MAX(IF(OR(O384="",P384="",Q384=""),"",IF(AND(MONTH(E384)=6,MONTH(F384)=6),(NETWORKDAYS(E384,F384,Lister!$D$7:$D$13)-Q384)*N384/NETWORKDAYS(Lister!$D$21,Lister!$E$21,Lister!$D$7:$D$13),IF(AND(MONTH(E384)&lt;6,MONTH(F384)=6),(NETWORKDAYS(Lister!$D$21,F384,Lister!$D$7:$D$13)-Q384)*N384/NETWORKDAYS(Lister!$D$21,Lister!$E$21,Lister!$D$7:$D$13),IF(MONTH(F384)&lt;6,0)))),0),"")</f>
        <v/>
      </c>
      <c r="U384" s="50" t="str">
        <f t="shared" si="28"/>
        <v/>
      </c>
    </row>
    <row r="385" spans="1:21" x14ac:dyDescent="0.35">
      <c r="A385" s="11" t="str">
        <f t="shared" si="29"/>
        <v/>
      </c>
      <c r="B385" s="32"/>
      <c r="C385" s="17"/>
      <c r="D385" s="18"/>
      <c r="E385" s="12"/>
      <c r="F385" s="12"/>
      <c r="G385" s="40" t="str">
        <f>IF(OR(E385="",F385=""),"",NETWORKDAYS(E385,F385,Lister!$D$7:$D$13))</f>
        <v/>
      </c>
      <c r="H385" s="14"/>
      <c r="I385" s="25" t="str">
        <f t="shared" si="25"/>
        <v/>
      </c>
      <c r="J385" s="45"/>
      <c r="K385" s="46"/>
      <c r="L385" s="15"/>
      <c r="M385" s="49" t="str">
        <f t="shared" si="26"/>
        <v/>
      </c>
      <c r="N385" s="47" t="str">
        <f t="shared" si="27"/>
        <v/>
      </c>
      <c r="O385" s="15"/>
      <c r="P385" s="15"/>
      <c r="Q385" s="15"/>
      <c r="R385" s="48" t="str">
        <f>IFERROR(MAX(IF(OR(O385="",P385="",Q385=""),"",IF(AND(MONTH(E385)=4,MONTH(F385)=4),(NETWORKDAYS(E385,F385,Lister!$D$7:$D$13)-O385)*N385/NETWORKDAYS(Lister!$D$19,Lister!$E$19,Lister!$D$7:$D$13),IF(AND(MONTH(E385)=4,MONTH(F385)&gt;4),(NETWORKDAYS(E385,Lister!$E$19,Lister!$D$7:$D$13)-O385)*N385/NETWORKDAYS(Lister!$D$19,Lister!$E$19,Lister!$D$7:$D$13),IF(MONTH(E385)&gt;4,0)))),0),"")</f>
        <v/>
      </c>
      <c r="S385" s="48" t="str">
        <f>IFERROR(MAX(IF(OR(O385="",P385="",Q385=""),"",IF(AND(MONTH(E385)=5,MONTH(F385)=5),(NETWORKDAYS(E385,F385,Lister!$D$7:$D$13)-P385)*N385/NETWORKDAYS(Lister!$D$20,Lister!$E$20,Lister!$D$7:$D$13),IF(AND(MONTH(E385)=4,MONTH(F385)=5),(NETWORKDAYS(Lister!$D$20,F385,Lister!$D$7:$D$13)-P385)*N385/NETWORKDAYS(Lister!$D$20,Lister!$E$20,Lister!$D$7:$D$13),IF(AND(MONTH(E385)=5,MONTH(F385)=6),(NETWORKDAYS(E385,Lister!$E$20,Lister!$D$7:$D$13)-P385)*N385/NETWORKDAYS(Lister!$D$20,Lister!$E$20,Lister!$D$7:$D$13),IF(AND(MONTH(E385)=4,MONTH(F385)=6),(NETWORKDAYS(Lister!$D$20,Lister!$E$20,Lister!$D$7:$D$13)-P385)*N385/NETWORKDAYS(Lister!$D$20,Lister!$E$20,Lister!$D$7:$D$13),IF(OR(MONTH(F385)=4,MONTH(E385)=6),0)))))),0),"")</f>
        <v/>
      </c>
      <c r="T385" s="48" t="str">
        <f>IFERROR(MAX(IF(OR(O385="",P385="",Q385=""),"",IF(AND(MONTH(E385)=6,MONTH(F385)=6),(NETWORKDAYS(E385,F385,Lister!$D$7:$D$13)-Q385)*N385/NETWORKDAYS(Lister!$D$21,Lister!$E$21,Lister!$D$7:$D$13),IF(AND(MONTH(E385)&lt;6,MONTH(F385)=6),(NETWORKDAYS(Lister!$D$21,F385,Lister!$D$7:$D$13)-Q385)*N385/NETWORKDAYS(Lister!$D$21,Lister!$E$21,Lister!$D$7:$D$13),IF(MONTH(F385)&lt;6,0)))),0),"")</f>
        <v/>
      </c>
      <c r="U385" s="50" t="str">
        <f t="shared" si="28"/>
        <v/>
      </c>
    </row>
    <row r="386" spans="1:21" x14ac:dyDescent="0.35">
      <c r="A386" s="11" t="str">
        <f t="shared" si="29"/>
        <v/>
      </c>
      <c r="B386" s="32"/>
      <c r="C386" s="17"/>
      <c r="D386" s="18"/>
      <c r="E386" s="12"/>
      <c r="F386" s="12"/>
      <c r="G386" s="40" t="str">
        <f>IF(OR(E386="",F386=""),"",NETWORKDAYS(E386,F386,Lister!$D$7:$D$13))</f>
        <v/>
      </c>
      <c r="H386" s="14"/>
      <c r="I386" s="25" t="str">
        <f t="shared" si="25"/>
        <v/>
      </c>
      <c r="J386" s="45"/>
      <c r="K386" s="46"/>
      <c r="L386" s="15"/>
      <c r="M386" s="49" t="str">
        <f t="shared" si="26"/>
        <v/>
      </c>
      <c r="N386" s="47" t="str">
        <f t="shared" si="27"/>
        <v/>
      </c>
      <c r="O386" s="15"/>
      <c r="P386" s="15"/>
      <c r="Q386" s="15"/>
      <c r="R386" s="48" t="str">
        <f>IFERROR(MAX(IF(OR(O386="",P386="",Q386=""),"",IF(AND(MONTH(E386)=4,MONTH(F386)=4),(NETWORKDAYS(E386,F386,Lister!$D$7:$D$13)-O386)*N386/NETWORKDAYS(Lister!$D$19,Lister!$E$19,Lister!$D$7:$D$13),IF(AND(MONTH(E386)=4,MONTH(F386)&gt;4),(NETWORKDAYS(E386,Lister!$E$19,Lister!$D$7:$D$13)-O386)*N386/NETWORKDAYS(Lister!$D$19,Lister!$E$19,Lister!$D$7:$D$13),IF(MONTH(E386)&gt;4,0)))),0),"")</f>
        <v/>
      </c>
      <c r="S386" s="48" t="str">
        <f>IFERROR(MAX(IF(OR(O386="",P386="",Q386=""),"",IF(AND(MONTH(E386)=5,MONTH(F386)=5),(NETWORKDAYS(E386,F386,Lister!$D$7:$D$13)-P386)*N386/NETWORKDAYS(Lister!$D$20,Lister!$E$20,Lister!$D$7:$D$13),IF(AND(MONTH(E386)=4,MONTH(F386)=5),(NETWORKDAYS(Lister!$D$20,F386,Lister!$D$7:$D$13)-P386)*N386/NETWORKDAYS(Lister!$D$20,Lister!$E$20,Lister!$D$7:$D$13),IF(AND(MONTH(E386)=5,MONTH(F386)=6),(NETWORKDAYS(E386,Lister!$E$20,Lister!$D$7:$D$13)-P386)*N386/NETWORKDAYS(Lister!$D$20,Lister!$E$20,Lister!$D$7:$D$13),IF(AND(MONTH(E386)=4,MONTH(F386)=6),(NETWORKDAYS(Lister!$D$20,Lister!$E$20,Lister!$D$7:$D$13)-P386)*N386/NETWORKDAYS(Lister!$D$20,Lister!$E$20,Lister!$D$7:$D$13),IF(OR(MONTH(F386)=4,MONTH(E386)=6),0)))))),0),"")</f>
        <v/>
      </c>
      <c r="T386" s="48" t="str">
        <f>IFERROR(MAX(IF(OR(O386="",P386="",Q386=""),"",IF(AND(MONTH(E386)=6,MONTH(F386)=6),(NETWORKDAYS(E386,F386,Lister!$D$7:$D$13)-Q386)*N386/NETWORKDAYS(Lister!$D$21,Lister!$E$21,Lister!$D$7:$D$13),IF(AND(MONTH(E386)&lt;6,MONTH(F386)=6),(NETWORKDAYS(Lister!$D$21,F386,Lister!$D$7:$D$13)-Q386)*N386/NETWORKDAYS(Lister!$D$21,Lister!$E$21,Lister!$D$7:$D$13),IF(MONTH(F386)&lt;6,0)))),0),"")</f>
        <v/>
      </c>
      <c r="U386" s="50" t="str">
        <f t="shared" si="28"/>
        <v/>
      </c>
    </row>
    <row r="387" spans="1:21" x14ac:dyDescent="0.35">
      <c r="A387" s="11" t="str">
        <f t="shared" si="29"/>
        <v/>
      </c>
      <c r="B387" s="32"/>
      <c r="C387" s="17"/>
      <c r="D387" s="18"/>
      <c r="E387" s="12"/>
      <c r="F387" s="12"/>
      <c r="G387" s="40" t="str">
        <f>IF(OR(E387="",F387=""),"",NETWORKDAYS(E387,F387,Lister!$D$7:$D$13))</f>
        <v/>
      </c>
      <c r="H387" s="14"/>
      <c r="I387" s="25" t="str">
        <f t="shared" si="25"/>
        <v/>
      </c>
      <c r="J387" s="45"/>
      <c r="K387" s="46"/>
      <c r="L387" s="15"/>
      <c r="M387" s="49" t="str">
        <f t="shared" si="26"/>
        <v/>
      </c>
      <c r="N387" s="47" t="str">
        <f t="shared" si="27"/>
        <v/>
      </c>
      <c r="O387" s="15"/>
      <c r="P387" s="15"/>
      <c r="Q387" s="15"/>
      <c r="R387" s="48" t="str">
        <f>IFERROR(MAX(IF(OR(O387="",P387="",Q387=""),"",IF(AND(MONTH(E387)=4,MONTH(F387)=4),(NETWORKDAYS(E387,F387,Lister!$D$7:$D$13)-O387)*N387/NETWORKDAYS(Lister!$D$19,Lister!$E$19,Lister!$D$7:$D$13),IF(AND(MONTH(E387)=4,MONTH(F387)&gt;4),(NETWORKDAYS(E387,Lister!$E$19,Lister!$D$7:$D$13)-O387)*N387/NETWORKDAYS(Lister!$D$19,Lister!$E$19,Lister!$D$7:$D$13),IF(MONTH(E387)&gt;4,0)))),0),"")</f>
        <v/>
      </c>
      <c r="S387" s="48" t="str">
        <f>IFERROR(MAX(IF(OR(O387="",P387="",Q387=""),"",IF(AND(MONTH(E387)=5,MONTH(F387)=5),(NETWORKDAYS(E387,F387,Lister!$D$7:$D$13)-P387)*N387/NETWORKDAYS(Lister!$D$20,Lister!$E$20,Lister!$D$7:$D$13),IF(AND(MONTH(E387)=4,MONTH(F387)=5),(NETWORKDAYS(Lister!$D$20,F387,Lister!$D$7:$D$13)-P387)*N387/NETWORKDAYS(Lister!$D$20,Lister!$E$20,Lister!$D$7:$D$13),IF(AND(MONTH(E387)=5,MONTH(F387)=6),(NETWORKDAYS(E387,Lister!$E$20,Lister!$D$7:$D$13)-P387)*N387/NETWORKDAYS(Lister!$D$20,Lister!$E$20,Lister!$D$7:$D$13),IF(AND(MONTH(E387)=4,MONTH(F387)=6),(NETWORKDAYS(Lister!$D$20,Lister!$E$20,Lister!$D$7:$D$13)-P387)*N387/NETWORKDAYS(Lister!$D$20,Lister!$E$20,Lister!$D$7:$D$13),IF(OR(MONTH(F387)=4,MONTH(E387)=6),0)))))),0),"")</f>
        <v/>
      </c>
      <c r="T387" s="48" t="str">
        <f>IFERROR(MAX(IF(OR(O387="",P387="",Q387=""),"",IF(AND(MONTH(E387)=6,MONTH(F387)=6),(NETWORKDAYS(E387,F387,Lister!$D$7:$D$13)-Q387)*N387/NETWORKDAYS(Lister!$D$21,Lister!$E$21,Lister!$D$7:$D$13),IF(AND(MONTH(E387)&lt;6,MONTH(F387)=6),(NETWORKDAYS(Lister!$D$21,F387,Lister!$D$7:$D$13)-Q387)*N387/NETWORKDAYS(Lister!$D$21,Lister!$E$21,Lister!$D$7:$D$13),IF(MONTH(F387)&lt;6,0)))),0),"")</f>
        <v/>
      </c>
      <c r="U387" s="50" t="str">
        <f t="shared" si="28"/>
        <v/>
      </c>
    </row>
    <row r="388" spans="1:21" x14ac:dyDescent="0.35">
      <c r="A388" s="11" t="str">
        <f t="shared" si="29"/>
        <v/>
      </c>
      <c r="B388" s="32"/>
      <c r="C388" s="17"/>
      <c r="D388" s="18"/>
      <c r="E388" s="12"/>
      <c r="F388" s="12"/>
      <c r="G388" s="40" t="str">
        <f>IF(OR(E388="",F388=""),"",NETWORKDAYS(E388,F388,Lister!$D$7:$D$13))</f>
        <v/>
      </c>
      <c r="H388" s="14"/>
      <c r="I388" s="25" t="str">
        <f t="shared" si="25"/>
        <v/>
      </c>
      <c r="J388" s="45"/>
      <c r="K388" s="46"/>
      <c r="L388" s="15"/>
      <c r="M388" s="49" t="str">
        <f t="shared" si="26"/>
        <v/>
      </c>
      <c r="N388" s="47" t="str">
        <f t="shared" si="27"/>
        <v/>
      </c>
      <c r="O388" s="15"/>
      <c r="P388" s="15"/>
      <c r="Q388" s="15"/>
      <c r="R388" s="48" t="str">
        <f>IFERROR(MAX(IF(OR(O388="",P388="",Q388=""),"",IF(AND(MONTH(E388)=4,MONTH(F388)=4),(NETWORKDAYS(E388,F388,Lister!$D$7:$D$13)-O388)*N388/NETWORKDAYS(Lister!$D$19,Lister!$E$19,Lister!$D$7:$D$13),IF(AND(MONTH(E388)=4,MONTH(F388)&gt;4),(NETWORKDAYS(E388,Lister!$E$19,Lister!$D$7:$D$13)-O388)*N388/NETWORKDAYS(Lister!$D$19,Lister!$E$19,Lister!$D$7:$D$13),IF(MONTH(E388)&gt;4,0)))),0),"")</f>
        <v/>
      </c>
      <c r="S388" s="48" t="str">
        <f>IFERROR(MAX(IF(OR(O388="",P388="",Q388=""),"",IF(AND(MONTH(E388)=5,MONTH(F388)=5),(NETWORKDAYS(E388,F388,Lister!$D$7:$D$13)-P388)*N388/NETWORKDAYS(Lister!$D$20,Lister!$E$20,Lister!$D$7:$D$13),IF(AND(MONTH(E388)=4,MONTH(F388)=5),(NETWORKDAYS(Lister!$D$20,F388,Lister!$D$7:$D$13)-P388)*N388/NETWORKDAYS(Lister!$D$20,Lister!$E$20,Lister!$D$7:$D$13),IF(AND(MONTH(E388)=5,MONTH(F388)=6),(NETWORKDAYS(E388,Lister!$E$20,Lister!$D$7:$D$13)-P388)*N388/NETWORKDAYS(Lister!$D$20,Lister!$E$20,Lister!$D$7:$D$13),IF(AND(MONTH(E388)=4,MONTH(F388)=6),(NETWORKDAYS(Lister!$D$20,Lister!$E$20,Lister!$D$7:$D$13)-P388)*N388/NETWORKDAYS(Lister!$D$20,Lister!$E$20,Lister!$D$7:$D$13),IF(OR(MONTH(F388)=4,MONTH(E388)=6),0)))))),0),"")</f>
        <v/>
      </c>
      <c r="T388" s="48" t="str">
        <f>IFERROR(MAX(IF(OR(O388="",P388="",Q388=""),"",IF(AND(MONTH(E388)=6,MONTH(F388)=6),(NETWORKDAYS(E388,F388,Lister!$D$7:$D$13)-Q388)*N388/NETWORKDAYS(Lister!$D$21,Lister!$E$21,Lister!$D$7:$D$13),IF(AND(MONTH(E388)&lt;6,MONTH(F388)=6),(NETWORKDAYS(Lister!$D$21,F388,Lister!$D$7:$D$13)-Q388)*N388/NETWORKDAYS(Lister!$D$21,Lister!$E$21,Lister!$D$7:$D$13),IF(MONTH(F388)&lt;6,0)))),0),"")</f>
        <v/>
      </c>
      <c r="U388" s="50" t="str">
        <f t="shared" si="28"/>
        <v/>
      </c>
    </row>
    <row r="389" spans="1:21" x14ac:dyDescent="0.35">
      <c r="A389" s="11" t="str">
        <f t="shared" si="29"/>
        <v/>
      </c>
      <c r="B389" s="32"/>
      <c r="C389" s="17"/>
      <c r="D389" s="18"/>
      <c r="E389" s="12"/>
      <c r="F389" s="12"/>
      <c r="G389" s="40" t="str">
        <f>IF(OR(E389="",F389=""),"",NETWORKDAYS(E389,F389,Lister!$D$7:$D$13))</f>
        <v/>
      </c>
      <c r="H389" s="14"/>
      <c r="I389" s="25" t="str">
        <f t="shared" si="25"/>
        <v/>
      </c>
      <c r="J389" s="45"/>
      <c r="K389" s="46"/>
      <c r="L389" s="15"/>
      <c r="M389" s="49" t="str">
        <f t="shared" si="26"/>
        <v/>
      </c>
      <c r="N389" s="47" t="str">
        <f t="shared" si="27"/>
        <v/>
      </c>
      <c r="O389" s="15"/>
      <c r="P389" s="15"/>
      <c r="Q389" s="15"/>
      <c r="R389" s="48" t="str">
        <f>IFERROR(MAX(IF(OR(O389="",P389="",Q389=""),"",IF(AND(MONTH(E389)=4,MONTH(F389)=4),(NETWORKDAYS(E389,F389,Lister!$D$7:$D$13)-O389)*N389/NETWORKDAYS(Lister!$D$19,Lister!$E$19,Lister!$D$7:$D$13),IF(AND(MONTH(E389)=4,MONTH(F389)&gt;4),(NETWORKDAYS(E389,Lister!$E$19,Lister!$D$7:$D$13)-O389)*N389/NETWORKDAYS(Lister!$D$19,Lister!$E$19,Lister!$D$7:$D$13),IF(MONTH(E389)&gt;4,0)))),0),"")</f>
        <v/>
      </c>
      <c r="S389" s="48" t="str">
        <f>IFERROR(MAX(IF(OR(O389="",P389="",Q389=""),"",IF(AND(MONTH(E389)=5,MONTH(F389)=5),(NETWORKDAYS(E389,F389,Lister!$D$7:$D$13)-P389)*N389/NETWORKDAYS(Lister!$D$20,Lister!$E$20,Lister!$D$7:$D$13),IF(AND(MONTH(E389)=4,MONTH(F389)=5),(NETWORKDAYS(Lister!$D$20,F389,Lister!$D$7:$D$13)-P389)*N389/NETWORKDAYS(Lister!$D$20,Lister!$E$20,Lister!$D$7:$D$13),IF(AND(MONTH(E389)=5,MONTH(F389)=6),(NETWORKDAYS(E389,Lister!$E$20,Lister!$D$7:$D$13)-P389)*N389/NETWORKDAYS(Lister!$D$20,Lister!$E$20,Lister!$D$7:$D$13),IF(AND(MONTH(E389)=4,MONTH(F389)=6),(NETWORKDAYS(Lister!$D$20,Lister!$E$20,Lister!$D$7:$D$13)-P389)*N389/NETWORKDAYS(Lister!$D$20,Lister!$E$20,Lister!$D$7:$D$13),IF(OR(MONTH(F389)=4,MONTH(E389)=6),0)))))),0),"")</f>
        <v/>
      </c>
      <c r="T389" s="48" t="str">
        <f>IFERROR(MAX(IF(OR(O389="",P389="",Q389=""),"",IF(AND(MONTH(E389)=6,MONTH(F389)=6),(NETWORKDAYS(E389,F389,Lister!$D$7:$D$13)-Q389)*N389/NETWORKDAYS(Lister!$D$21,Lister!$E$21,Lister!$D$7:$D$13),IF(AND(MONTH(E389)&lt;6,MONTH(F389)=6),(NETWORKDAYS(Lister!$D$21,F389,Lister!$D$7:$D$13)-Q389)*N389/NETWORKDAYS(Lister!$D$21,Lister!$E$21,Lister!$D$7:$D$13),IF(MONTH(F389)&lt;6,0)))),0),"")</f>
        <v/>
      </c>
      <c r="U389" s="50" t="str">
        <f t="shared" si="28"/>
        <v/>
      </c>
    </row>
    <row r="390" spans="1:21" x14ac:dyDescent="0.35">
      <c r="A390" s="11" t="str">
        <f t="shared" si="29"/>
        <v/>
      </c>
      <c r="B390" s="32"/>
      <c r="C390" s="17"/>
      <c r="D390" s="18"/>
      <c r="E390" s="12"/>
      <c r="F390" s="12"/>
      <c r="G390" s="40" t="str">
        <f>IF(OR(E390="",F390=""),"",NETWORKDAYS(E390,F390,Lister!$D$7:$D$13))</f>
        <v/>
      </c>
      <c r="H390" s="14"/>
      <c r="I390" s="25" t="str">
        <f t="shared" si="25"/>
        <v/>
      </c>
      <c r="J390" s="45"/>
      <c r="K390" s="46"/>
      <c r="L390" s="15"/>
      <c r="M390" s="49" t="str">
        <f t="shared" si="26"/>
        <v/>
      </c>
      <c r="N390" s="47" t="str">
        <f t="shared" si="27"/>
        <v/>
      </c>
      <c r="O390" s="15"/>
      <c r="P390" s="15"/>
      <c r="Q390" s="15"/>
      <c r="R390" s="48" t="str">
        <f>IFERROR(MAX(IF(OR(O390="",P390="",Q390=""),"",IF(AND(MONTH(E390)=4,MONTH(F390)=4),(NETWORKDAYS(E390,F390,Lister!$D$7:$D$13)-O390)*N390/NETWORKDAYS(Lister!$D$19,Lister!$E$19,Lister!$D$7:$D$13),IF(AND(MONTH(E390)=4,MONTH(F390)&gt;4),(NETWORKDAYS(E390,Lister!$E$19,Lister!$D$7:$D$13)-O390)*N390/NETWORKDAYS(Lister!$D$19,Lister!$E$19,Lister!$D$7:$D$13),IF(MONTH(E390)&gt;4,0)))),0),"")</f>
        <v/>
      </c>
      <c r="S390" s="48" t="str">
        <f>IFERROR(MAX(IF(OR(O390="",P390="",Q390=""),"",IF(AND(MONTH(E390)=5,MONTH(F390)=5),(NETWORKDAYS(E390,F390,Lister!$D$7:$D$13)-P390)*N390/NETWORKDAYS(Lister!$D$20,Lister!$E$20,Lister!$D$7:$D$13),IF(AND(MONTH(E390)=4,MONTH(F390)=5),(NETWORKDAYS(Lister!$D$20,F390,Lister!$D$7:$D$13)-P390)*N390/NETWORKDAYS(Lister!$D$20,Lister!$E$20,Lister!$D$7:$D$13),IF(AND(MONTH(E390)=5,MONTH(F390)=6),(NETWORKDAYS(E390,Lister!$E$20,Lister!$D$7:$D$13)-P390)*N390/NETWORKDAYS(Lister!$D$20,Lister!$E$20,Lister!$D$7:$D$13),IF(AND(MONTH(E390)=4,MONTH(F390)=6),(NETWORKDAYS(Lister!$D$20,Lister!$E$20,Lister!$D$7:$D$13)-P390)*N390/NETWORKDAYS(Lister!$D$20,Lister!$E$20,Lister!$D$7:$D$13),IF(OR(MONTH(F390)=4,MONTH(E390)=6),0)))))),0),"")</f>
        <v/>
      </c>
      <c r="T390" s="48" t="str">
        <f>IFERROR(MAX(IF(OR(O390="",P390="",Q390=""),"",IF(AND(MONTH(E390)=6,MONTH(F390)=6),(NETWORKDAYS(E390,F390,Lister!$D$7:$D$13)-Q390)*N390/NETWORKDAYS(Lister!$D$21,Lister!$E$21,Lister!$D$7:$D$13),IF(AND(MONTH(E390)&lt;6,MONTH(F390)=6),(NETWORKDAYS(Lister!$D$21,F390,Lister!$D$7:$D$13)-Q390)*N390/NETWORKDAYS(Lister!$D$21,Lister!$E$21,Lister!$D$7:$D$13),IF(MONTH(F390)&lt;6,0)))),0),"")</f>
        <v/>
      </c>
      <c r="U390" s="50" t="str">
        <f t="shared" si="28"/>
        <v/>
      </c>
    </row>
    <row r="391" spans="1:21" x14ac:dyDescent="0.35">
      <c r="A391" s="11" t="str">
        <f t="shared" si="29"/>
        <v/>
      </c>
      <c r="B391" s="32"/>
      <c r="C391" s="17"/>
      <c r="D391" s="18"/>
      <c r="E391" s="12"/>
      <c r="F391" s="12"/>
      <c r="G391" s="40" t="str">
        <f>IF(OR(E391="",F391=""),"",NETWORKDAYS(E391,F391,Lister!$D$7:$D$13))</f>
        <v/>
      </c>
      <c r="H391" s="14"/>
      <c r="I391" s="25" t="str">
        <f t="shared" si="25"/>
        <v/>
      </c>
      <c r="J391" s="45"/>
      <c r="K391" s="46"/>
      <c r="L391" s="15"/>
      <c r="M391" s="49" t="str">
        <f t="shared" si="26"/>
        <v/>
      </c>
      <c r="N391" s="47" t="str">
        <f t="shared" si="27"/>
        <v/>
      </c>
      <c r="O391" s="15"/>
      <c r="P391" s="15"/>
      <c r="Q391" s="15"/>
      <c r="R391" s="48" t="str">
        <f>IFERROR(MAX(IF(OR(O391="",P391="",Q391=""),"",IF(AND(MONTH(E391)=4,MONTH(F391)=4),(NETWORKDAYS(E391,F391,Lister!$D$7:$D$13)-O391)*N391/NETWORKDAYS(Lister!$D$19,Lister!$E$19,Lister!$D$7:$D$13),IF(AND(MONTH(E391)=4,MONTH(F391)&gt;4),(NETWORKDAYS(E391,Lister!$E$19,Lister!$D$7:$D$13)-O391)*N391/NETWORKDAYS(Lister!$D$19,Lister!$E$19,Lister!$D$7:$D$13),IF(MONTH(E391)&gt;4,0)))),0),"")</f>
        <v/>
      </c>
      <c r="S391" s="48" t="str">
        <f>IFERROR(MAX(IF(OR(O391="",P391="",Q391=""),"",IF(AND(MONTH(E391)=5,MONTH(F391)=5),(NETWORKDAYS(E391,F391,Lister!$D$7:$D$13)-P391)*N391/NETWORKDAYS(Lister!$D$20,Lister!$E$20,Lister!$D$7:$D$13),IF(AND(MONTH(E391)=4,MONTH(F391)=5),(NETWORKDAYS(Lister!$D$20,F391,Lister!$D$7:$D$13)-P391)*N391/NETWORKDAYS(Lister!$D$20,Lister!$E$20,Lister!$D$7:$D$13),IF(AND(MONTH(E391)=5,MONTH(F391)=6),(NETWORKDAYS(E391,Lister!$E$20,Lister!$D$7:$D$13)-P391)*N391/NETWORKDAYS(Lister!$D$20,Lister!$E$20,Lister!$D$7:$D$13),IF(AND(MONTH(E391)=4,MONTH(F391)=6),(NETWORKDAYS(Lister!$D$20,Lister!$E$20,Lister!$D$7:$D$13)-P391)*N391/NETWORKDAYS(Lister!$D$20,Lister!$E$20,Lister!$D$7:$D$13),IF(OR(MONTH(F391)=4,MONTH(E391)=6),0)))))),0),"")</f>
        <v/>
      </c>
      <c r="T391" s="48" t="str">
        <f>IFERROR(MAX(IF(OR(O391="",P391="",Q391=""),"",IF(AND(MONTH(E391)=6,MONTH(F391)=6),(NETWORKDAYS(E391,F391,Lister!$D$7:$D$13)-Q391)*N391/NETWORKDAYS(Lister!$D$21,Lister!$E$21,Lister!$D$7:$D$13),IF(AND(MONTH(E391)&lt;6,MONTH(F391)=6),(NETWORKDAYS(Lister!$D$21,F391,Lister!$D$7:$D$13)-Q391)*N391/NETWORKDAYS(Lister!$D$21,Lister!$E$21,Lister!$D$7:$D$13),IF(MONTH(F391)&lt;6,0)))),0),"")</f>
        <v/>
      </c>
      <c r="U391" s="50" t="str">
        <f t="shared" si="28"/>
        <v/>
      </c>
    </row>
    <row r="392" spans="1:21" x14ac:dyDescent="0.35">
      <c r="A392" s="11" t="str">
        <f t="shared" si="29"/>
        <v/>
      </c>
      <c r="B392" s="32"/>
      <c r="C392" s="17"/>
      <c r="D392" s="18"/>
      <c r="E392" s="12"/>
      <c r="F392" s="12"/>
      <c r="G392" s="40" t="str">
        <f>IF(OR(E392="",F392=""),"",NETWORKDAYS(E392,F392,Lister!$D$7:$D$13))</f>
        <v/>
      </c>
      <c r="H392" s="14"/>
      <c r="I392" s="25" t="str">
        <f t="shared" si="25"/>
        <v/>
      </c>
      <c r="J392" s="45"/>
      <c r="K392" s="46"/>
      <c r="L392" s="15"/>
      <c r="M392" s="49" t="str">
        <f t="shared" si="26"/>
        <v/>
      </c>
      <c r="N392" s="47" t="str">
        <f t="shared" si="27"/>
        <v/>
      </c>
      <c r="O392" s="15"/>
      <c r="P392" s="15"/>
      <c r="Q392" s="15"/>
      <c r="R392" s="48" t="str">
        <f>IFERROR(MAX(IF(OR(O392="",P392="",Q392=""),"",IF(AND(MONTH(E392)=4,MONTH(F392)=4),(NETWORKDAYS(E392,F392,Lister!$D$7:$D$13)-O392)*N392/NETWORKDAYS(Lister!$D$19,Lister!$E$19,Lister!$D$7:$D$13),IF(AND(MONTH(E392)=4,MONTH(F392)&gt;4),(NETWORKDAYS(E392,Lister!$E$19,Lister!$D$7:$D$13)-O392)*N392/NETWORKDAYS(Lister!$D$19,Lister!$E$19,Lister!$D$7:$D$13),IF(MONTH(E392)&gt;4,0)))),0),"")</f>
        <v/>
      </c>
      <c r="S392" s="48" t="str">
        <f>IFERROR(MAX(IF(OR(O392="",P392="",Q392=""),"",IF(AND(MONTH(E392)=5,MONTH(F392)=5),(NETWORKDAYS(E392,F392,Lister!$D$7:$D$13)-P392)*N392/NETWORKDAYS(Lister!$D$20,Lister!$E$20,Lister!$D$7:$D$13),IF(AND(MONTH(E392)=4,MONTH(F392)=5),(NETWORKDAYS(Lister!$D$20,F392,Lister!$D$7:$D$13)-P392)*N392/NETWORKDAYS(Lister!$D$20,Lister!$E$20,Lister!$D$7:$D$13),IF(AND(MONTH(E392)=5,MONTH(F392)=6),(NETWORKDAYS(E392,Lister!$E$20,Lister!$D$7:$D$13)-P392)*N392/NETWORKDAYS(Lister!$D$20,Lister!$E$20,Lister!$D$7:$D$13),IF(AND(MONTH(E392)=4,MONTH(F392)=6),(NETWORKDAYS(Lister!$D$20,Lister!$E$20,Lister!$D$7:$D$13)-P392)*N392/NETWORKDAYS(Lister!$D$20,Lister!$E$20,Lister!$D$7:$D$13),IF(OR(MONTH(F392)=4,MONTH(E392)=6),0)))))),0),"")</f>
        <v/>
      </c>
      <c r="T392" s="48" t="str">
        <f>IFERROR(MAX(IF(OR(O392="",P392="",Q392=""),"",IF(AND(MONTH(E392)=6,MONTH(F392)=6),(NETWORKDAYS(E392,F392,Lister!$D$7:$D$13)-Q392)*N392/NETWORKDAYS(Lister!$D$21,Lister!$E$21,Lister!$D$7:$D$13),IF(AND(MONTH(E392)&lt;6,MONTH(F392)=6),(NETWORKDAYS(Lister!$D$21,F392,Lister!$D$7:$D$13)-Q392)*N392/NETWORKDAYS(Lister!$D$21,Lister!$E$21,Lister!$D$7:$D$13),IF(MONTH(F392)&lt;6,0)))),0),"")</f>
        <v/>
      </c>
      <c r="U392" s="50" t="str">
        <f t="shared" si="28"/>
        <v/>
      </c>
    </row>
    <row r="393" spans="1:21" x14ac:dyDescent="0.35">
      <c r="A393" s="11" t="str">
        <f t="shared" si="29"/>
        <v/>
      </c>
      <c r="B393" s="32"/>
      <c r="C393" s="17"/>
      <c r="D393" s="18"/>
      <c r="E393" s="12"/>
      <c r="F393" s="12"/>
      <c r="G393" s="40" t="str">
        <f>IF(OR(E393="",F393=""),"",NETWORKDAYS(E393,F393,Lister!$D$7:$D$13))</f>
        <v/>
      </c>
      <c r="H393" s="14"/>
      <c r="I393" s="25" t="str">
        <f t="shared" si="25"/>
        <v/>
      </c>
      <c r="J393" s="45"/>
      <c r="K393" s="46"/>
      <c r="L393" s="15"/>
      <c r="M393" s="49" t="str">
        <f t="shared" si="26"/>
        <v/>
      </c>
      <c r="N393" s="47" t="str">
        <f t="shared" si="27"/>
        <v/>
      </c>
      <c r="O393" s="15"/>
      <c r="P393" s="15"/>
      <c r="Q393" s="15"/>
      <c r="R393" s="48" t="str">
        <f>IFERROR(MAX(IF(OR(O393="",P393="",Q393=""),"",IF(AND(MONTH(E393)=4,MONTH(F393)=4),(NETWORKDAYS(E393,F393,Lister!$D$7:$D$13)-O393)*N393/NETWORKDAYS(Lister!$D$19,Lister!$E$19,Lister!$D$7:$D$13),IF(AND(MONTH(E393)=4,MONTH(F393)&gt;4),(NETWORKDAYS(E393,Lister!$E$19,Lister!$D$7:$D$13)-O393)*N393/NETWORKDAYS(Lister!$D$19,Lister!$E$19,Lister!$D$7:$D$13),IF(MONTH(E393)&gt;4,0)))),0),"")</f>
        <v/>
      </c>
      <c r="S393" s="48" t="str">
        <f>IFERROR(MAX(IF(OR(O393="",P393="",Q393=""),"",IF(AND(MONTH(E393)=5,MONTH(F393)=5),(NETWORKDAYS(E393,F393,Lister!$D$7:$D$13)-P393)*N393/NETWORKDAYS(Lister!$D$20,Lister!$E$20,Lister!$D$7:$D$13),IF(AND(MONTH(E393)=4,MONTH(F393)=5),(NETWORKDAYS(Lister!$D$20,F393,Lister!$D$7:$D$13)-P393)*N393/NETWORKDAYS(Lister!$D$20,Lister!$E$20,Lister!$D$7:$D$13),IF(AND(MONTH(E393)=5,MONTH(F393)=6),(NETWORKDAYS(E393,Lister!$E$20,Lister!$D$7:$D$13)-P393)*N393/NETWORKDAYS(Lister!$D$20,Lister!$E$20,Lister!$D$7:$D$13),IF(AND(MONTH(E393)=4,MONTH(F393)=6),(NETWORKDAYS(Lister!$D$20,Lister!$E$20,Lister!$D$7:$D$13)-P393)*N393/NETWORKDAYS(Lister!$D$20,Lister!$E$20,Lister!$D$7:$D$13),IF(OR(MONTH(F393)=4,MONTH(E393)=6),0)))))),0),"")</f>
        <v/>
      </c>
      <c r="T393" s="48" t="str">
        <f>IFERROR(MAX(IF(OR(O393="",P393="",Q393=""),"",IF(AND(MONTH(E393)=6,MONTH(F393)=6),(NETWORKDAYS(E393,F393,Lister!$D$7:$D$13)-Q393)*N393/NETWORKDAYS(Lister!$D$21,Lister!$E$21,Lister!$D$7:$D$13),IF(AND(MONTH(E393)&lt;6,MONTH(F393)=6),(NETWORKDAYS(Lister!$D$21,F393,Lister!$D$7:$D$13)-Q393)*N393/NETWORKDAYS(Lister!$D$21,Lister!$E$21,Lister!$D$7:$D$13),IF(MONTH(F393)&lt;6,0)))),0),"")</f>
        <v/>
      </c>
      <c r="U393" s="50" t="str">
        <f t="shared" si="28"/>
        <v/>
      </c>
    </row>
    <row r="394" spans="1:21" x14ac:dyDescent="0.35">
      <c r="A394" s="11" t="str">
        <f t="shared" si="29"/>
        <v/>
      </c>
      <c r="B394" s="32"/>
      <c r="C394" s="17"/>
      <c r="D394" s="18"/>
      <c r="E394" s="12"/>
      <c r="F394" s="12"/>
      <c r="G394" s="40" t="str">
        <f>IF(OR(E394="",F394=""),"",NETWORKDAYS(E394,F394,Lister!$D$7:$D$13))</f>
        <v/>
      </c>
      <c r="H394" s="14"/>
      <c r="I394" s="25" t="str">
        <f t="shared" si="25"/>
        <v/>
      </c>
      <c r="J394" s="45"/>
      <c r="K394" s="46"/>
      <c r="L394" s="15"/>
      <c r="M394" s="49" t="str">
        <f t="shared" si="26"/>
        <v/>
      </c>
      <c r="N394" s="47" t="str">
        <f t="shared" si="27"/>
        <v/>
      </c>
      <c r="O394" s="15"/>
      <c r="P394" s="15"/>
      <c r="Q394" s="15"/>
      <c r="R394" s="48" t="str">
        <f>IFERROR(MAX(IF(OR(O394="",P394="",Q394=""),"",IF(AND(MONTH(E394)=4,MONTH(F394)=4),(NETWORKDAYS(E394,F394,Lister!$D$7:$D$13)-O394)*N394/NETWORKDAYS(Lister!$D$19,Lister!$E$19,Lister!$D$7:$D$13),IF(AND(MONTH(E394)=4,MONTH(F394)&gt;4),(NETWORKDAYS(E394,Lister!$E$19,Lister!$D$7:$D$13)-O394)*N394/NETWORKDAYS(Lister!$D$19,Lister!$E$19,Lister!$D$7:$D$13),IF(MONTH(E394)&gt;4,0)))),0),"")</f>
        <v/>
      </c>
      <c r="S394" s="48" t="str">
        <f>IFERROR(MAX(IF(OR(O394="",P394="",Q394=""),"",IF(AND(MONTH(E394)=5,MONTH(F394)=5),(NETWORKDAYS(E394,F394,Lister!$D$7:$D$13)-P394)*N394/NETWORKDAYS(Lister!$D$20,Lister!$E$20,Lister!$D$7:$D$13),IF(AND(MONTH(E394)=4,MONTH(F394)=5),(NETWORKDAYS(Lister!$D$20,F394,Lister!$D$7:$D$13)-P394)*N394/NETWORKDAYS(Lister!$D$20,Lister!$E$20,Lister!$D$7:$D$13),IF(AND(MONTH(E394)=5,MONTH(F394)=6),(NETWORKDAYS(E394,Lister!$E$20,Lister!$D$7:$D$13)-P394)*N394/NETWORKDAYS(Lister!$D$20,Lister!$E$20,Lister!$D$7:$D$13),IF(AND(MONTH(E394)=4,MONTH(F394)=6),(NETWORKDAYS(Lister!$D$20,Lister!$E$20,Lister!$D$7:$D$13)-P394)*N394/NETWORKDAYS(Lister!$D$20,Lister!$E$20,Lister!$D$7:$D$13),IF(OR(MONTH(F394)=4,MONTH(E394)=6),0)))))),0),"")</f>
        <v/>
      </c>
      <c r="T394" s="48" t="str">
        <f>IFERROR(MAX(IF(OR(O394="",P394="",Q394=""),"",IF(AND(MONTH(E394)=6,MONTH(F394)=6),(NETWORKDAYS(E394,F394,Lister!$D$7:$D$13)-Q394)*N394/NETWORKDAYS(Lister!$D$21,Lister!$E$21,Lister!$D$7:$D$13),IF(AND(MONTH(E394)&lt;6,MONTH(F394)=6),(NETWORKDAYS(Lister!$D$21,F394,Lister!$D$7:$D$13)-Q394)*N394/NETWORKDAYS(Lister!$D$21,Lister!$E$21,Lister!$D$7:$D$13),IF(MONTH(F394)&lt;6,0)))),0),"")</f>
        <v/>
      </c>
      <c r="U394" s="50" t="str">
        <f t="shared" si="28"/>
        <v/>
      </c>
    </row>
    <row r="395" spans="1:21" x14ac:dyDescent="0.35">
      <c r="A395" s="11" t="str">
        <f t="shared" si="29"/>
        <v/>
      </c>
      <c r="B395" s="32"/>
      <c r="C395" s="17"/>
      <c r="D395" s="18"/>
      <c r="E395" s="12"/>
      <c r="F395" s="12"/>
      <c r="G395" s="40" t="str">
        <f>IF(OR(E395="",F395=""),"",NETWORKDAYS(E395,F395,Lister!$D$7:$D$13))</f>
        <v/>
      </c>
      <c r="H395" s="14"/>
      <c r="I395" s="25" t="str">
        <f t="shared" si="25"/>
        <v/>
      </c>
      <c r="J395" s="45"/>
      <c r="K395" s="46"/>
      <c r="L395" s="15"/>
      <c r="M395" s="49" t="str">
        <f t="shared" si="26"/>
        <v/>
      </c>
      <c r="N395" s="47" t="str">
        <f t="shared" si="27"/>
        <v/>
      </c>
      <c r="O395" s="15"/>
      <c r="P395" s="15"/>
      <c r="Q395" s="15"/>
      <c r="R395" s="48" t="str">
        <f>IFERROR(MAX(IF(OR(O395="",P395="",Q395=""),"",IF(AND(MONTH(E395)=4,MONTH(F395)=4),(NETWORKDAYS(E395,F395,Lister!$D$7:$D$13)-O395)*N395/NETWORKDAYS(Lister!$D$19,Lister!$E$19,Lister!$D$7:$D$13),IF(AND(MONTH(E395)=4,MONTH(F395)&gt;4),(NETWORKDAYS(E395,Lister!$E$19,Lister!$D$7:$D$13)-O395)*N395/NETWORKDAYS(Lister!$D$19,Lister!$E$19,Lister!$D$7:$D$13),IF(MONTH(E395)&gt;4,0)))),0),"")</f>
        <v/>
      </c>
      <c r="S395" s="48" t="str">
        <f>IFERROR(MAX(IF(OR(O395="",P395="",Q395=""),"",IF(AND(MONTH(E395)=5,MONTH(F395)=5),(NETWORKDAYS(E395,F395,Lister!$D$7:$D$13)-P395)*N395/NETWORKDAYS(Lister!$D$20,Lister!$E$20,Lister!$D$7:$D$13),IF(AND(MONTH(E395)=4,MONTH(F395)=5),(NETWORKDAYS(Lister!$D$20,F395,Lister!$D$7:$D$13)-P395)*N395/NETWORKDAYS(Lister!$D$20,Lister!$E$20,Lister!$D$7:$D$13),IF(AND(MONTH(E395)=5,MONTH(F395)=6),(NETWORKDAYS(E395,Lister!$E$20,Lister!$D$7:$D$13)-P395)*N395/NETWORKDAYS(Lister!$D$20,Lister!$E$20,Lister!$D$7:$D$13),IF(AND(MONTH(E395)=4,MONTH(F395)=6),(NETWORKDAYS(Lister!$D$20,Lister!$E$20,Lister!$D$7:$D$13)-P395)*N395/NETWORKDAYS(Lister!$D$20,Lister!$E$20,Lister!$D$7:$D$13),IF(OR(MONTH(F395)=4,MONTH(E395)=6),0)))))),0),"")</f>
        <v/>
      </c>
      <c r="T395" s="48" t="str">
        <f>IFERROR(MAX(IF(OR(O395="",P395="",Q395=""),"",IF(AND(MONTH(E395)=6,MONTH(F395)=6),(NETWORKDAYS(E395,F395,Lister!$D$7:$D$13)-Q395)*N395/NETWORKDAYS(Lister!$D$21,Lister!$E$21,Lister!$D$7:$D$13),IF(AND(MONTH(E395)&lt;6,MONTH(F395)=6),(NETWORKDAYS(Lister!$D$21,F395,Lister!$D$7:$D$13)-Q395)*N395/NETWORKDAYS(Lister!$D$21,Lister!$E$21,Lister!$D$7:$D$13),IF(MONTH(F395)&lt;6,0)))),0),"")</f>
        <v/>
      </c>
      <c r="U395" s="50" t="str">
        <f t="shared" si="28"/>
        <v/>
      </c>
    </row>
    <row r="396" spans="1:21" x14ac:dyDescent="0.35">
      <c r="A396" s="11" t="str">
        <f t="shared" si="29"/>
        <v/>
      </c>
      <c r="B396" s="32"/>
      <c r="C396" s="17"/>
      <c r="D396" s="18"/>
      <c r="E396" s="12"/>
      <c r="F396" s="12"/>
      <c r="G396" s="40" t="str">
        <f>IF(OR(E396="",F396=""),"",NETWORKDAYS(E396,F396,Lister!$D$7:$D$13))</f>
        <v/>
      </c>
      <c r="H396" s="14"/>
      <c r="I396" s="25" t="str">
        <f t="shared" si="25"/>
        <v/>
      </c>
      <c r="J396" s="45"/>
      <c r="K396" s="46"/>
      <c r="L396" s="15"/>
      <c r="M396" s="49" t="str">
        <f t="shared" si="26"/>
        <v/>
      </c>
      <c r="N396" s="47" t="str">
        <f t="shared" si="27"/>
        <v/>
      </c>
      <c r="O396" s="15"/>
      <c r="P396" s="15"/>
      <c r="Q396" s="15"/>
      <c r="R396" s="48" t="str">
        <f>IFERROR(MAX(IF(OR(O396="",P396="",Q396=""),"",IF(AND(MONTH(E396)=4,MONTH(F396)=4),(NETWORKDAYS(E396,F396,Lister!$D$7:$D$13)-O396)*N396/NETWORKDAYS(Lister!$D$19,Lister!$E$19,Lister!$D$7:$D$13),IF(AND(MONTH(E396)=4,MONTH(F396)&gt;4),(NETWORKDAYS(E396,Lister!$E$19,Lister!$D$7:$D$13)-O396)*N396/NETWORKDAYS(Lister!$D$19,Lister!$E$19,Lister!$D$7:$D$13),IF(MONTH(E396)&gt;4,0)))),0),"")</f>
        <v/>
      </c>
      <c r="S396" s="48" t="str">
        <f>IFERROR(MAX(IF(OR(O396="",P396="",Q396=""),"",IF(AND(MONTH(E396)=5,MONTH(F396)=5),(NETWORKDAYS(E396,F396,Lister!$D$7:$D$13)-P396)*N396/NETWORKDAYS(Lister!$D$20,Lister!$E$20,Lister!$D$7:$D$13),IF(AND(MONTH(E396)=4,MONTH(F396)=5),(NETWORKDAYS(Lister!$D$20,F396,Lister!$D$7:$D$13)-P396)*N396/NETWORKDAYS(Lister!$D$20,Lister!$E$20,Lister!$D$7:$D$13),IF(AND(MONTH(E396)=5,MONTH(F396)=6),(NETWORKDAYS(E396,Lister!$E$20,Lister!$D$7:$D$13)-P396)*N396/NETWORKDAYS(Lister!$D$20,Lister!$E$20,Lister!$D$7:$D$13),IF(AND(MONTH(E396)=4,MONTH(F396)=6),(NETWORKDAYS(Lister!$D$20,Lister!$E$20,Lister!$D$7:$D$13)-P396)*N396/NETWORKDAYS(Lister!$D$20,Lister!$E$20,Lister!$D$7:$D$13),IF(OR(MONTH(F396)=4,MONTH(E396)=6),0)))))),0),"")</f>
        <v/>
      </c>
      <c r="T396" s="48" t="str">
        <f>IFERROR(MAX(IF(OR(O396="",P396="",Q396=""),"",IF(AND(MONTH(E396)=6,MONTH(F396)=6),(NETWORKDAYS(E396,F396,Lister!$D$7:$D$13)-Q396)*N396/NETWORKDAYS(Lister!$D$21,Lister!$E$21,Lister!$D$7:$D$13),IF(AND(MONTH(E396)&lt;6,MONTH(F396)=6),(NETWORKDAYS(Lister!$D$21,F396,Lister!$D$7:$D$13)-Q396)*N396/NETWORKDAYS(Lister!$D$21,Lister!$E$21,Lister!$D$7:$D$13),IF(MONTH(F396)&lt;6,0)))),0),"")</f>
        <v/>
      </c>
      <c r="U396" s="50" t="str">
        <f t="shared" si="28"/>
        <v/>
      </c>
    </row>
    <row r="397" spans="1:21" x14ac:dyDescent="0.35">
      <c r="A397" s="11" t="str">
        <f t="shared" si="29"/>
        <v/>
      </c>
      <c r="B397" s="32"/>
      <c r="C397" s="17"/>
      <c r="D397" s="18"/>
      <c r="E397" s="12"/>
      <c r="F397" s="12"/>
      <c r="G397" s="40" t="str">
        <f>IF(OR(E397="",F397=""),"",NETWORKDAYS(E397,F397,Lister!$D$7:$D$13))</f>
        <v/>
      </c>
      <c r="H397" s="14"/>
      <c r="I397" s="25" t="str">
        <f t="shared" si="25"/>
        <v/>
      </c>
      <c r="J397" s="45"/>
      <c r="K397" s="46"/>
      <c r="L397" s="15"/>
      <c r="M397" s="49" t="str">
        <f t="shared" si="26"/>
        <v/>
      </c>
      <c r="N397" s="47" t="str">
        <f t="shared" si="27"/>
        <v/>
      </c>
      <c r="O397" s="15"/>
      <c r="P397" s="15"/>
      <c r="Q397" s="15"/>
      <c r="R397" s="48" t="str">
        <f>IFERROR(MAX(IF(OR(O397="",P397="",Q397=""),"",IF(AND(MONTH(E397)=4,MONTH(F397)=4),(NETWORKDAYS(E397,F397,Lister!$D$7:$D$13)-O397)*N397/NETWORKDAYS(Lister!$D$19,Lister!$E$19,Lister!$D$7:$D$13),IF(AND(MONTH(E397)=4,MONTH(F397)&gt;4),(NETWORKDAYS(E397,Lister!$E$19,Lister!$D$7:$D$13)-O397)*N397/NETWORKDAYS(Lister!$D$19,Lister!$E$19,Lister!$D$7:$D$13),IF(MONTH(E397)&gt;4,0)))),0),"")</f>
        <v/>
      </c>
      <c r="S397" s="48" t="str">
        <f>IFERROR(MAX(IF(OR(O397="",P397="",Q397=""),"",IF(AND(MONTH(E397)=5,MONTH(F397)=5),(NETWORKDAYS(E397,F397,Lister!$D$7:$D$13)-P397)*N397/NETWORKDAYS(Lister!$D$20,Lister!$E$20,Lister!$D$7:$D$13),IF(AND(MONTH(E397)=4,MONTH(F397)=5),(NETWORKDAYS(Lister!$D$20,F397,Lister!$D$7:$D$13)-P397)*N397/NETWORKDAYS(Lister!$D$20,Lister!$E$20,Lister!$D$7:$D$13),IF(AND(MONTH(E397)=5,MONTH(F397)=6),(NETWORKDAYS(E397,Lister!$E$20,Lister!$D$7:$D$13)-P397)*N397/NETWORKDAYS(Lister!$D$20,Lister!$E$20,Lister!$D$7:$D$13),IF(AND(MONTH(E397)=4,MONTH(F397)=6),(NETWORKDAYS(Lister!$D$20,Lister!$E$20,Lister!$D$7:$D$13)-P397)*N397/NETWORKDAYS(Lister!$D$20,Lister!$E$20,Lister!$D$7:$D$13),IF(OR(MONTH(F397)=4,MONTH(E397)=6),0)))))),0),"")</f>
        <v/>
      </c>
      <c r="T397" s="48" t="str">
        <f>IFERROR(MAX(IF(OR(O397="",P397="",Q397=""),"",IF(AND(MONTH(E397)=6,MONTH(F397)=6),(NETWORKDAYS(E397,F397,Lister!$D$7:$D$13)-Q397)*N397/NETWORKDAYS(Lister!$D$21,Lister!$E$21,Lister!$D$7:$D$13),IF(AND(MONTH(E397)&lt;6,MONTH(F397)=6),(NETWORKDAYS(Lister!$D$21,F397,Lister!$D$7:$D$13)-Q397)*N397/NETWORKDAYS(Lister!$D$21,Lister!$E$21,Lister!$D$7:$D$13),IF(MONTH(F397)&lt;6,0)))),0),"")</f>
        <v/>
      </c>
      <c r="U397" s="50" t="str">
        <f t="shared" si="28"/>
        <v/>
      </c>
    </row>
    <row r="398" spans="1:21" x14ac:dyDescent="0.35">
      <c r="A398" s="11" t="str">
        <f t="shared" si="29"/>
        <v/>
      </c>
      <c r="B398" s="32"/>
      <c r="C398" s="17"/>
      <c r="D398" s="18"/>
      <c r="E398" s="12"/>
      <c r="F398" s="12"/>
      <c r="G398" s="40" t="str">
        <f>IF(OR(E398="",F398=""),"",NETWORKDAYS(E398,F398,Lister!$D$7:$D$13))</f>
        <v/>
      </c>
      <c r="H398" s="14"/>
      <c r="I398" s="25" t="str">
        <f t="shared" si="25"/>
        <v/>
      </c>
      <c r="J398" s="45"/>
      <c r="K398" s="46"/>
      <c r="L398" s="15"/>
      <c r="M398" s="49" t="str">
        <f t="shared" si="26"/>
        <v/>
      </c>
      <c r="N398" s="47" t="str">
        <f t="shared" si="27"/>
        <v/>
      </c>
      <c r="O398" s="15"/>
      <c r="P398" s="15"/>
      <c r="Q398" s="15"/>
      <c r="R398" s="48" t="str">
        <f>IFERROR(MAX(IF(OR(O398="",P398="",Q398=""),"",IF(AND(MONTH(E398)=4,MONTH(F398)=4),(NETWORKDAYS(E398,F398,Lister!$D$7:$D$13)-O398)*N398/NETWORKDAYS(Lister!$D$19,Lister!$E$19,Lister!$D$7:$D$13),IF(AND(MONTH(E398)=4,MONTH(F398)&gt;4),(NETWORKDAYS(E398,Lister!$E$19,Lister!$D$7:$D$13)-O398)*N398/NETWORKDAYS(Lister!$D$19,Lister!$E$19,Lister!$D$7:$D$13),IF(MONTH(E398)&gt;4,0)))),0),"")</f>
        <v/>
      </c>
      <c r="S398" s="48" t="str">
        <f>IFERROR(MAX(IF(OR(O398="",P398="",Q398=""),"",IF(AND(MONTH(E398)=5,MONTH(F398)=5),(NETWORKDAYS(E398,F398,Lister!$D$7:$D$13)-P398)*N398/NETWORKDAYS(Lister!$D$20,Lister!$E$20,Lister!$D$7:$D$13),IF(AND(MONTH(E398)=4,MONTH(F398)=5),(NETWORKDAYS(Lister!$D$20,F398,Lister!$D$7:$D$13)-P398)*N398/NETWORKDAYS(Lister!$D$20,Lister!$E$20,Lister!$D$7:$D$13),IF(AND(MONTH(E398)=5,MONTH(F398)=6),(NETWORKDAYS(E398,Lister!$E$20,Lister!$D$7:$D$13)-P398)*N398/NETWORKDAYS(Lister!$D$20,Lister!$E$20,Lister!$D$7:$D$13),IF(AND(MONTH(E398)=4,MONTH(F398)=6),(NETWORKDAYS(Lister!$D$20,Lister!$E$20,Lister!$D$7:$D$13)-P398)*N398/NETWORKDAYS(Lister!$D$20,Lister!$E$20,Lister!$D$7:$D$13),IF(OR(MONTH(F398)=4,MONTH(E398)=6),0)))))),0),"")</f>
        <v/>
      </c>
      <c r="T398" s="48" t="str">
        <f>IFERROR(MAX(IF(OR(O398="",P398="",Q398=""),"",IF(AND(MONTH(E398)=6,MONTH(F398)=6),(NETWORKDAYS(E398,F398,Lister!$D$7:$D$13)-Q398)*N398/NETWORKDAYS(Lister!$D$21,Lister!$E$21,Lister!$D$7:$D$13),IF(AND(MONTH(E398)&lt;6,MONTH(F398)=6),(NETWORKDAYS(Lister!$D$21,F398,Lister!$D$7:$D$13)-Q398)*N398/NETWORKDAYS(Lister!$D$21,Lister!$E$21,Lister!$D$7:$D$13),IF(MONTH(F398)&lt;6,0)))),0),"")</f>
        <v/>
      </c>
      <c r="U398" s="50" t="str">
        <f t="shared" si="28"/>
        <v/>
      </c>
    </row>
    <row r="399" spans="1:21" x14ac:dyDescent="0.35">
      <c r="A399" s="11" t="str">
        <f t="shared" si="29"/>
        <v/>
      </c>
      <c r="B399" s="32"/>
      <c r="C399" s="17"/>
      <c r="D399" s="18"/>
      <c r="E399" s="12"/>
      <c r="F399" s="12"/>
      <c r="G399" s="40" t="str">
        <f>IF(OR(E399="",F399=""),"",NETWORKDAYS(E399,F399,Lister!$D$7:$D$13))</f>
        <v/>
      </c>
      <c r="H399" s="14"/>
      <c r="I399" s="25" t="str">
        <f t="shared" si="25"/>
        <v/>
      </c>
      <c r="J399" s="45"/>
      <c r="K399" s="46"/>
      <c r="L399" s="15"/>
      <c r="M399" s="49" t="str">
        <f t="shared" si="26"/>
        <v/>
      </c>
      <c r="N399" s="47" t="str">
        <f t="shared" si="27"/>
        <v/>
      </c>
      <c r="O399" s="15"/>
      <c r="P399" s="15"/>
      <c r="Q399" s="15"/>
      <c r="R399" s="48" t="str">
        <f>IFERROR(MAX(IF(OR(O399="",P399="",Q399=""),"",IF(AND(MONTH(E399)=4,MONTH(F399)=4),(NETWORKDAYS(E399,F399,Lister!$D$7:$D$13)-O399)*N399/NETWORKDAYS(Lister!$D$19,Lister!$E$19,Lister!$D$7:$D$13),IF(AND(MONTH(E399)=4,MONTH(F399)&gt;4),(NETWORKDAYS(E399,Lister!$E$19,Lister!$D$7:$D$13)-O399)*N399/NETWORKDAYS(Lister!$D$19,Lister!$E$19,Lister!$D$7:$D$13),IF(MONTH(E399)&gt;4,0)))),0),"")</f>
        <v/>
      </c>
      <c r="S399" s="48" t="str">
        <f>IFERROR(MAX(IF(OR(O399="",P399="",Q399=""),"",IF(AND(MONTH(E399)=5,MONTH(F399)=5),(NETWORKDAYS(E399,F399,Lister!$D$7:$D$13)-P399)*N399/NETWORKDAYS(Lister!$D$20,Lister!$E$20,Lister!$D$7:$D$13),IF(AND(MONTH(E399)=4,MONTH(F399)=5),(NETWORKDAYS(Lister!$D$20,F399,Lister!$D$7:$D$13)-P399)*N399/NETWORKDAYS(Lister!$D$20,Lister!$E$20,Lister!$D$7:$D$13),IF(AND(MONTH(E399)=5,MONTH(F399)=6),(NETWORKDAYS(E399,Lister!$E$20,Lister!$D$7:$D$13)-P399)*N399/NETWORKDAYS(Lister!$D$20,Lister!$E$20,Lister!$D$7:$D$13),IF(AND(MONTH(E399)=4,MONTH(F399)=6),(NETWORKDAYS(Lister!$D$20,Lister!$E$20,Lister!$D$7:$D$13)-P399)*N399/NETWORKDAYS(Lister!$D$20,Lister!$E$20,Lister!$D$7:$D$13),IF(OR(MONTH(F399)=4,MONTH(E399)=6),0)))))),0),"")</f>
        <v/>
      </c>
      <c r="T399" s="48" t="str">
        <f>IFERROR(MAX(IF(OR(O399="",P399="",Q399=""),"",IF(AND(MONTH(E399)=6,MONTH(F399)=6),(NETWORKDAYS(E399,F399,Lister!$D$7:$D$13)-Q399)*N399/NETWORKDAYS(Lister!$D$21,Lister!$E$21,Lister!$D$7:$D$13),IF(AND(MONTH(E399)&lt;6,MONTH(F399)=6),(NETWORKDAYS(Lister!$D$21,F399,Lister!$D$7:$D$13)-Q399)*N399/NETWORKDAYS(Lister!$D$21,Lister!$E$21,Lister!$D$7:$D$13),IF(MONTH(F399)&lt;6,0)))),0),"")</f>
        <v/>
      </c>
      <c r="U399" s="50" t="str">
        <f t="shared" si="28"/>
        <v/>
      </c>
    </row>
    <row r="400" spans="1:21" x14ac:dyDescent="0.35">
      <c r="A400" s="11" t="str">
        <f t="shared" si="29"/>
        <v/>
      </c>
      <c r="B400" s="32"/>
      <c r="C400" s="17"/>
      <c r="D400" s="18"/>
      <c r="E400" s="12"/>
      <c r="F400" s="12"/>
      <c r="G400" s="40" t="str">
        <f>IF(OR(E400="",F400=""),"",NETWORKDAYS(E400,F400,Lister!$D$7:$D$13))</f>
        <v/>
      </c>
      <c r="H400" s="14"/>
      <c r="I400" s="25" t="str">
        <f t="shared" si="25"/>
        <v/>
      </c>
      <c r="J400" s="45"/>
      <c r="K400" s="46"/>
      <c r="L400" s="15"/>
      <c r="M400" s="49" t="str">
        <f t="shared" si="26"/>
        <v/>
      </c>
      <c r="N400" s="47" t="str">
        <f t="shared" si="27"/>
        <v/>
      </c>
      <c r="O400" s="15"/>
      <c r="P400" s="15"/>
      <c r="Q400" s="15"/>
      <c r="R400" s="48" t="str">
        <f>IFERROR(MAX(IF(OR(O400="",P400="",Q400=""),"",IF(AND(MONTH(E400)=4,MONTH(F400)=4),(NETWORKDAYS(E400,F400,Lister!$D$7:$D$13)-O400)*N400/NETWORKDAYS(Lister!$D$19,Lister!$E$19,Lister!$D$7:$D$13),IF(AND(MONTH(E400)=4,MONTH(F400)&gt;4),(NETWORKDAYS(E400,Lister!$E$19,Lister!$D$7:$D$13)-O400)*N400/NETWORKDAYS(Lister!$D$19,Lister!$E$19,Lister!$D$7:$D$13),IF(MONTH(E400)&gt;4,0)))),0),"")</f>
        <v/>
      </c>
      <c r="S400" s="48" t="str">
        <f>IFERROR(MAX(IF(OR(O400="",P400="",Q400=""),"",IF(AND(MONTH(E400)=5,MONTH(F400)=5),(NETWORKDAYS(E400,F400,Lister!$D$7:$D$13)-P400)*N400/NETWORKDAYS(Lister!$D$20,Lister!$E$20,Lister!$D$7:$D$13),IF(AND(MONTH(E400)=4,MONTH(F400)=5),(NETWORKDAYS(Lister!$D$20,F400,Lister!$D$7:$D$13)-P400)*N400/NETWORKDAYS(Lister!$D$20,Lister!$E$20,Lister!$D$7:$D$13),IF(AND(MONTH(E400)=5,MONTH(F400)=6),(NETWORKDAYS(E400,Lister!$E$20,Lister!$D$7:$D$13)-P400)*N400/NETWORKDAYS(Lister!$D$20,Lister!$E$20,Lister!$D$7:$D$13),IF(AND(MONTH(E400)=4,MONTH(F400)=6),(NETWORKDAYS(Lister!$D$20,Lister!$E$20,Lister!$D$7:$D$13)-P400)*N400/NETWORKDAYS(Lister!$D$20,Lister!$E$20,Lister!$D$7:$D$13),IF(OR(MONTH(F400)=4,MONTH(E400)=6),0)))))),0),"")</f>
        <v/>
      </c>
      <c r="T400" s="48" t="str">
        <f>IFERROR(MAX(IF(OR(O400="",P400="",Q400=""),"",IF(AND(MONTH(E400)=6,MONTH(F400)=6),(NETWORKDAYS(E400,F400,Lister!$D$7:$D$13)-Q400)*N400/NETWORKDAYS(Lister!$D$21,Lister!$E$21,Lister!$D$7:$D$13),IF(AND(MONTH(E400)&lt;6,MONTH(F400)=6),(NETWORKDAYS(Lister!$D$21,F400,Lister!$D$7:$D$13)-Q400)*N400/NETWORKDAYS(Lister!$D$21,Lister!$E$21,Lister!$D$7:$D$13),IF(MONTH(F400)&lt;6,0)))),0),"")</f>
        <v/>
      </c>
      <c r="U400" s="50" t="str">
        <f t="shared" si="28"/>
        <v/>
      </c>
    </row>
    <row r="401" spans="1:21" x14ac:dyDescent="0.35">
      <c r="A401" s="11" t="str">
        <f t="shared" si="29"/>
        <v/>
      </c>
      <c r="B401" s="32"/>
      <c r="C401" s="17"/>
      <c r="D401" s="18"/>
      <c r="E401" s="12"/>
      <c r="F401" s="12"/>
      <c r="G401" s="40" t="str">
        <f>IF(OR(E401="",F401=""),"",NETWORKDAYS(E401,F401,Lister!$D$7:$D$13))</f>
        <v/>
      </c>
      <c r="H401" s="14"/>
      <c r="I401" s="25" t="str">
        <f t="shared" si="25"/>
        <v/>
      </c>
      <c r="J401" s="45"/>
      <c r="K401" s="46"/>
      <c r="L401" s="15"/>
      <c r="M401" s="49" t="str">
        <f t="shared" si="26"/>
        <v/>
      </c>
      <c r="N401" s="47" t="str">
        <f t="shared" si="27"/>
        <v/>
      </c>
      <c r="O401" s="15"/>
      <c r="P401" s="15"/>
      <c r="Q401" s="15"/>
      <c r="R401" s="48" t="str">
        <f>IFERROR(MAX(IF(OR(O401="",P401="",Q401=""),"",IF(AND(MONTH(E401)=4,MONTH(F401)=4),(NETWORKDAYS(E401,F401,Lister!$D$7:$D$13)-O401)*N401/NETWORKDAYS(Lister!$D$19,Lister!$E$19,Lister!$D$7:$D$13),IF(AND(MONTH(E401)=4,MONTH(F401)&gt;4),(NETWORKDAYS(E401,Lister!$E$19,Lister!$D$7:$D$13)-O401)*N401/NETWORKDAYS(Lister!$D$19,Lister!$E$19,Lister!$D$7:$D$13),IF(MONTH(E401)&gt;4,0)))),0),"")</f>
        <v/>
      </c>
      <c r="S401" s="48" t="str">
        <f>IFERROR(MAX(IF(OR(O401="",P401="",Q401=""),"",IF(AND(MONTH(E401)=5,MONTH(F401)=5),(NETWORKDAYS(E401,F401,Lister!$D$7:$D$13)-P401)*N401/NETWORKDAYS(Lister!$D$20,Lister!$E$20,Lister!$D$7:$D$13),IF(AND(MONTH(E401)=4,MONTH(F401)=5),(NETWORKDAYS(Lister!$D$20,F401,Lister!$D$7:$D$13)-P401)*N401/NETWORKDAYS(Lister!$D$20,Lister!$E$20,Lister!$D$7:$D$13),IF(AND(MONTH(E401)=5,MONTH(F401)=6),(NETWORKDAYS(E401,Lister!$E$20,Lister!$D$7:$D$13)-P401)*N401/NETWORKDAYS(Lister!$D$20,Lister!$E$20,Lister!$D$7:$D$13),IF(AND(MONTH(E401)=4,MONTH(F401)=6),(NETWORKDAYS(Lister!$D$20,Lister!$E$20,Lister!$D$7:$D$13)-P401)*N401/NETWORKDAYS(Lister!$D$20,Lister!$E$20,Lister!$D$7:$D$13),IF(OR(MONTH(F401)=4,MONTH(E401)=6),0)))))),0),"")</f>
        <v/>
      </c>
      <c r="T401" s="48" t="str">
        <f>IFERROR(MAX(IF(OR(O401="",P401="",Q401=""),"",IF(AND(MONTH(E401)=6,MONTH(F401)=6),(NETWORKDAYS(E401,F401,Lister!$D$7:$D$13)-Q401)*N401/NETWORKDAYS(Lister!$D$21,Lister!$E$21,Lister!$D$7:$D$13),IF(AND(MONTH(E401)&lt;6,MONTH(F401)=6),(NETWORKDAYS(Lister!$D$21,F401,Lister!$D$7:$D$13)-Q401)*N401/NETWORKDAYS(Lister!$D$21,Lister!$E$21,Lister!$D$7:$D$13),IF(MONTH(F401)&lt;6,0)))),0),"")</f>
        <v/>
      </c>
      <c r="U401" s="50" t="str">
        <f t="shared" si="28"/>
        <v/>
      </c>
    </row>
    <row r="402" spans="1:21" x14ac:dyDescent="0.35">
      <c r="A402" s="11" t="str">
        <f t="shared" si="29"/>
        <v/>
      </c>
      <c r="B402" s="32"/>
      <c r="C402" s="17"/>
      <c r="D402" s="18"/>
      <c r="E402" s="12"/>
      <c r="F402" s="12"/>
      <c r="G402" s="40" t="str">
        <f>IF(OR(E402="",F402=""),"",NETWORKDAYS(E402,F402,Lister!$D$7:$D$13))</f>
        <v/>
      </c>
      <c r="H402" s="14"/>
      <c r="I402" s="25" t="str">
        <f t="shared" si="25"/>
        <v/>
      </c>
      <c r="J402" s="45"/>
      <c r="K402" s="46"/>
      <c r="L402" s="15"/>
      <c r="M402" s="49" t="str">
        <f t="shared" si="26"/>
        <v/>
      </c>
      <c r="N402" s="47" t="str">
        <f t="shared" si="27"/>
        <v/>
      </c>
      <c r="O402" s="15"/>
      <c r="P402" s="15"/>
      <c r="Q402" s="15"/>
      <c r="R402" s="48" t="str">
        <f>IFERROR(MAX(IF(OR(O402="",P402="",Q402=""),"",IF(AND(MONTH(E402)=4,MONTH(F402)=4),(NETWORKDAYS(E402,F402,Lister!$D$7:$D$13)-O402)*N402/NETWORKDAYS(Lister!$D$19,Lister!$E$19,Lister!$D$7:$D$13),IF(AND(MONTH(E402)=4,MONTH(F402)&gt;4),(NETWORKDAYS(E402,Lister!$E$19,Lister!$D$7:$D$13)-O402)*N402/NETWORKDAYS(Lister!$D$19,Lister!$E$19,Lister!$D$7:$D$13),IF(MONTH(E402)&gt;4,0)))),0),"")</f>
        <v/>
      </c>
      <c r="S402" s="48" t="str">
        <f>IFERROR(MAX(IF(OR(O402="",P402="",Q402=""),"",IF(AND(MONTH(E402)=5,MONTH(F402)=5),(NETWORKDAYS(E402,F402,Lister!$D$7:$D$13)-P402)*N402/NETWORKDAYS(Lister!$D$20,Lister!$E$20,Lister!$D$7:$D$13),IF(AND(MONTH(E402)=4,MONTH(F402)=5),(NETWORKDAYS(Lister!$D$20,F402,Lister!$D$7:$D$13)-P402)*N402/NETWORKDAYS(Lister!$D$20,Lister!$E$20,Lister!$D$7:$D$13),IF(AND(MONTH(E402)=5,MONTH(F402)=6),(NETWORKDAYS(E402,Lister!$E$20,Lister!$D$7:$D$13)-P402)*N402/NETWORKDAYS(Lister!$D$20,Lister!$E$20,Lister!$D$7:$D$13),IF(AND(MONTH(E402)=4,MONTH(F402)=6),(NETWORKDAYS(Lister!$D$20,Lister!$E$20,Lister!$D$7:$D$13)-P402)*N402/NETWORKDAYS(Lister!$D$20,Lister!$E$20,Lister!$D$7:$D$13),IF(OR(MONTH(F402)=4,MONTH(E402)=6),0)))))),0),"")</f>
        <v/>
      </c>
      <c r="T402" s="48" t="str">
        <f>IFERROR(MAX(IF(OR(O402="",P402="",Q402=""),"",IF(AND(MONTH(E402)=6,MONTH(F402)=6),(NETWORKDAYS(E402,F402,Lister!$D$7:$D$13)-Q402)*N402/NETWORKDAYS(Lister!$D$21,Lister!$E$21,Lister!$D$7:$D$13),IF(AND(MONTH(E402)&lt;6,MONTH(F402)=6),(NETWORKDAYS(Lister!$D$21,F402,Lister!$D$7:$D$13)-Q402)*N402/NETWORKDAYS(Lister!$D$21,Lister!$E$21,Lister!$D$7:$D$13),IF(MONTH(F402)&lt;6,0)))),0),"")</f>
        <v/>
      </c>
      <c r="U402" s="50" t="str">
        <f t="shared" si="28"/>
        <v/>
      </c>
    </row>
    <row r="403" spans="1:21" x14ac:dyDescent="0.35">
      <c r="A403" s="11" t="str">
        <f t="shared" si="29"/>
        <v/>
      </c>
      <c r="B403" s="32"/>
      <c r="C403" s="17"/>
      <c r="D403" s="18"/>
      <c r="E403" s="12"/>
      <c r="F403" s="12"/>
      <c r="G403" s="40" t="str">
        <f>IF(OR(E403="",F403=""),"",NETWORKDAYS(E403,F403,Lister!$D$7:$D$13))</f>
        <v/>
      </c>
      <c r="H403" s="14"/>
      <c r="I403" s="25" t="str">
        <f t="shared" si="25"/>
        <v/>
      </c>
      <c r="J403" s="45"/>
      <c r="K403" s="46"/>
      <c r="L403" s="15"/>
      <c r="M403" s="49" t="str">
        <f t="shared" si="26"/>
        <v/>
      </c>
      <c r="N403" s="47" t="str">
        <f t="shared" si="27"/>
        <v/>
      </c>
      <c r="O403" s="15"/>
      <c r="P403" s="15"/>
      <c r="Q403" s="15"/>
      <c r="R403" s="48" t="str">
        <f>IFERROR(MAX(IF(OR(O403="",P403="",Q403=""),"",IF(AND(MONTH(E403)=4,MONTH(F403)=4),(NETWORKDAYS(E403,F403,Lister!$D$7:$D$13)-O403)*N403/NETWORKDAYS(Lister!$D$19,Lister!$E$19,Lister!$D$7:$D$13),IF(AND(MONTH(E403)=4,MONTH(F403)&gt;4),(NETWORKDAYS(E403,Lister!$E$19,Lister!$D$7:$D$13)-O403)*N403/NETWORKDAYS(Lister!$D$19,Lister!$E$19,Lister!$D$7:$D$13),IF(MONTH(E403)&gt;4,0)))),0),"")</f>
        <v/>
      </c>
      <c r="S403" s="48" t="str">
        <f>IFERROR(MAX(IF(OR(O403="",P403="",Q403=""),"",IF(AND(MONTH(E403)=5,MONTH(F403)=5),(NETWORKDAYS(E403,F403,Lister!$D$7:$D$13)-P403)*N403/NETWORKDAYS(Lister!$D$20,Lister!$E$20,Lister!$D$7:$D$13),IF(AND(MONTH(E403)=4,MONTH(F403)=5),(NETWORKDAYS(Lister!$D$20,F403,Lister!$D$7:$D$13)-P403)*N403/NETWORKDAYS(Lister!$D$20,Lister!$E$20,Lister!$D$7:$D$13),IF(AND(MONTH(E403)=5,MONTH(F403)=6),(NETWORKDAYS(E403,Lister!$E$20,Lister!$D$7:$D$13)-P403)*N403/NETWORKDAYS(Lister!$D$20,Lister!$E$20,Lister!$D$7:$D$13),IF(AND(MONTH(E403)=4,MONTH(F403)=6),(NETWORKDAYS(Lister!$D$20,Lister!$E$20,Lister!$D$7:$D$13)-P403)*N403/NETWORKDAYS(Lister!$D$20,Lister!$E$20,Lister!$D$7:$D$13),IF(OR(MONTH(F403)=4,MONTH(E403)=6),0)))))),0),"")</f>
        <v/>
      </c>
      <c r="T403" s="48" t="str">
        <f>IFERROR(MAX(IF(OR(O403="",P403="",Q403=""),"",IF(AND(MONTH(E403)=6,MONTH(F403)=6),(NETWORKDAYS(E403,F403,Lister!$D$7:$D$13)-Q403)*N403/NETWORKDAYS(Lister!$D$21,Lister!$E$21,Lister!$D$7:$D$13),IF(AND(MONTH(E403)&lt;6,MONTH(F403)=6),(NETWORKDAYS(Lister!$D$21,F403,Lister!$D$7:$D$13)-Q403)*N403/NETWORKDAYS(Lister!$D$21,Lister!$E$21,Lister!$D$7:$D$13),IF(MONTH(F403)&lt;6,0)))),0),"")</f>
        <v/>
      </c>
      <c r="U403" s="50" t="str">
        <f t="shared" si="28"/>
        <v/>
      </c>
    </row>
    <row r="404" spans="1:21" x14ac:dyDescent="0.35">
      <c r="A404" s="11" t="str">
        <f t="shared" si="29"/>
        <v/>
      </c>
      <c r="B404" s="32"/>
      <c r="C404" s="17"/>
      <c r="D404" s="18"/>
      <c r="E404" s="12"/>
      <c r="F404" s="12"/>
      <c r="G404" s="40" t="str">
        <f>IF(OR(E404="",F404=""),"",NETWORKDAYS(E404,F404,Lister!$D$7:$D$13))</f>
        <v/>
      </c>
      <c r="H404" s="14"/>
      <c r="I404" s="25" t="str">
        <f t="shared" si="25"/>
        <v/>
      </c>
      <c r="J404" s="45"/>
      <c r="K404" s="46"/>
      <c r="L404" s="15"/>
      <c r="M404" s="49" t="str">
        <f t="shared" si="26"/>
        <v/>
      </c>
      <c r="N404" s="47" t="str">
        <f t="shared" si="27"/>
        <v/>
      </c>
      <c r="O404" s="15"/>
      <c r="P404" s="15"/>
      <c r="Q404" s="15"/>
      <c r="R404" s="48" t="str">
        <f>IFERROR(MAX(IF(OR(O404="",P404="",Q404=""),"",IF(AND(MONTH(E404)=4,MONTH(F404)=4),(NETWORKDAYS(E404,F404,Lister!$D$7:$D$13)-O404)*N404/NETWORKDAYS(Lister!$D$19,Lister!$E$19,Lister!$D$7:$D$13),IF(AND(MONTH(E404)=4,MONTH(F404)&gt;4),(NETWORKDAYS(E404,Lister!$E$19,Lister!$D$7:$D$13)-O404)*N404/NETWORKDAYS(Lister!$D$19,Lister!$E$19,Lister!$D$7:$D$13),IF(MONTH(E404)&gt;4,0)))),0),"")</f>
        <v/>
      </c>
      <c r="S404" s="48" t="str">
        <f>IFERROR(MAX(IF(OR(O404="",P404="",Q404=""),"",IF(AND(MONTH(E404)=5,MONTH(F404)=5),(NETWORKDAYS(E404,F404,Lister!$D$7:$D$13)-P404)*N404/NETWORKDAYS(Lister!$D$20,Lister!$E$20,Lister!$D$7:$D$13),IF(AND(MONTH(E404)=4,MONTH(F404)=5),(NETWORKDAYS(Lister!$D$20,F404,Lister!$D$7:$D$13)-P404)*N404/NETWORKDAYS(Lister!$D$20,Lister!$E$20,Lister!$D$7:$D$13),IF(AND(MONTH(E404)=5,MONTH(F404)=6),(NETWORKDAYS(E404,Lister!$E$20,Lister!$D$7:$D$13)-P404)*N404/NETWORKDAYS(Lister!$D$20,Lister!$E$20,Lister!$D$7:$D$13),IF(AND(MONTH(E404)=4,MONTH(F404)=6),(NETWORKDAYS(Lister!$D$20,Lister!$E$20,Lister!$D$7:$D$13)-P404)*N404/NETWORKDAYS(Lister!$D$20,Lister!$E$20,Lister!$D$7:$D$13),IF(OR(MONTH(F404)=4,MONTH(E404)=6),0)))))),0),"")</f>
        <v/>
      </c>
      <c r="T404" s="48" t="str">
        <f>IFERROR(MAX(IF(OR(O404="",P404="",Q404=""),"",IF(AND(MONTH(E404)=6,MONTH(F404)=6),(NETWORKDAYS(E404,F404,Lister!$D$7:$D$13)-Q404)*N404/NETWORKDAYS(Lister!$D$21,Lister!$E$21,Lister!$D$7:$D$13),IF(AND(MONTH(E404)&lt;6,MONTH(F404)=6),(NETWORKDAYS(Lister!$D$21,F404,Lister!$D$7:$D$13)-Q404)*N404/NETWORKDAYS(Lister!$D$21,Lister!$E$21,Lister!$D$7:$D$13),IF(MONTH(F404)&lt;6,0)))),0),"")</f>
        <v/>
      </c>
      <c r="U404" s="50" t="str">
        <f t="shared" si="28"/>
        <v/>
      </c>
    </row>
    <row r="405" spans="1:21" x14ac:dyDescent="0.35">
      <c r="A405" s="11" t="str">
        <f t="shared" si="29"/>
        <v/>
      </c>
      <c r="B405" s="32"/>
      <c r="C405" s="17"/>
      <c r="D405" s="18"/>
      <c r="E405" s="12"/>
      <c r="F405" s="12"/>
      <c r="G405" s="40" t="str">
        <f>IF(OR(E405="",F405=""),"",NETWORKDAYS(E405,F405,Lister!$D$7:$D$13))</f>
        <v/>
      </c>
      <c r="H405" s="14"/>
      <c r="I405" s="25" t="str">
        <f t="shared" si="25"/>
        <v/>
      </c>
      <c r="J405" s="45"/>
      <c r="K405" s="46"/>
      <c r="L405" s="15"/>
      <c r="M405" s="49" t="str">
        <f t="shared" si="26"/>
        <v/>
      </c>
      <c r="N405" s="47" t="str">
        <f t="shared" si="27"/>
        <v/>
      </c>
      <c r="O405" s="15"/>
      <c r="P405" s="15"/>
      <c r="Q405" s="15"/>
      <c r="R405" s="48" t="str">
        <f>IFERROR(MAX(IF(OR(O405="",P405="",Q405=""),"",IF(AND(MONTH(E405)=4,MONTH(F405)=4),(NETWORKDAYS(E405,F405,Lister!$D$7:$D$13)-O405)*N405/NETWORKDAYS(Lister!$D$19,Lister!$E$19,Lister!$D$7:$D$13),IF(AND(MONTH(E405)=4,MONTH(F405)&gt;4),(NETWORKDAYS(E405,Lister!$E$19,Lister!$D$7:$D$13)-O405)*N405/NETWORKDAYS(Lister!$D$19,Lister!$E$19,Lister!$D$7:$D$13),IF(MONTH(E405)&gt;4,0)))),0),"")</f>
        <v/>
      </c>
      <c r="S405" s="48" t="str">
        <f>IFERROR(MAX(IF(OR(O405="",P405="",Q405=""),"",IF(AND(MONTH(E405)=5,MONTH(F405)=5),(NETWORKDAYS(E405,F405,Lister!$D$7:$D$13)-P405)*N405/NETWORKDAYS(Lister!$D$20,Lister!$E$20,Lister!$D$7:$D$13),IF(AND(MONTH(E405)=4,MONTH(F405)=5),(NETWORKDAYS(Lister!$D$20,F405,Lister!$D$7:$D$13)-P405)*N405/NETWORKDAYS(Lister!$D$20,Lister!$E$20,Lister!$D$7:$D$13),IF(AND(MONTH(E405)=5,MONTH(F405)=6),(NETWORKDAYS(E405,Lister!$E$20,Lister!$D$7:$D$13)-P405)*N405/NETWORKDAYS(Lister!$D$20,Lister!$E$20,Lister!$D$7:$D$13),IF(AND(MONTH(E405)=4,MONTH(F405)=6),(NETWORKDAYS(Lister!$D$20,Lister!$E$20,Lister!$D$7:$D$13)-P405)*N405/NETWORKDAYS(Lister!$D$20,Lister!$E$20,Lister!$D$7:$D$13),IF(OR(MONTH(F405)=4,MONTH(E405)=6),0)))))),0),"")</f>
        <v/>
      </c>
      <c r="T405" s="48" t="str">
        <f>IFERROR(MAX(IF(OR(O405="",P405="",Q405=""),"",IF(AND(MONTH(E405)=6,MONTH(F405)=6),(NETWORKDAYS(E405,F405,Lister!$D$7:$D$13)-Q405)*N405/NETWORKDAYS(Lister!$D$21,Lister!$E$21,Lister!$D$7:$D$13),IF(AND(MONTH(E405)&lt;6,MONTH(F405)=6),(NETWORKDAYS(Lister!$D$21,F405,Lister!$D$7:$D$13)-Q405)*N405/NETWORKDAYS(Lister!$D$21,Lister!$E$21,Lister!$D$7:$D$13),IF(MONTH(F405)&lt;6,0)))),0),"")</f>
        <v/>
      </c>
      <c r="U405" s="50" t="str">
        <f t="shared" si="28"/>
        <v/>
      </c>
    </row>
    <row r="406" spans="1:21" x14ac:dyDescent="0.35">
      <c r="A406" s="11" t="str">
        <f t="shared" si="29"/>
        <v/>
      </c>
      <c r="B406" s="32"/>
      <c r="C406" s="17"/>
      <c r="D406" s="18"/>
      <c r="E406" s="12"/>
      <c r="F406" s="12"/>
      <c r="G406" s="40" t="str">
        <f>IF(OR(E406="",F406=""),"",NETWORKDAYS(E406,F406,Lister!$D$7:$D$13))</f>
        <v/>
      </c>
      <c r="H406" s="14"/>
      <c r="I406" s="25" t="str">
        <f t="shared" ref="I406:I469" si="30">IF(H406="","",IF(H406="Funktionær",0.75,IF(H406="Ikke-funktionær",0.9,IF(H406="Elev/lærling",0.9))))</f>
        <v/>
      </c>
      <c r="J406" s="45"/>
      <c r="K406" s="46"/>
      <c r="L406" s="15"/>
      <c r="M406" s="49" t="str">
        <f t="shared" ref="M406:M469" si="31">IF(B406="","",IF(J406*I406&gt;30000*IF(L406&gt;37,37,L406)/37,30000*IF(L406&gt;37,37,L406)/37,J406*I406))</f>
        <v/>
      </c>
      <c r="N406" s="47" t="str">
        <f t="shared" ref="N406:N469" si="32">IF(M406="","",IF(M406&lt;=J406-K406,M406,J406-K406))</f>
        <v/>
      </c>
      <c r="O406" s="15"/>
      <c r="P406" s="15"/>
      <c r="Q406" s="15"/>
      <c r="R406" s="48" t="str">
        <f>IFERROR(MAX(IF(OR(O406="",P406="",Q406=""),"",IF(AND(MONTH(E406)=4,MONTH(F406)=4),(NETWORKDAYS(E406,F406,Lister!$D$7:$D$13)-O406)*N406/NETWORKDAYS(Lister!$D$19,Lister!$E$19,Lister!$D$7:$D$13),IF(AND(MONTH(E406)=4,MONTH(F406)&gt;4),(NETWORKDAYS(E406,Lister!$E$19,Lister!$D$7:$D$13)-O406)*N406/NETWORKDAYS(Lister!$D$19,Lister!$E$19,Lister!$D$7:$D$13),IF(MONTH(E406)&gt;4,0)))),0),"")</f>
        <v/>
      </c>
      <c r="S406" s="48" t="str">
        <f>IFERROR(MAX(IF(OR(O406="",P406="",Q406=""),"",IF(AND(MONTH(E406)=5,MONTH(F406)=5),(NETWORKDAYS(E406,F406,Lister!$D$7:$D$13)-P406)*N406/NETWORKDAYS(Lister!$D$20,Lister!$E$20,Lister!$D$7:$D$13),IF(AND(MONTH(E406)=4,MONTH(F406)=5),(NETWORKDAYS(Lister!$D$20,F406,Lister!$D$7:$D$13)-P406)*N406/NETWORKDAYS(Lister!$D$20,Lister!$E$20,Lister!$D$7:$D$13),IF(AND(MONTH(E406)=5,MONTH(F406)=6),(NETWORKDAYS(E406,Lister!$E$20,Lister!$D$7:$D$13)-P406)*N406/NETWORKDAYS(Lister!$D$20,Lister!$E$20,Lister!$D$7:$D$13),IF(AND(MONTH(E406)=4,MONTH(F406)=6),(NETWORKDAYS(Lister!$D$20,Lister!$E$20,Lister!$D$7:$D$13)-P406)*N406/NETWORKDAYS(Lister!$D$20,Lister!$E$20,Lister!$D$7:$D$13),IF(OR(MONTH(F406)=4,MONTH(E406)=6),0)))))),0),"")</f>
        <v/>
      </c>
      <c r="T406" s="48" t="str">
        <f>IFERROR(MAX(IF(OR(O406="",P406="",Q406=""),"",IF(AND(MONTH(E406)=6,MONTH(F406)=6),(NETWORKDAYS(E406,F406,Lister!$D$7:$D$13)-Q406)*N406/NETWORKDAYS(Lister!$D$21,Lister!$E$21,Lister!$D$7:$D$13),IF(AND(MONTH(E406)&lt;6,MONTH(F406)=6),(NETWORKDAYS(Lister!$D$21,F406,Lister!$D$7:$D$13)-Q406)*N406/NETWORKDAYS(Lister!$D$21,Lister!$E$21,Lister!$D$7:$D$13),IF(MONTH(F406)&lt;6,0)))),0),"")</f>
        <v/>
      </c>
      <c r="U406" s="50" t="str">
        <f t="shared" ref="U406:U469" si="33">IFERROR(MAX(IF(AND(ISNUMBER(R406),ISNUMBER(S406),ISNUMBER(Q406)),R406+S406+T406,""),0),"")</f>
        <v/>
      </c>
    </row>
    <row r="407" spans="1:21" x14ac:dyDescent="0.35">
      <c r="A407" s="11" t="str">
        <f t="shared" ref="A407:A470" si="34">IF(B407="","",A406+1)</f>
        <v/>
      </c>
      <c r="B407" s="32"/>
      <c r="C407" s="17"/>
      <c r="D407" s="18"/>
      <c r="E407" s="12"/>
      <c r="F407" s="12"/>
      <c r="G407" s="40" t="str">
        <f>IF(OR(E407="",F407=""),"",NETWORKDAYS(E407,F407,Lister!$D$7:$D$13))</f>
        <v/>
      </c>
      <c r="H407" s="14"/>
      <c r="I407" s="25" t="str">
        <f t="shared" si="30"/>
        <v/>
      </c>
      <c r="J407" s="45"/>
      <c r="K407" s="46"/>
      <c r="L407" s="15"/>
      <c r="M407" s="49" t="str">
        <f t="shared" si="31"/>
        <v/>
      </c>
      <c r="N407" s="47" t="str">
        <f t="shared" si="32"/>
        <v/>
      </c>
      <c r="O407" s="15"/>
      <c r="P407" s="15"/>
      <c r="Q407" s="15"/>
      <c r="R407" s="48" t="str">
        <f>IFERROR(MAX(IF(OR(O407="",P407="",Q407=""),"",IF(AND(MONTH(E407)=4,MONTH(F407)=4),(NETWORKDAYS(E407,F407,Lister!$D$7:$D$13)-O407)*N407/NETWORKDAYS(Lister!$D$19,Lister!$E$19,Lister!$D$7:$D$13),IF(AND(MONTH(E407)=4,MONTH(F407)&gt;4),(NETWORKDAYS(E407,Lister!$E$19,Lister!$D$7:$D$13)-O407)*N407/NETWORKDAYS(Lister!$D$19,Lister!$E$19,Lister!$D$7:$D$13),IF(MONTH(E407)&gt;4,0)))),0),"")</f>
        <v/>
      </c>
      <c r="S407" s="48" t="str">
        <f>IFERROR(MAX(IF(OR(O407="",P407="",Q407=""),"",IF(AND(MONTH(E407)=5,MONTH(F407)=5),(NETWORKDAYS(E407,F407,Lister!$D$7:$D$13)-P407)*N407/NETWORKDAYS(Lister!$D$20,Lister!$E$20,Lister!$D$7:$D$13),IF(AND(MONTH(E407)=4,MONTH(F407)=5),(NETWORKDAYS(Lister!$D$20,F407,Lister!$D$7:$D$13)-P407)*N407/NETWORKDAYS(Lister!$D$20,Lister!$E$20,Lister!$D$7:$D$13),IF(AND(MONTH(E407)=5,MONTH(F407)=6),(NETWORKDAYS(E407,Lister!$E$20,Lister!$D$7:$D$13)-P407)*N407/NETWORKDAYS(Lister!$D$20,Lister!$E$20,Lister!$D$7:$D$13),IF(AND(MONTH(E407)=4,MONTH(F407)=6),(NETWORKDAYS(Lister!$D$20,Lister!$E$20,Lister!$D$7:$D$13)-P407)*N407/NETWORKDAYS(Lister!$D$20,Lister!$E$20,Lister!$D$7:$D$13),IF(OR(MONTH(F407)=4,MONTH(E407)=6),0)))))),0),"")</f>
        <v/>
      </c>
      <c r="T407" s="48" t="str">
        <f>IFERROR(MAX(IF(OR(O407="",P407="",Q407=""),"",IF(AND(MONTH(E407)=6,MONTH(F407)=6),(NETWORKDAYS(E407,F407,Lister!$D$7:$D$13)-Q407)*N407/NETWORKDAYS(Lister!$D$21,Lister!$E$21,Lister!$D$7:$D$13),IF(AND(MONTH(E407)&lt;6,MONTH(F407)=6),(NETWORKDAYS(Lister!$D$21,F407,Lister!$D$7:$D$13)-Q407)*N407/NETWORKDAYS(Lister!$D$21,Lister!$E$21,Lister!$D$7:$D$13),IF(MONTH(F407)&lt;6,0)))),0),"")</f>
        <v/>
      </c>
      <c r="U407" s="50" t="str">
        <f t="shared" si="33"/>
        <v/>
      </c>
    </row>
    <row r="408" spans="1:21" x14ac:dyDescent="0.35">
      <c r="A408" s="11" t="str">
        <f t="shared" si="34"/>
        <v/>
      </c>
      <c r="B408" s="32"/>
      <c r="C408" s="17"/>
      <c r="D408" s="18"/>
      <c r="E408" s="12"/>
      <c r="F408" s="12"/>
      <c r="G408" s="40" t="str">
        <f>IF(OR(E408="",F408=""),"",NETWORKDAYS(E408,F408,Lister!$D$7:$D$13))</f>
        <v/>
      </c>
      <c r="H408" s="14"/>
      <c r="I408" s="25" t="str">
        <f t="shared" si="30"/>
        <v/>
      </c>
      <c r="J408" s="45"/>
      <c r="K408" s="46"/>
      <c r="L408" s="15"/>
      <c r="M408" s="49" t="str">
        <f t="shared" si="31"/>
        <v/>
      </c>
      <c r="N408" s="47" t="str">
        <f t="shared" si="32"/>
        <v/>
      </c>
      <c r="O408" s="15"/>
      <c r="P408" s="15"/>
      <c r="Q408" s="15"/>
      <c r="R408" s="48" t="str">
        <f>IFERROR(MAX(IF(OR(O408="",P408="",Q408=""),"",IF(AND(MONTH(E408)=4,MONTH(F408)=4),(NETWORKDAYS(E408,F408,Lister!$D$7:$D$13)-O408)*N408/NETWORKDAYS(Lister!$D$19,Lister!$E$19,Lister!$D$7:$D$13),IF(AND(MONTH(E408)=4,MONTH(F408)&gt;4),(NETWORKDAYS(E408,Lister!$E$19,Lister!$D$7:$D$13)-O408)*N408/NETWORKDAYS(Lister!$D$19,Lister!$E$19,Lister!$D$7:$D$13),IF(MONTH(E408)&gt;4,0)))),0),"")</f>
        <v/>
      </c>
      <c r="S408" s="48" t="str">
        <f>IFERROR(MAX(IF(OR(O408="",P408="",Q408=""),"",IF(AND(MONTH(E408)=5,MONTH(F408)=5),(NETWORKDAYS(E408,F408,Lister!$D$7:$D$13)-P408)*N408/NETWORKDAYS(Lister!$D$20,Lister!$E$20,Lister!$D$7:$D$13),IF(AND(MONTH(E408)=4,MONTH(F408)=5),(NETWORKDAYS(Lister!$D$20,F408,Lister!$D$7:$D$13)-P408)*N408/NETWORKDAYS(Lister!$D$20,Lister!$E$20,Lister!$D$7:$D$13),IF(AND(MONTH(E408)=5,MONTH(F408)=6),(NETWORKDAYS(E408,Lister!$E$20,Lister!$D$7:$D$13)-P408)*N408/NETWORKDAYS(Lister!$D$20,Lister!$E$20,Lister!$D$7:$D$13),IF(AND(MONTH(E408)=4,MONTH(F408)=6),(NETWORKDAYS(Lister!$D$20,Lister!$E$20,Lister!$D$7:$D$13)-P408)*N408/NETWORKDAYS(Lister!$D$20,Lister!$E$20,Lister!$D$7:$D$13),IF(OR(MONTH(F408)=4,MONTH(E408)=6),0)))))),0),"")</f>
        <v/>
      </c>
      <c r="T408" s="48" t="str">
        <f>IFERROR(MAX(IF(OR(O408="",P408="",Q408=""),"",IF(AND(MONTH(E408)=6,MONTH(F408)=6),(NETWORKDAYS(E408,F408,Lister!$D$7:$D$13)-Q408)*N408/NETWORKDAYS(Lister!$D$21,Lister!$E$21,Lister!$D$7:$D$13),IF(AND(MONTH(E408)&lt;6,MONTH(F408)=6),(NETWORKDAYS(Lister!$D$21,F408,Lister!$D$7:$D$13)-Q408)*N408/NETWORKDAYS(Lister!$D$21,Lister!$E$21,Lister!$D$7:$D$13),IF(MONTH(F408)&lt;6,0)))),0),"")</f>
        <v/>
      </c>
      <c r="U408" s="50" t="str">
        <f t="shared" si="33"/>
        <v/>
      </c>
    </row>
    <row r="409" spans="1:21" x14ac:dyDescent="0.35">
      <c r="A409" s="11" t="str">
        <f t="shared" si="34"/>
        <v/>
      </c>
      <c r="B409" s="32"/>
      <c r="C409" s="17"/>
      <c r="D409" s="18"/>
      <c r="E409" s="12"/>
      <c r="F409" s="12"/>
      <c r="G409" s="40" t="str">
        <f>IF(OR(E409="",F409=""),"",NETWORKDAYS(E409,F409,Lister!$D$7:$D$13))</f>
        <v/>
      </c>
      <c r="H409" s="14"/>
      <c r="I409" s="25" t="str">
        <f t="shared" si="30"/>
        <v/>
      </c>
      <c r="J409" s="45"/>
      <c r="K409" s="46"/>
      <c r="L409" s="15"/>
      <c r="M409" s="49" t="str">
        <f t="shared" si="31"/>
        <v/>
      </c>
      <c r="N409" s="47" t="str">
        <f t="shared" si="32"/>
        <v/>
      </c>
      <c r="O409" s="15"/>
      <c r="P409" s="15"/>
      <c r="Q409" s="15"/>
      <c r="R409" s="48" t="str">
        <f>IFERROR(MAX(IF(OR(O409="",P409="",Q409=""),"",IF(AND(MONTH(E409)=4,MONTH(F409)=4),(NETWORKDAYS(E409,F409,Lister!$D$7:$D$13)-O409)*N409/NETWORKDAYS(Lister!$D$19,Lister!$E$19,Lister!$D$7:$D$13),IF(AND(MONTH(E409)=4,MONTH(F409)&gt;4),(NETWORKDAYS(E409,Lister!$E$19,Lister!$D$7:$D$13)-O409)*N409/NETWORKDAYS(Lister!$D$19,Lister!$E$19,Lister!$D$7:$D$13),IF(MONTH(E409)&gt;4,0)))),0),"")</f>
        <v/>
      </c>
      <c r="S409" s="48" t="str">
        <f>IFERROR(MAX(IF(OR(O409="",P409="",Q409=""),"",IF(AND(MONTH(E409)=5,MONTH(F409)=5),(NETWORKDAYS(E409,F409,Lister!$D$7:$D$13)-P409)*N409/NETWORKDAYS(Lister!$D$20,Lister!$E$20,Lister!$D$7:$D$13),IF(AND(MONTH(E409)=4,MONTH(F409)=5),(NETWORKDAYS(Lister!$D$20,F409,Lister!$D$7:$D$13)-P409)*N409/NETWORKDAYS(Lister!$D$20,Lister!$E$20,Lister!$D$7:$D$13),IF(AND(MONTH(E409)=5,MONTH(F409)=6),(NETWORKDAYS(E409,Lister!$E$20,Lister!$D$7:$D$13)-P409)*N409/NETWORKDAYS(Lister!$D$20,Lister!$E$20,Lister!$D$7:$D$13),IF(AND(MONTH(E409)=4,MONTH(F409)=6),(NETWORKDAYS(Lister!$D$20,Lister!$E$20,Lister!$D$7:$D$13)-P409)*N409/NETWORKDAYS(Lister!$D$20,Lister!$E$20,Lister!$D$7:$D$13),IF(OR(MONTH(F409)=4,MONTH(E409)=6),0)))))),0),"")</f>
        <v/>
      </c>
      <c r="T409" s="48" t="str">
        <f>IFERROR(MAX(IF(OR(O409="",P409="",Q409=""),"",IF(AND(MONTH(E409)=6,MONTH(F409)=6),(NETWORKDAYS(E409,F409,Lister!$D$7:$D$13)-Q409)*N409/NETWORKDAYS(Lister!$D$21,Lister!$E$21,Lister!$D$7:$D$13),IF(AND(MONTH(E409)&lt;6,MONTH(F409)=6),(NETWORKDAYS(Lister!$D$21,F409,Lister!$D$7:$D$13)-Q409)*N409/NETWORKDAYS(Lister!$D$21,Lister!$E$21,Lister!$D$7:$D$13),IF(MONTH(F409)&lt;6,0)))),0),"")</f>
        <v/>
      </c>
      <c r="U409" s="50" t="str">
        <f t="shared" si="33"/>
        <v/>
      </c>
    </row>
    <row r="410" spans="1:21" x14ac:dyDescent="0.35">
      <c r="A410" s="11" t="str">
        <f t="shared" si="34"/>
        <v/>
      </c>
      <c r="B410" s="32"/>
      <c r="C410" s="17"/>
      <c r="D410" s="18"/>
      <c r="E410" s="12"/>
      <c r="F410" s="12"/>
      <c r="G410" s="40" t="str">
        <f>IF(OR(E410="",F410=""),"",NETWORKDAYS(E410,F410,Lister!$D$7:$D$13))</f>
        <v/>
      </c>
      <c r="H410" s="14"/>
      <c r="I410" s="25" t="str">
        <f t="shared" si="30"/>
        <v/>
      </c>
      <c r="J410" s="45"/>
      <c r="K410" s="46"/>
      <c r="L410" s="15"/>
      <c r="M410" s="49" t="str">
        <f t="shared" si="31"/>
        <v/>
      </c>
      <c r="N410" s="47" t="str">
        <f t="shared" si="32"/>
        <v/>
      </c>
      <c r="O410" s="15"/>
      <c r="P410" s="15"/>
      <c r="Q410" s="15"/>
      <c r="R410" s="48" t="str">
        <f>IFERROR(MAX(IF(OR(O410="",P410="",Q410=""),"",IF(AND(MONTH(E410)=4,MONTH(F410)=4),(NETWORKDAYS(E410,F410,Lister!$D$7:$D$13)-O410)*N410/NETWORKDAYS(Lister!$D$19,Lister!$E$19,Lister!$D$7:$D$13),IF(AND(MONTH(E410)=4,MONTH(F410)&gt;4),(NETWORKDAYS(E410,Lister!$E$19,Lister!$D$7:$D$13)-O410)*N410/NETWORKDAYS(Lister!$D$19,Lister!$E$19,Lister!$D$7:$D$13),IF(MONTH(E410)&gt;4,0)))),0),"")</f>
        <v/>
      </c>
      <c r="S410" s="48" t="str">
        <f>IFERROR(MAX(IF(OR(O410="",P410="",Q410=""),"",IF(AND(MONTH(E410)=5,MONTH(F410)=5),(NETWORKDAYS(E410,F410,Lister!$D$7:$D$13)-P410)*N410/NETWORKDAYS(Lister!$D$20,Lister!$E$20,Lister!$D$7:$D$13),IF(AND(MONTH(E410)=4,MONTH(F410)=5),(NETWORKDAYS(Lister!$D$20,F410,Lister!$D$7:$D$13)-P410)*N410/NETWORKDAYS(Lister!$D$20,Lister!$E$20,Lister!$D$7:$D$13),IF(AND(MONTH(E410)=5,MONTH(F410)=6),(NETWORKDAYS(E410,Lister!$E$20,Lister!$D$7:$D$13)-P410)*N410/NETWORKDAYS(Lister!$D$20,Lister!$E$20,Lister!$D$7:$D$13),IF(AND(MONTH(E410)=4,MONTH(F410)=6),(NETWORKDAYS(Lister!$D$20,Lister!$E$20,Lister!$D$7:$D$13)-P410)*N410/NETWORKDAYS(Lister!$D$20,Lister!$E$20,Lister!$D$7:$D$13),IF(OR(MONTH(F410)=4,MONTH(E410)=6),0)))))),0),"")</f>
        <v/>
      </c>
      <c r="T410" s="48" t="str">
        <f>IFERROR(MAX(IF(OR(O410="",P410="",Q410=""),"",IF(AND(MONTH(E410)=6,MONTH(F410)=6),(NETWORKDAYS(E410,F410,Lister!$D$7:$D$13)-Q410)*N410/NETWORKDAYS(Lister!$D$21,Lister!$E$21,Lister!$D$7:$D$13),IF(AND(MONTH(E410)&lt;6,MONTH(F410)=6),(NETWORKDAYS(Lister!$D$21,F410,Lister!$D$7:$D$13)-Q410)*N410/NETWORKDAYS(Lister!$D$21,Lister!$E$21,Lister!$D$7:$D$13),IF(MONTH(F410)&lt;6,0)))),0),"")</f>
        <v/>
      </c>
      <c r="U410" s="50" t="str">
        <f t="shared" si="33"/>
        <v/>
      </c>
    </row>
    <row r="411" spans="1:21" x14ac:dyDescent="0.35">
      <c r="A411" s="11" t="str">
        <f t="shared" si="34"/>
        <v/>
      </c>
      <c r="B411" s="32"/>
      <c r="C411" s="17"/>
      <c r="D411" s="18"/>
      <c r="E411" s="12"/>
      <c r="F411" s="12"/>
      <c r="G411" s="40" t="str">
        <f>IF(OR(E411="",F411=""),"",NETWORKDAYS(E411,F411,Lister!$D$7:$D$13))</f>
        <v/>
      </c>
      <c r="H411" s="14"/>
      <c r="I411" s="25" t="str">
        <f t="shared" si="30"/>
        <v/>
      </c>
      <c r="J411" s="45"/>
      <c r="K411" s="46"/>
      <c r="L411" s="15"/>
      <c r="M411" s="49" t="str">
        <f t="shared" si="31"/>
        <v/>
      </c>
      <c r="N411" s="47" t="str">
        <f t="shared" si="32"/>
        <v/>
      </c>
      <c r="O411" s="15"/>
      <c r="P411" s="15"/>
      <c r="Q411" s="15"/>
      <c r="R411" s="48" t="str">
        <f>IFERROR(MAX(IF(OR(O411="",P411="",Q411=""),"",IF(AND(MONTH(E411)=4,MONTH(F411)=4),(NETWORKDAYS(E411,F411,Lister!$D$7:$D$13)-O411)*N411/NETWORKDAYS(Lister!$D$19,Lister!$E$19,Lister!$D$7:$D$13),IF(AND(MONTH(E411)=4,MONTH(F411)&gt;4),(NETWORKDAYS(E411,Lister!$E$19,Lister!$D$7:$D$13)-O411)*N411/NETWORKDAYS(Lister!$D$19,Lister!$E$19,Lister!$D$7:$D$13),IF(MONTH(E411)&gt;4,0)))),0),"")</f>
        <v/>
      </c>
      <c r="S411" s="48" t="str">
        <f>IFERROR(MAX(IF(OR(O411="",P411="",Q411=""),"",IF(AND(MONTH(E411)=5,MONTH(F411)=5),(NETWORKDAYS(E411,F411,Lister!$D$7:$D$13)-P411)*N411/NETWORKDAYS(Lister!$D$20,Lister!$E$20,Lister!$D$7:$D$13),IF(AND(MONTH(E411)=4,MONTH(F411)=5),(NETWORKDAYS(Lister!$D$20,F411,Lister!$D$7:$D$13)-P411)*N411/NETWORKDAYS(Lister!$D$20,Lister!$E$20,Lister!$D$7:$D$13),IF(AND(MONTH(E411)=5,MONTH(F411)=6),(NETWORKDAYS(E411,Lister!$E$20,Lister!$D$7:$D$13)-P411)*N411/NETWORKDAYS(Lister!$D$20,Lister!$E$20,Lister!$D$7:$D$13),IF(AND(MONTH(E411)=4,MONTH(F411)=6),(NETWORKDAYS(Lister!$D$20,Lister!$E$20,Lister!$D$7:$D$13)-P411)*N411/NETWORKDAYS(Lister!$D$20,Lister!$E$20,Lister!$D$7:$D$13),IF(OR(MONTH(F411)=4,MONTH(E411)=6),0)))))),0),"")</f>
        <v/>
      </c>
      <c r="T411" s="48" t="str">
        <f>IFERROR(MAX(IF(OR(O411="",P411="",Q411=""),"",IF(AND(MONTH(E411)=6,MONTH(F411)=6),(NETWORKDAYS(E411,F411,Lister!$D$7:$D$13)-Q411)*N411/NETWORKDAYS(Lister!$D$21,Lister!$E$21,Lister!$D$7:$D$13),IF(AND(MONTH(E411)&lt;6,MONTH(F411)=6),(NETWORKDAYS(Lister!$D$21,F411,Lister!$D$7:$D$13)-Q411)*N411/NETWORKDAYS(Lister!$D$21,Lister!$E$21,Lister!$D$7:$D$13),IF(MONTH(F411)&lt;6,0)))),0),"")</f>
        <v/>
      </c>
      <c r="U411" s="50" t="str">
        <f t="shared" si="33"/>
        <v/>
      </c>
    </row>
    <row r="412" spans="1:21" x14ac:dyDescent="0.35">
      <c r="A412" s="11" t="str">
        <f t="shared" si="34"/>
        <v/>
      </c>
      <c r="B412" s="32"/>
      <c r="C412" s="17"/>
      <c r="D412" s="18"/>
      <c r="E412" s="12"/>
      <c r="F412" s="12"/>
      <c r="G412" s="40" t="str">
        <f>IF(OR(E412="",F412=""),"",NETWORKDAYS(E412,F412,Lister!$D$7:$D$13))</f>
        <v/>
      </c>
      <c r="H412" s="14"/>
      <c r="I412" s="25" t="str">
        <f t="shared" si="30"/>
        <v/>
      </c>
      <c r="J412" s="45"/>
      <c r="K412" s="46"/>
      <c r="L412" s="15"/>
      <c r="M412" s="49" t="str">
        <f t="shared" si="31"/>
        <v/>
      </c>
      <c r="N412" s="47" t="str">
        <f t="shared" si="32"/>
        <v/>
      </c>
      <c r="O412" s="15"/>
      <c r="P412" s="15"/>
      <c r="Q412" s="15"/>
      <c r="R412" s="48" t="str">
        <f>IFERROR(MAX(IF(OR(O412="",P412="",Q412=""),"",IF(AND(MONTH(E412)=4,MONTH(F412)=4),(NETWORKDAYS(E412,F412,Lister!$D$7:$D$13)-O412)*N412/NETWORKDAYS(Lister!$D$19,Lister!$E$19,Lister!$D$7:$D$13),IF(AND(MONTH(E412)=4,MONTH(F412)&gt;4),(NETWORKDAYS(E412,Lister!$E$19,Lister!$D$7:$D$13)-O412)*N412/NETWORKDAYS(Lister!$D$19,Lister!$E$19,Lister!$D$7:$D$13),IF(MONTH(E412)&gt;4,0)))),0),"")</f>
        <v/>
      </c>
      <c r="S412" s="48" t="str">
        <f>IFERROR(MAX(IF(OR(O412="",P412="",Q412=""),"",IF(AND(MONTH(E412)=5,MONTH(F412)=5),(NETWORKDAYS(E412,F412,Lister!$D$7:$D$13)-P412)*N412/NETWORKDAYS(Lister!$D$20,Lister!$E$20,Lister!$D$7:$D$13),IF(AND(MONTH(E412)=4,MONTH(F412)=5),(NETWORKDAYS(Lister!$D$20,F412,Lister!$D$7:$D$13)-P412)*N412/NETWORKDAYS(Lister!$D$20,Lister!$E$20,Lister!$D$7:$D$13),IF(AND(MONTH(E412)=5,MONTH(F412)=6),(NETWORKDAYS(E412,Lister!$E$20,Lister!$D$7:$D$13)-P412)*N412/NETWORKDAYS(Lister!$D$20,Lister!$E$20,Lister!$D$7:$D$13),IF(AND(MONTH(E412)=4,MONTH(F412)=6),(NETWORKDAYS(Lister!$D$20,Lister!$E$20,Lister!$D$7:$D$13)-P412)*N412/NETWORKDAYS(Lister!$D$20,Lister!$E$20,Lister!$D$7:$D$13),IF(OR(MONTH(F412)=4,MONTH(E412)=6),0)))))),0),"")</f>
        <v/>
      </c>
      <c r="T412" s="48" t="str">
        <f>IFERROR(MAX(IF(OR(O412="",P412="",Q412=""),"",IF(AND(MONTH(E412)=6,MONTH(F412)=6),(NETWORKDAYS(E412,F412,Lister!$D$7:$D$13)-Q412)*N412/NETWORKDAYS(Lister!$D$21,Lister!$E$21,Lister!$D$7:$D$13),IF(AND(MONTH(E412)&lt;6,MONTH(F412)=6),(NETWORKDAYS(Lister!$D$21,F412,Lister!$D$7:$D$13)-Q412)*N412/NETWORKDAYS(Lister!$D$21,Lister!$E$21,Lister!$D$7:$D$13),IF(MONTH(F412)&lt;6,0)))),0),"")</f>
        <v/>
      </c>
      <c r="U412" s="50" t="str">
        <f t="shared" si="33"/>
        <v/>
      </c>
    </row>
    <row r="413" spans="1:21" x14ac:dyDescent="0.35">
      <c r="A413" s="11" t="str">
        <f t="shared" si="34"/>
        <v/>
      </c>
      <c r="B413" s="32"/>
      <c r="C413" s="17"/>
      <c r="D413" s="18"/>
      <c r="E413" s="12"/>
      <c r="F413" s="12"/>
      <c r="G413" s="40" t="str">
        <f>IF(OR(E413="",F413=""),"",NETWORKDAYS(E413,F413,Lister!$D$7:$D$13))</f>
        <v/>
      </c>
      <c r="H413" s="14"/>
      <c r="I413" s="25" t="str">
        <f t="shared" si="30"/>
        <v/>
      </c>
      <c r="J413" s="45"/>
      <c r="K413" s="46"/>
      <c r="L413" s="15"/>
      <c r="M413" s="49" t="str">
        <f t="shared" si="31"/>
        <v/>
      </c>
      <c r="N413" s="47" t="str">
        <f t="shared" si="32"/>
        <v/>
      </c>
      <c r="O413" s="15"/>
      <c r="P413" s="15"/>
      <c r="Q413" s="15"/>
      <c r="R413" s="48" t="str">
        <f>IFERROR(MAX(IF(OR(O413="",P413="",Q413=""),"",IF(AND(MONTH(E413)=4,MONTH(F413)=4),(NETWORKDAYS(E413,F413,Lister!$D$7:$D$13)-O413)*N413/NETWORKDAYS(Lister!$D$19,Lister!$E$19,Lister!$D$7:$D$13),IF(AND(MONTH(E413)=4,MONTH(F413)&gt;4),(NETWORKDAYS(E413,Lister!$E$19,Lister!$D$7:$D$13)-O413)*N413/NETWORKDAYS(Lister!$D$19,Lister!$E$19,Lister!$D$7:$D$13),IF(MONTH(E413)&gt;4,0)))),0),"")</f>
        <v/>
      </c>
      <c r="S413" s="48" t="str">
        <f>IFERROR(MAX(IF(OR(O413="",P413="",Q413=""),"",IF(AND(MONTH(E413)=5,MONTH(F413)=5),(NETWORKDAYS(E413,F413,Lister!$D$7:$D$13)-P413)*N413/NETWORKDAYS(Lister!$D$20,Lister!$E$20,Lister!$D$7:$D$13),IF(AND(MONTH(E413)=4,MONTH(F413)=5),(NETWORKDAYS(Lister!$D$20,F413,Lister!$D$7:$D$13)-P413)*N413/NETWORKDAYS(Lister!$D$20,Lister!$E$20,Lister!$D$7:$D$13),IF(AND(MONTH(E413)=5,MONTH(F413)=6),(NETWORKDAYS(E413,Lister!$E$20,Lister!$D$7:$D$13)-P413)*N413/NETWORKDAYS(Lister!$D$20,Lister!$E$20,Lister!$D$7:$D$13),IF(AND(MONTH(E413)=4,MONTH(F413)=6),(NETWORKDAYS(Lister!$D$20,Lister!$E$20,Lister!$D$7:$D$13)-P413)*N413/NETWORKDAYS(Lister!$D$20,Lister!$E$20,Lister!$D$7:$D$13),IF(OR(MONTH(F413)=4,MONTH(E413)=6),0)))))),0),"")</f>
        <v/>
      </c>
      <c r="T413" s="48" t="str">
        <f>IFERROR(MAX(IF(OR(O413="",P413="",Q413=""),"",IF(AND(MONTH(E413)=6,MONTH(F413)=6),(NETWORKDAYS(E413,F413,Lister!$D$7:$D$13)-Q413)*N413/NETWORKDAYS(Lister!$D$21,Lister!$E$21,Lister!$D$7:$D$13),IF(AND(MONTH(E413)&lt;6,MONTH(F413)=6),(NETWORKDAYS(Lister!$D$21,F413,Lister!$D$7:$D$13)-Q413)*N413/NETWORKDAYS(Lister!$D$21,Lister!$E$21,Lister!$D$7:$D$13),IF(MONTH(F413)&lt;6,0)))),0),"")</f>
        <v/>
      </c>
      <c r="U413" s="50" t="str">
        <f t="shared" si="33"/>
        <v/>
      </c>
    </row>
    <row r="414" spans="1:21" x14ac:dyDescent="0.35">
      <c r="A414" s="11" t="str">
        <f t="shared" si="34"/>
        <v/>
      </c>
      <c r="B414" s="32"/>
      <c r="C414" s="17"/>
      <c r="D414" s="18"/>
      <c r="E414" s="12"/>
      <c r="F414" s="12"/>
      <c r="G414" s="40" t="str">
        <f>IF(OR(E414="",F414=""),"",NETWORKDAYS(E414,F414,Lister!$D$7:$D$13))</f>
        <v/>
      </c>
      <c r="H414" s="14"/>
      <c r="I414" s="25" t="str">
        <f t="shared" si="30"/>
        <v/>
      </c>
      <c r="J414" s="45"/>
      <c r="K414" s="46"/>
      <c r="L414" s="15"/>
      <c r="M414" s="49" t="str">
        <f t="shared" si="31"/>
        <v/>
      </c>
      <c r="N414" s="47" t="str">
        <f t="shared" si="32"/>
        <v/>
      </c>
      <c r="O414" s="15"/>
      <c r="P414" s="15"/>
      <c r="Q414" s="15"/>
      <c r="R414" s="48" t="str">
        <f>IFERROR(MAX(IF(OR(O414="",P414="",Q414=""),"",IF(AND(MONTH(E414)=4,MONTH(F414)=4),(NETWORKDAYS(E414,F414,Lister!$D$7:$D$13)-O414)*N414/NETWORKDAYS(Lister!$D$19,Lister!$E$19,Lister!$D$7:$D$13),IF(AND(MONTH(E414)=4,MONTH(F414)&gt;4),(NETWORKDAYS(E414,Lister!$E$19,Lister!$D$7:$D$13)-O414)*N414/NETWORKDAYS(Lister!$D$19,Lister!$E$19,Lister!$D$7:$D$13),IF(MONTH(E414)&gt;4,0)))),0),"")</f>
        <v/>
      </c>
      <c r="S414" s="48" t="str">
        <f>IFERROR(MAX(IF(OR(O414="",P414="",Q414=""),"",IF(AND(MONTH(E414)=5,MONTH(F414)=5),(NETWORKDAYS(E414,F414,Lister!$D$7:$D$13)-P414)*N414/NETWORKDAYS(Lister!$D$20,Lister!$E$20,Lister!$D$7:$D$13),IF(AND(MONTH(E414)=4,MONTH(F414)=5),(NETWORKDAYS(Lister!$D$20,F414,Lister!$D$7:$D$13)-P414)*N414/NETWORKDAYS(Lister!$D$20,Lister!$E$20,Lister!$D$7:$D$13),IF(AND(MONTH(E414)=5,MONTH(F414)=6),(NETWORKDAYS(E414,Lister!$E$20,Lister!$D$7:$D$13)-P414)*N414/NETWORKDAYS(Lister!$D$20,Lister!$E$20,Lister!$D$7:$D$13),IF(AND(MONTH(E414)=4,MONTH(F414)=6),(NETWORKDAYS(Lister!$D$20,Lister!$E$20,Lister!$D$7:$D$13)-P414)*N414/NETWORKDAYS(Lister!$D$20,Lister!$E$20,Lister!$D$7:$D$13),IF(OR(MONTH(F414)=4,MONTH(E414)=6),0)))))),0),"")</f>
        <v/>
      </c>
      <c r="T414" s="48" t="str">
        <f>IFERROR(MAX(IF(OR(O414="",P414="",Q414=""),"",IF(AND(MONTH(E414)=6,MONTH(F414)=6),(NETWORKDAYS(E414,F414,Lister!$D$7:$D$13)-Q414)*N414/NETWORKDAYS(Lister!$D$21,Lister!$E$21,Lister!$D$7:$D$13),IF(AND(MONTH(E414)&lt;6,MONTH(F414)=6),(NETWORKDAYS(Lister!$D$21,F414,Lister!$D$7:$D$13)-Q414)*N414/NETWORKDAYS(Lister!$D$21,Lister!$E$21,Lister!$D$7:$D$13),IF(MONTH(F414)&lt;6,0)))),0),"")</f>
        <v/>
      </c>
      <c r="U414" s="50" t="str">
        <f t="shared" si="33"/>
        <v/>
      </c>
    </row>
    <row r="415" spans="1:21" x14ac:dyDescent="0.35">
      <c r="A415" s="11" t="str">
        <f t="shared" si="34"/>
        <v/>
      </c>
      <c r="B415" s="32"/>
      <c r="C415" s="17"/>
      <c r="D415" s="18"/>
      <c r="E415" s="12"/>
      <c r="F415" s="12"/>
      <c r="G415" s="40" t="str">
        <f>IF(OR(E415="",F415=""),"",NETWORKDAYS(E415,F415,Lister!$D$7:$D$13))</f>
        <v/>
      </c>
      <c r="H415" s="14"/>
      <c r="I415" s="25" t="str">
        <f t="shared" si="30"/>
        <v/>
      </c>
      <c r="J415" s="45"/>
      <c r="K415" s="46"/>
      <c r="L415" s="15"/>
      <c r="M415" s="49" t="str">
        <f t="shared" si="31"/>
        <v/>
      </c>
      <c r="N415" s="47" t="str">
        <f t="shared" si="32"/>
        <v/>
      </c>
      <c r="O415" s="15"/>
      <c r="P415" s="15"/>
      <c r="Q415" s="15"/>
      <c r="R415" s="48" t="str">
        <f>IFERROR(MAX(IF(OR(O415="",P415="",Q415=""),"",IF(AND(MONTH(E415)=4,MONTH(F415)=4),(NETWORKDAYS(E415,F415,Lister!$D$7:$D$13)-O415)*N415/NETWORKDAYS(Lister!$D$19,Lister!$E$19,Lister!$D$7:$D$13),IF(AND(MONTH(E415)=4,MONTH(F415)&gt;4),(NETWORKDAYS(E415,Lister!$E$19,Lister!$D$7:$D$13)-O415)*N415/NETWORKDAYS(Lister!$D$19,Lister!$E$19,Lister!$D$7:$D$13),IF(MONTH(E415)&gt;4,0)))),0),"")</f>
        <v/>
      </c>
      <c r="S415" s="48" t="str">
        <f>IFERROR(MAX(IF(OR(O415="",P415="",Q415=""),"",IF(AND(MONTH(E415)=5,MONTH(F415)=5),(NETWORKDAYS(E415,F415,Lister!$D$7:$D$13)-P415)*N415/NETWORKDAYS(Lister!$D$20,Lister!$E$20,Lister!$D$7:$D$13),IF(AND(MONTH(E415)=4,MONTH(F415)=5),(NETWORKDAYS(Lister!$D$20,F415,Lister!$D$7:$D$13)-P415)*N415/NETWORKDAYS(Lister!$D$20,Lister!$E$20,Lister!$D$7:$D$13),IF(AND(MONTH(E415)=5,MONTH(F415)=6),(NETWORKDAYS(E415,Lister!$E$20,Lister!$D$7:$D$13)-P415)*N415/NETWORKDAYS(Lister!$D$20,Lister!$E$20,Lister!$D$7:$D$13),IF(AND(MONTH(E415)=4,MONTH(F415)=6),(NETWORKDAYS(Lister!$D$20,Lister!$E$20,Lister!$D$7:$D$13)-P415)*N415/NETWORKDAYS(Lister!$D$20,Lister!$E$20,Lister!$D$7:$D$13),IF(OR(MONTH(F415)=4,MONTH(E415)=6),0)))))),0),"")</f>
        <v/>
      </c>
      <c r="T415" s="48" t="str">
        <f>IFERROR(MAX(IF(OR(O415="",P415="",Q415=""),"",IF(AND(MONTH(E415)=6,MONTH(F415)=6),(NETWORKDAYS(E415,F415,Lister!$D$7:$D$13)-Q415)*N415/NETWORKDAYS(Lister!$D$21,Lister!$E$21,Lister!$D$7:$D$13),IF(AND(MONTH(E415)&lt;6,MONTH(F415)=6),(NETWORKDAYS(Lister!$D$21,F415,Lister!$D$7:$D$13)-Q415)*N415/NETWORKDAYS(Lister!$D$21,Lister!$E$21,Lister!$D$7:$D$13),IF(MONTH(F415)&lt;6,0)))),0),"")</f>
        <v/>
      </c>
      <c r="U415" s="50" t="str">
        <f t="shared" si="33"/>
        <v/>
      </c>
    </row>
    <row r="416" spans="1:21" x14ac:dyDescent="0.35">
      <c r="A416" s="11" t="str">
        <f t="shared" si="34"/>
        <v/>
      </c>
      <c r="B416" s="32"/>
      <c r="C416" s="17"/>
      <c r="D416" s="18"/>
      <c r="E416" s="12"/>
      <c r="F416" s="12"/>
      <c r="G416" s="40" t="str">
        <f>IF(OR(E416="",F416=""),"",NETWORKDAYS(E416,F416,Lister!$D$7:$D$13))</f>
        <v/>
      </c>
      <c r="H416" s="14"/>
      <c r="I416" s="25" t="str">
        <f t="shared" si="30"/>
        <v/>
      </c>
      <c r="J416" s="45"/>
      <c r="K416" s="46"/>
      <c r="L416" s="15"/>
      <c r="M416" s="49" t="str">
        <f t="shared" si="31"/>
        <v/>
      </c>
      <c r="N416" s="47" t="str">
        <f t="shared" si="32"/>
        <v/>
      </c>
      <c r="O416" s="15"/>
      <c r="P416" s="15"/>
      <c r="Q416" s="15"/>
      <c r="R416" s="48" t="str">
        <f>IFERROR(MAX(IF(OR(O416="",P416="",Q416=""),"",IF(AND(MONTH(E416)=4,MONTH(F416)=4),(NETWORKDAYS(E416,F416,Lister!$D$7:$D$13)-O416)*N416/NETWORKDAYS(Lister!$D$19,Lister!$E$19,Lister!$D$7:$D$13),IF(AND(MONTH(E416)=4,MONTH(F416)&gt;4),(NETWORKDAYS(E416,Lister!$E$19,Lister!$D$7:$D$13)-O416)*N416/NETWORKDAYS(Lister!$D$19,Lister!$E$19,Lister!$D$7:$D$13),IF(MONTH(E416)&gt;4,0)))),0),"")</f>
        <v/>
      </c>
      <c r="S416" s="48" t="str">
        <f>IFERROR(MAX(IF(OR(O416="",P416="",Q416=""),"",IF(AND(MONTH(E416)=5,MONTH(F416)=5),(NETWORKDAYS(E416,F416,Lister!$D$7:$D$13)-P416)*N416/NETWORKDAYS(Lister!$D$20,Lister!$E$20,Lister!$D$7:$D$13),IF(AND(MONTH(E416)=4,MONTH(F416)=5),(NETWORKDAYS(Lister!$D$20,F416,Lister!$D$7:$D$13)-P416)*N416/NETWORKDAYS(Lister!$D$20,Lister!$E$20,Lister!$D$7:$D$13),IF(AND(MONTH(E416)=5,MONTH(F416)=6),(NETWORKDAYS(E416,Lister!$E$20,Lister!$D$7:$D$13)-P416)*N416/NETWORKDAYS(Lister!$D$20,Lister!$E$20,Lister!$D$7:$D$13),IF(AND(MONTH(E416)=4,MONTH(F416)=6),(NETWORKDAYS(Lister!$D$20,Lister!$E$20,Lister!$D$7:$D$13)-P416)*N416/NETWORKDAYS(Lister!$D$20,Lister!$E$20,Lister!$D$7:$D$13),IF(OR(MONTH(F416)=4,MONTH(E416)=6),0)))))),0),"")</f>
        <v/>
      </c>
      <c r="T416" s="48" t="str">
        <f>IFERROR(MAX(IF(OR(O416="",P416="",Q416=""),"",IF(AND(MONTH(E416)=6,MONTH(F416)=6),(NETWORKDAYS(E416,F416,Lister!$D$7:$D$13)-Q416)*N416/NETWORKDAYS(Lister!$D$21,Lister!$E$21,Lister!$D$7:$D$13),IF(AND(MONTH(E416)&lt;6,MONTH(F416)=6),(NETWORKDAYS(Lister!$D$21,F416,Lister!$D$7:$D$13)-Q416)*N416/NETWORKDAYS(Lister!$D$21,Lister!$E$21,Lister!$D$7:$D$13),IF(MONTH(F416)&lt;6,0)))),0),"")</f>
        <v/>
      </c>
      <c r="U416" s="50" t="str">
        <f t="shared" si="33"/>
        <v/>
      </c>
    </row>
    <row r="417" spans="1:21" x14ac:dyDescent="0.35">
      <c r="A417" s="11" t="str">
        <f t="shared" si="34"/>
        <v/>
      </c>
      <c r="B417" s="32"/>
      <c r="C417" s="17"/>
      <c r="D417" s="18"/>
      <c r="E417" s="12"/>
      <c r="F417" s="12"/>
      <c r="G417" s="40" t="str">
        <f>IF(OR(E417="",F417=""),"",NETWORKDAYS(E417,F417,Lister!$D$7:$D$13))</f>
        <v/>
      </c>
      <c r="H417" s="14"/>
      <c r="I417" s="25" t="str">
        <f t="shared" si="30"/>
        <v/>
      </c>
      <c r="J417" s="45"/>
      <c r="K417" s="46"/>
      <c r="L417" s="15"/>
      <c r="M417" s="49" t="str">
        <f t="shared" si="31"/>
        <v/>
      </c>
      <c r="N417" s="47" t="str">
        <f t="shared" si="32"/>
        <v/>
      </c>
      <c r="O417" s="15"/>
      <c r="P417" s="15"/>
      <c r="Q417" s="15"/>
      <c r="R417" s="48" t="str">
        <f>IFERROR(MAX(IF(OR(O417="",P417="",Q417=""),"",IF(AND(MONTH(E417)=4,MONTH(F417)=4),(NETWORKDAYS(E417,F417,Lister!$D$7:$D$13)-O417)*N417/NETWORKDAYS(Lister!$D$19,Lister!$E$19,Lister!$D$7:$D$13),IF(AND(MONTH(E417)=4,MONTH(F417)&gt;4),(NETWORKDAYS(E417,Lister!$E$19,Lister!$D$7:$D$13)-O417)*N417/NETWORKDAYS(Lister!$D$19,Lister!$E$19,Lister!$D$7:$D$13),IF(MONTH(E417)&gt;4,0)))),0),"")</f>
        <v/>
      </c>
      <c r="S417" s="48" t="str">
        <f>IFERROR(MAX(IF(OR(O417="",P417="",Q417=""),"",IF(AND(MONTH(E417)=5,MONTH(F417)=5),(NETWORKDAYS(E417,F417,Lister!$D$7:$D$13)-P417)*N417/NETWORKDAYS(Lister!$D$20,Lister!$E$20,Lister!$D$7:$D$13),IF(AND(MONTH(E417)=4,MONTH(F417)=5),(NETWORKDAYS(Lister!$D$20,F417,Lister!$D$7:$D$13)-P417)*N417/NETWORKDAYS(Lister!$D$20,Lister!$E$20,Lister!$D$7:$D$13),IF(AND(MONTH(E417)=5,MONTH(F417)=6),(NETWORKDAYS(E417,Lister!$E$20,Lister!$D$7:$D$13)-P417)*N417/NETWORKDAYS(Lister!$D$20,Lister!$E$20,Lister!$D$7:$D$13),IF(AND(MONTH(E417)=4,MONTH(F417)=6),(NETWORKDAYS(Lister!$D$20,Lister!$E$20,Lister!$D$7:$D$13)-P417)*N417/NETWORKDAYS(Lister!$D$20,Lister!$E$20,Lister!$D$7:$D$13),IF(OR(MONTH(F417)=4,MONTH(E417)=6),0)))))),0),"")</f>
        <v/>
      </c>
      <c r="T417" s="48" t="str">
        <f>IFERROR(MAX(IF(OR(O417="",P417="",Q417=""),"",IF(AND(MONTH(E417)=6,MONTH(F417)=6),(NETWORKDAYS(E417,F417,Lister!$D$7:$D$13)-Q417)*N417/NETWORKDAYS(Lister!$D$21,Lister!$E$21,Lister!$D$7:$D$13),IF(AND(MONTH(E417)&lt;6,MONTH(F417)=6),(NETWORKDAYS(Lister!$D$21,F417,Lister!$D$7:$D$13)-Q417)*N417/NETWORKDAYS(Lister!$D$21,Lister!$E$21,Lister!$D$7:$D$13),IF(MONTH(F417)&lt;6,0)))),0),"")</f>
        <v/>
      </c>
      <c r="U417" s="50" t="str">
        <f t="shared" si="33"/>
        <v/>
      </c>
    </row>
    <row r="418" spans="1:21" x14ac:dyDescent="0.35">
      <c r="A418" s="11" t="str">
        <f t="shared" si="34"/>
        <v/>
      </c>
      <c r="B418" s="32"/>
      <c r="C418" s="17"/>
      <c r="D418" s="18"/>
      <c r="E418" s="12"/>
      <c r="F418" s="12"/>
      <c r="G418" s="40" t="str">
        <f>IF(OR(E418="",F418=""),"",NETWORKDAYS(E418,F418,Lister!$D$7:$D$13))</f>
        <v/>
      </c>
      <c r="H418" s="14"/>
      <c r="I418" s="25" t="str">
        <f t="shared" si="30"/>
        <v/>
      </c>
      <c r="J418" s="45"/>
      <c r="K418" s="46"/>
      <c r="L418" s="15"/>
      <c r="M418" s="49" t="str">
        <f t="shared" si="31"/>
        <v/>
      </c>
      <c r="N418" s="47" t="str">
        <f t="shared" si="32"/>
        <v/>
      </c>
      <c r="O418" s="15"/>
      <c r="P418" s="15"/>
      <c r="Q418" s="15"/>
      <c r="R418" s="48" t="str">
        <f>IFERROR(MAX(IF(OR(O418="",P418="",Q418=""),"",IF(AND(MONTH(E418)=4,MONTH(F418)=4),(NETWORKDAYS(E418,F418,Lister!$D$7:$D$13)-O418)*N418/NETWORKDAYS(Lister!$D$19,Lister!$E$19,Lister!$D$7:$D$13),IF(AND(MONTH(E418)=4,MONTH(F418)&gt;4),(NETWORKDAYS(E418,Lister!$E$19,Lister!$D$7:$D$13)-O418)*N418/NETWORKDAYS(Lister!$D$19,Lister!$E$19,Lister!$D$7:$D$13),IF(MONTH(E418)&gt;4,0)))),0),"")</f>
        <v/>
      </c>
      <c r="S418" s="48" t="str">
        <f>IFERROR(MAX(IF(OR(O418="",P418="",Q418=""),"",IF(AND(MONTH(E418)=5,MONTH(F418)=5),(NETWORKDAYS(E418,F418,Lister!$D$7:$D$13)-P418)*N418/NETWORKDAYS(Lister!$D$20,Lister!$E$20,Lister!$D$7:$D$13),IF(AND(MONTH(E418)=4,MONTH(F418)=5),(NETWORKDAYS(Lister!$D$20,F418,Lister!$D$7:$D$13)-P418)*N418/NETWORKDAYS(Lister!$D$20,Lister!$E$20,Lister!$D$7:$D$13),IF(AND(MONTH(E418)=5,MONTH(F418)=6),(NETWORKDAYS(E418,Lister!$E$20,Lister!$D$7:$D$13)-P418)*N418/NETWORKDAYS(Lister!$D$20,Lister!$E$20,Lister!$D$7:$D$13),IF(AND(MONTH(E418)=4,MONTH(F418)=6),(NETWORKDAYS(Lister!$D$20,Lister!$E$20,Lister!$D$7:$D$13)-P418)*N418/NETWORKDAYS(Lister!$D$20,Lister!$E$20,Lister!$D$7:$D$13),IF(OR(MONTH(F418)=4,MONTH(E418)=6),0)))))),0),"")</f>
        <v/>
      </c>
      <c r="T418" s="48" t="str">
        <f>IFERROR(MAX(IF(OR(O418="",P418="",Q418=""),"",IF(AND(MONTH(E418)=6,MONTH(F418)=6),(NETWORKDAYS(E418,F418,Lister!$D$7:$D$13)-Q418)*N418/NETWORKDAYS(Lister!$D$21,Lister!$E$21,Lister!$D$7:$D$13),IF(AND(MONTH(E418)&lt;6,MONTH(F418)=6),(NETWORKDAYS(Lister!$D$21,F418,Lister!$D$7:$D$13)-Q418)*N418/NETWORKDAYS(Lister!$D$21,Lister!$E$21,Lister!$D$7:$D$13),IF(MONTH(F418)&lt;6,0)))),0),"")</f>
        <v/>
      </c>
      <c r="U418" s="50" t="str">
        <f t="shared" si="33"/>
        <v/>
      </c>
    </row>
    <row r="419" spans="1:21" x14ac:dyDescent="0.35">
      <c r="A419" s="11" t="str">
        <f t="shared" si="34"/>
        <v/>
      </c>
      <c r="B419" s="32"/>
      <c r="C419" s="17"/>
      <c r="D419" s="18"/>
      <c r="E419" s="12"/>
      <c r="F419" s="12"/>
      <c r="G419" s="40" t="str">
        <f>IF(OR(E419="",F419=""),"",NETWORKDAYS(E419,F419,Lister!$D$7:$D$13))</f>
        <v/>
      </c>
      <c r="H419" s="14"/>
      <c r="I419" s="25" t="str">
        <f t="shared" si="30"/>
        <v/>
      </c>
      <c r="J419" s="45"/>
      <c r="K419" s="46"/>
      <c r="L419" s="15"/>
      <c r="M419" s="49" t="str">
        <f t="shared" si="31"/>
        <v/>
      </c>
      <c r="N419" s="47" t="str">
        <f t="shared" si="32"/>
        <v/>
      </c>
      <c r="O419" s="15"/>
      <c r="P419" s="15"/>
      <c r="Q419" s="15"/>
      <c r="R419" s="48" t="str">
        <f>IFERROR(MAX(IF(OR(O419="",P419="",Q419=""),"",IF(AND(MONTH(E419)=4,MONTH(F419)=4),(NETWORKDAYS(E419,F419,Lister!$D$7:$D$13)-O419)*N419/NETWORKDAYS(Lister!$D$19,Lister!$E$19,Lister!$D$7:$D$13),IF(AND(MONTH(E419)=4,MONTH(F419)&gt;4),(NETWORKDAYS(E419,Lister!$E$19,Lister!$D$7:$D$13)-O419)*N419/NETWORKDAYS(Lister!$D$19,Lister!$E$19,Lister!$D$7:$D$13),IF(MONTH(E419)&gt;4,0)))),0),"")</f>
        <v/>
      </c>
      <c r="S419" s="48" t="str">
        <f>IFERROR(MAX(IF(OR(O419="",P419="",Q419=""),"",IF(AND(MONTH(E419)=5,MONTH(F419)=5),(NETWORKDAYS(E419,F419,Lister!$D$7:$D$13)-P419)*N419/NETWORKDAYS(Lister!$D$20,Lister!$E$20,Lister!$D$7:$D$13),IF(AND(MONTH(E419)=4,MONTH(F419)=5),(NETWORKDAYS(Lister!$D$20,F419,Lister!$D$7:$D$13)-P419)*N419/NETWORKDAYS(Lister!$D$20,Lister!$E$20,Lister!$D$7:$D$13),IF(AND(MONTH(E419)=5,MONTH(F419)=6),(NETWORKDAYS(E419,Lister!$E$20,Lister!$D$7:$D$13)-P419)*N419/NETWORKDAYS(Lister!$D$20,Lister!$E$20,Lister!$D$7:$D$13),IF(AND(MONTH(E419)=4,MONTH(F419)=6),(NETWORKDAYS(Lister!$D$20,Lister!$E$20,Lister!$D$7:$D$13)-P419)*N419/NETWORKDAYS(Lister!$D$20,Lister!$E$20,Lister!$D$7:$D$13),IF(OR(MONTH(F419)=4,MONTH(E419)=6),0)))))),0),"")</f>
        <v/>
      </c>
      <c r="T419" s="48" t="str">
        <f>IFERROR(MAX(IF(OR(O419="",P419="",Q419=""),"",IF(AND(MONTH(E419)=6,MONTH(F419)=6),(NETWORKDAYS(E419,F419,Lister!$D$7:$D$13)-Q419)*N419/NETWORKDAYS(Lister!$D$21,Lister!$E$21,Lister!$D$7:$D$13),IF(AND(MONTH(E419)&lt;6,MONTH(F419)=6),(NETWORKDAYS(Lister!$D$21,F419,Lister!$D$7:$D$13)-Q419)*N419/NETWORKDAYS(Lister!$D$21,Lister!$E$21,Lister!$D$7:$D$13),IF(MONTH(F419)&lt;6,0)))),0),"")</f>
        <v/>
      </c>
      <c r="U419" s="50" t="str">
        <f t="shared" si="33"/>
        <v/>
      </c>
    </row>
    <row r="420" spans="1:21" x14ac:dyDescent="0.35">
      <c r="A420" s="11" t="str">
        <f t="shared" si="34"/>
        <v/>
      </c>
      <c r="B420" s="32"/>
      <c r="C420" s="17"/>
      <c r="D420" s="18"/>
      <c r="E420" s="12"/>
      <c r="F420" s="12"/>
      <c r="G420" s="40" t="str">
        <f>IF(OR(E420="",F420=""),"",NETWORKDAYS(E420,F420,Lister!$D$7:$D$13))</f>
        <v/>
      </c>
      <c r="H420" s="14"/>
      <c r="I420" s="25" t="str">
        <f t="shared" si="30"/>
        <v/>
      </c>
      <c r="J420" s="45"/>
      <c r="K420" s="46"/>
      <c r="L420" s="15"/>
      <c r="M420" s="49" t="str">
        <f t="shared" si="31"/>
        <v/>
      </c>
      <c r="N420" s="47" t="str">
        <f t="shared" si="32"/>
        <v/>
      </c>
      <c r="O420" s="15"/>
      <c r="P420" s="15"/>
      <c r="Q420" s="15"/>
      <c r="R420" s="48" t="str">
        <f>IFERROR(MAX(IF(OR(O420="",P420="",Q420=""),"",IF(AND(MONTH(E420)=4,MONTH(F420)=4),(NETWORKDAYS(E420,F420,Lister!$D$7:$D$13)-O420)*N420/NETWORKDAYS(Lister!$D$19,Lister!$E$19,Lister!$D$7:$D$13),IF(AND(MONTH(E420)=4,MONTH(F420)&gt;4),(NETWORKDAYS(E420,Lister!$E$19,Lister!$D$7:$D$13)-O420)*N420/NETWORKDAYS(Lister!$D$19,Lister!$E$19,Lister!$D$7:$D$13),IF(MONTH(E420)&gt;4,0)))),0),"")</f>
        <v/>
      </c>
      <c r="S420" s="48" t="str">
        <f>IFERROR(MAX(IF(OR(O420="",P420="",Q420=""),"",IF(AND(MONTH(E420)=5,MONTH(F420)=5),(NETWORKDAYS(E420,F420,Lister!$D$7:$D$13)-P420)*N420/NETWORKDAYS(Lister!$D$20,Lister!$E$20,Lister!$D$7:$D$13),IF(AND(MONTH(E420)=4,MONTH(F420)=5),(NETWORKDAYS(Lister!$D$20,F420,Lister!$D$7:$D$13)-P420)*N420/NETWORKDAYS(Lister!$D$20,Lister!$E$20,Lister!$D$7:$D$13),IF(AND(MONTH(E420)=5,MONTH(F420)=6),(NETWORKDAYS(E420,Lister!$E$20,Lister!$D$7:$D$13)-P420)*N420/NETWORKDAYS(Lister!$D$20,Lister!$E$20,Lister!$D$7:$D$13),IF(AND(MONTH(E420)=4,MONTH(F420)=6),(NETWORKDAYS(Lister!$D$20,Lister!$E$20,Lister!$D$7:$D$13)-P420)*N420/NETWORKDAYS(Lister!$D$20,Lister!$E$20,Lister!$D$7:$D$13),IF(OR(MONTH(F420)=4,MONTH(E420)=6),0)))))),0),"")</f>
        <v/>
      </c>
      <c r="T420" s="48" t="str">
        <f>IFERROR(MAX(IF(OR(O420="",P420="",Q420=""),"",IF(AND(MONTH(E420)=6,MONTH(F420)=6),(NETWORKDAYS(E420,F420,Lister!$D$7:$D$13)-Q420)*N420/NETWORKDAYS(Lister!$D$21,Lister!$E$21,Lister!$D$7:$D$13),IF(AND(MONTH(E420)&lt;6,MONTH(F420)=6),(NETWORKDAYS(Lister!$D$21,F420,Lister!$D$7:$D$13)-Q420)*N420/NETWORKDAYS(Lister!$D$21,Lister!$E$21,Lister!$D$7:$D$13),IF(MONTH(F420)&lt;6,0)))),0),"")</f>
        <v/>
      </c>
      <c r="U420" s="50" t="str">
        <f t="shared" si="33"/>
        <v/>
      </c>
    </row>
    <row r="421" spans="1:21" x14ac:dyDescent="0.35">
      <c r="A421" s="11" t="str">
        <f t="shared" si="34"/>
        <v/>
      </c>
      <c r="B421" s="32"/>
      <c r="C421" s="17"/>
      <c r="D421" s="18"/>
      <c r="E421" s="12"/>
      <c r="F421" s="12"/>
      <c r="G421" s="40" t="str">
        <f>IF(OR(E421="",F421=""),"",NETWORKDAYS(E421,F421,Lister!$D$7:$D$13))</f>
        <v/>
      </c>
      <c r="H421" s="14"/>
      <c r="I421" s="25" t="str">
        <f t="shared" si="30"/>
        <v/>
      </c>
      <c r="J421" s="45"/>
      <c r="K421" s="46"/>
      <c r="L421" s="15"/>
      <c r="M421" s="49" t="str">
        <f t="shared" si="31"/>
        <v/>
      </c>
      <c r="N421" s="47" t="str">
        <f t="shared" si="32"/>
        <v/>
      </c>
      <c r="O421" s="15"/>
      <c r="P421" s="15"/>
      <c r="Q421" s="15"/>
      <c r="R421" s="48" t="str">
        <f>IFERROR(MAX(IF(OR(O421="",P421="",Q421=""),"",IF(AND(MONTH(E421)=4,MONTH(F421)=4),(NETWORKDAYS(E421,F421,Lister!$D$7:$D$13)-O421)*N421/NETWORKDAYS(Lister!$D$19,Lister!$E$19,Lister!$D$7:$D$13),IF(AND(MONTH(E421)=4,MONTH(F421)&gt;4),(NETWORKDAYS(E421,Lister!$E$19,Lister!$D$7:$D$13)-O421)*N421/NETWORKDAYS(Lister!$D$19,Lister!$E$19,Lister!$D$7:$D$13),IF(MONTH(E421)&gt;4,0)))),0),"")</f>
        <v/>
      </c>
      <c r="S421" s="48" t="str">
        <f>IFERROR(MAX(IF(OR(O421="",P421="",Q421=""),"",IF(AND(MONTH(E421)=5,MONTH(F421)=5),(NETWORKDAYS(E421,F421,Lister!$D$7:$D$13)-P421)*N421/NETWORKDAYS(Lister!$D$20,Lister!$E$20,Lister!$D$7:$D$13),IF(AND(MONTH(E421)=4,MONTH(F421)=5),(NETWORKDAYS(Lister!$D$20,F421,Lister!$D$7:$D$13)-P421)*N421/NETWORKDAYS(Lister!$D$20,Lister!$E$20,Lister!$D$7:$D$13),IF(AND(MONTH(E421)=5,MONTH(F421)=6),(NETWORKDAYS(E421,Lister!$E$20,Lister!$D$7:$D$13)-P421)*N421/NETWORKDAYS(Lister!$D$20,Lister!$E$20,Lister!$D$7:$D$13),IF(AND(MONTH(E421)=4,MONTH(F421)=6),(NETWORKDAYS(Lister!$D$20,Lister!$E$20,Lister!$D$7:$D$13)-P421)*N421/NETWORKDAYS(Lister!$D$20,Lister!$E$20,Lister!$D$7:$D$13),IF(OR(MONTH(F421)=4,MONTH(E421)=6),0)))))),0),"")</f>
        <v/>
      </c>
      <c r="T421" s="48" t="str">
        <f>IFERROR(MAX(IF(OR(O421="",P421="",Q421=""),"",IF(AND(MONTH(E421)=6,MONTH(F421)=6),(NETWORKDAYS(E421,F421,Lister!$D$7:$D$13)-Q421)*N421/NETWORKDAYS(Lister!$D$21,Lister!$E$21,Lister!$D$7:$D$13),IF(AND(MONTH(E421)&lt;6,MONTH(F421)=6),(NETWORKDAYS(Lister!$D$21,F421,Lister!$D$7:$D$13)-Q421)*N421/NETWORKDAYS(Lister!$D$21,Lister!$E$21,Lister!$D$7:$D$13),IF(MONTH(F421)&lt;6,0)))),0),"")</f>
        <v/>
      </c>
      <c r="U421" s="50" t="str">
        <f t="shared" si="33"/>
        <v/>
      </c>
    </row>
    <row r="422" spans="1:21" x14ac:dyDescent="0.35">
      <c r="A422" s="11" t="str">
        <f t="shared" si="34"/>
        <v/>
      </c>
      <c r="B422" s="32"/>
      <c r="C422" s="17"/>
      <c r="D422" s="18"/>
      <c r="E422" s="12"/>
      <c r="F422" s="12"/>
      <c r="G422" s="40" t="str">
        <f>IF(OR(E422="",F422=""),"",NETWORKDAYS(E422,F422,Lister!$D$7:$D$13))</f>
        <v/>
      </c>
      <c r="H422" s="14"/>
      <c r="I422" s="25" t="str">
        <f t="shared" si="30"/>
        <v/>
      </c>
      <c r="J422" s="45"/>
      <c r="K422" s="46"/>
      <c r="L422" s="15"/>
      <c r="M422" s="49" t="str">
        <f t="shared" si="31"/>
        <v/>
      </c>
      <c r="N422" s="47" t="str">
        <f t="shared" si="32"/>
        <v/>
      </c>
      <c r="O422" s="15"/>
      <c r="P422" s="15"/>
      <c r="Q422" s="15"/>
      <c r="R422" s="48" t="str">
        <f>IFERROR(MAX(IF(OR(O422="",P422="",Q422=""),"",IF(AND(MONTH(E422)=4,MONTH(F422)=4),(NETWORKDAYS(E422,F422,Lister!$D$7:$D$13)-O422)*N422/NETWORKDAYS(Lister!$D$19,Lister!$E$19,Lister!$D$7:$D$13),IF(AND(MONTH(E422)=4,MONTH(F422)&gt;4),(NETWORKDAYS(E422,Lister!$E$19,Lister!$D$7:$D$13)-O422)*N422/NETWORKDAYS(Lister!$D$19,Lister!$E$19,Lister!$D$7:$D$13),IF(MONTH(E422)&gt;4,0)))),0),"")</f>
        <v/>
      </c>
      <c r="S422" s="48" t="str">
        <f>IFERROR(MAX(IF(OR(O422="",P422="",Q422=""),"",IF(AND(MONTH(E422)=5,MONTH(F422)=5),(NETWORKDAYS(E422,F422,Lister!$D$7:$D$13)-P422)*N422/NETWORKDAYS(Lister!$D$20,Lister!$E$20,Lister!$D$7:$D$13),IF(AND(MONTH(E422)=4,MONTH(F422)=5),(NETWORKDAYS(Lister!$D$20,F422,Lister!$D$7:$D$13)-P422)*N422/NETWORKDAYS(Lister!$D$20,Lister!$E$20,Lister!$D$7:$D$13),IF(AND(MONTH(E422)=5,MONTH(F422)=6),(NETWORKDAYS(E422,Lister!$E$20,Lister!$D$7:$D$13)-P422)*N422/NETWORKDAYS(Lister!$D$20,Lister!$E$20,Lister!$D$7:$D$13),IF(AND(MONTH(E422)=4,MONTH(F422)=6),(NETWORKDAYS(Lister!$D$20,Lister!$E$20,Lister!$D$7:$D$13)-P422)*N422/NETWORKDAYS(Lister!$D$20,Lister!$E$20,Lister!$D$7:$D$13),IF(OR(MONTH(F422)=4,MONTH(E422)=6),0)))))),0),"")</f>
        <v/>
      </c>
      <c r="T422" s="48" t="str">
        <f>IFERROR(MAX(IF(OR(O422="",P422="",Q422=""),"",IF(AND(MONTH(E422)=6,MONTH(F422)=6),(NETWORKDAYS(E422,F422,Lister!$D$7:$D$13)-Q422)*N422/NETWORKDAYS(Lister!$D$21,Lister!$E$21,Lister!$D$7:$D$13),IF(AND(MONTH(E422)&lt;6,MONTH(F422)=6),(NETWORKDAYS(Lister!$D$21,F422,Lister!$D$7:$D$13)-Q422)*N422/NETWORKDAYS(Lister!$D$21,Lister!$E$21,Lister!$D$7:$D$13),IF(MONTH(F422)&lt;6,0)))),0),"")</f>
        <v/>
      </c>
      <c r="U422" s="50" t="str">
        <f t="shared" si="33"/>
        <v/>
      </c>
    </row>
    <row r="423" spans="1:21" x14ac:dyDescent="0.35">
      <c r="A423" s="11" t="str">
        <f t="shared" si="34"/>
        <v/>
      </c>
      <c r="B423" s="32"/>
      <c r="C423" s="17"/>
      <c r="D423" s="18"/>
      <c r="E423" s="12"/>
      <c r="F423" s="12"/>
      <c r="G423" s="40" t="str">
        <f>IF(OR(E423="",F423=""),"",NETWORKDAYS(E423,F423,Lister!$D$7:$D$13))</f>
        <v/>
      </c>
      <c r="H423" s="14"/>
      <c r="I423" s="25" t="str">
        <f t="shared" si="30"/>
        <v/>
      </c>
      <c r="J423" s="45"/>
      <c r="K423" s="46"/>
      <c r="L423" s="15"/>
      <c r="M423" s="49" t="str">
        <f t="shared" si="31"/>
        <v/>
      </c>
      <c r="N423" s="47" t="str">
        <f t="shared" si="32"/>
        <v/>
      </c>
      <c r="O423" s="15"/>
      <c r="P423" s="15"/>
      <c r="Q423" s="15"/>
      <c r="R423" s="48" t="str">
        <f>IFERROR(MAX(IF(OR(O423="",P423="",Q423=""),"",IF(AND(MONTH(E423)=4,MONTH(F423)=4),(NETWORKDAYS(E423,F423,Lister!$D$7:$D$13)-O423)*N423/NETWORKDAYS(Lister!$D$19,Lister!$E$19,Lister!$D$7:$D$13),IF(AND(MONTH(E423)=4,MONTH(F423)&gt;4),(NETWORKDAYS(E423,Lister!$E$19,Lister!$D$7:$D$13)-O423)*N423/NETWORKDAYS(Lister!$D$19,Lister!$E$19,Lister!$D$7:$D$13),IF(MONTH(E423)&gt;4,0)))),0),"")</f>
        <v/>
      </c>
      <c r="S423" s="48" t="str">
        <f>IFERROR(MAX(IF(OR(O423="",P423="",Q423=""),"",IF(AND(MONTH(E423)=5,MONTH(F423)=5),(NETWORKDAYS(E423,F423,Lister!$D$7:$D$13)-P423)*N423/NETWORKDAYS(Lister!$D$20,Lister!$E$20,Lister!$D$7:$D$13),IF(AND(MONTH(E423)=4,MONTH(F423)=5),(NETWORKDAYS(Lister!$D$20,F423,Lister!$D$7:$D$13)-P423)*N423/NETWORKDAYS(Lister!$D$20,Lister!$E$20,Lister!$D$7:$D$13),IF(AND(MONTH(E423)=5,MONTH(F423)=6),(NETWORKDAYS(E423,Lister!$E$20,Lister!$D$7:$D$13)-P423)*N423/NETWORKDAYS(Lister!$D$20,Lister!$E$20,Lister!$D$7:$D$13),IF(AND(MONTH(E423)=4,MONTH(F423)=6),(NETWORKDAYS(Lister!$D$20,Lister!$E$20,Lister!$D$7:$D$13)-P423)*N423/NETWORKDAYS(Lister!$D$20,Lister!$E$20,Lister!$D$7:$D$13),IF(OR(MONTH(F423)=4,MONTH(E423)=6),0)))))),0),"")</f>
        <v/>
      </c>
      <c r="T423" s="48" t="str">
        <f>IFERROR(MAX(IF(OR(O423="",P423="",Q423=""),"",IF(AND(MONTH(E423)=6,MONTH(F423)=6),(NETWORKDAYS(E423,F423,Lister!$D$7:$D$13)-Q423)*N423/NETWORKDAYS(Lister!$D$21,Lister!$E$21,Lister!$D$7:$D$13),IF(AND(MONTH(E423)&lt;6,MONTH(F423)=6),(NETWORKDAYS(Lister!$D$21,F423,Lister!$D$7:$D$13)-Q423)*N423/NETWORKDAYS(Lister!$D$21,Lister!$E$21,Lister!$D$7:$D$13),IF(MONTH(F423)&lt;6,0)))),0),"")</f>
        <v/>
      </c>
      <c r="U423" s="50" t="str">
        <f t="shared" si="33"/>
        <v/>
      </c>
    </row>
    <row r="424" spans="1:21" x14ac:dyDescent="0.35">
      <c r="A424" s="11" t="str">
        <f t="shared" si="34"/>
        <v/>
      </c>
      <c r="B424" s="32"/>
      <c r="C424" s="17"/>
      <c r="D424" s="18"/>
      <c r="E424" s="12"/>
      <c r="F424" s="12"/>
      <c r="G424" s="40" t="str">
        <f>IF(OR(E424="",F424=""),"",NETWORKDAYS(E424,F424,Lister!$D$7:$D$13))</f>
        <v/>
      </c>
      <c r="H424" s="14"/>
      <c r="I424" s="25" t="str">
        <f t="shared" si="30"/>
        <v/>
      </c>
      <c r="J424" s="45"/>
      <c r="K424" s="46"/>
      <c r="L424" s="15"/>
      <c r="M424" s="49" t="str">
        <f t="shared" si="31"/>
        <v/>
      </c>
      <c r="N424" s="47" t="str">
        <f t="shared" si="32"/>
        <v/>
      </c>
      <c r="O424" s="15"/>
      <c r="P424" s="15"/>
      <c r="Q424" s="15"/>
      <c r="R424" s="48" t="str">
        <f>IFERROR(MAX(IF(OR(O424="",P424="",Q424=""),"",IF(AND(MONTH(E424)=4,MONTH(F424)=4),(NETWORKDAYS(E424,F424,Lister!$D$7:$D$13)-O424)*N424/NETWORKDAYS(Lister!$D$19,Lister!$E$19,Lister!$D$7:$D$13),IF(AND(MONTH(E424)=4,MONTH(F424)&gt;4),(NETWORKDAYS(E424,Lister!$E$19,Lister!$D$7:$D$13)-O424)*N424/NETWORKDAYS(Lister!$D$19,Lister!$E$19,Lister!$D$7:$D$13),IF(MONTH(E424)&gt;4,0)))),0),"")</f>
        <v/>
      </c>
      <c r="S424" s="48" t="str">
        <f>IFERROR(MAX(IF(OR(O424="",P424="",Q424=""),"",IF(AND(MONTH(E424)=5,MONTH(F424)=5),(NETWORKDAYS(E424,F424,Lister!$D$7:$D$13)-P424)*N424/NETWORKDAYS(Lister!$D$20,Lister!$E$20,Lister!$D$7:$D$13),IF(AND(MONTH(E424)=4,MONTH(F424)=5),(NETWORKDAYS(Lister!$D$20,F424,Lister!$D$7:$D$13)-P424)*N424/NETWORKDAYS(Lister!$D$20,Lister!$E$20,Lister!$D$7:$D$13),IF(AND(MONTH(E424)=5,MONTH(F424)=6),(NETWORKDAYS(E424,Lister!$E$20,Lister!$D$7:$D$13)-P424)*N424/NETWORKDAYS(Lister!$D$20,Lister!$E$20,Lister!$D$7:$D$13),IF(AND(MONTH(E424)=4,MONTH(F424)=6),(NETWORKDAYS(Lister!$D$20,Lister!$E$20,Lister!$D$7:$D$13)-P424)*N424/NETWORKDAYS(Lister!$D$20,Lister!$E$20,Lister!$D$7:$D$13),IF(OR(MONTH(F424)=4,MONTH(E424)=6),0)))))),0),"")</f>
        <v/>
      </c>
      <c r="T424" s="48" t="str">
        <f>IFERROR(MAX(IF(OR(O424="",P424="",Q424=""),"",IF(AND(MONTH(E424)=6,MONTH(F424)=6),(NETWORKDAYS(E424,F424,Lister!$D$7:$D$13)-Q424)*N424/NETWORKDAYS(Lister!$D$21,Lister!$E$21,Lister!$D$7:$D$13),IF(AND(MONTH(E424)&lt;6,MONTH(F424)=6),(NETWORKDAYS(Lister!$D$21,F424,Lister!$D$7:$D$13)-Q424)*N424/NETWORKDAYS(Lister!$D$21,Lister!$E$21,Lister!$D$7:$D$13),IF(MONTH(F424)&lt;6,0)))),0),"")</f>
        <v/>
      </c>
      <c r="U424" s="50" t="str">
        <f t="shared" si="33"/>
        <v/>
      </c>
    </row>
    <row r="425" spans="1:21" x14ac:dyDescent="0.35">
      <c r="A425" s="11" t="str">
        <f t="shared" si="34"/>
        <v/>
      </c>
      <c r="B425" s="32"/>
      <c r="C425" s="17"/>
      <c r="D425" s="18"/>
      <c r="E425" s="12"/>
      <c r="F425" s="12"/>
      <c r="G425" s="40" t="str">
        <f>IF(OR(E425="",F425=""),"",NETWORKDAYS(E425,F425,Lister!$D$7:$D$13))</f>
        <v/>
      </c>
      <c r="H425" s="14"/>
      <c r="I425" s="25" t="str">
        <f t="shared" si="30"/>
        <v/>
      </c>
      <c r="J425" s="45"/>
      <c r="K425" s="46"/>
      <c r="L425" s="15"/>
      <c r="M425" s="49" t="str">
        <f t="shared" si="31"/>
        <v/>
      </c>
      <c r="N425" s="47" t="str">
        <f t="shared" si="32"/>
        <v/>
      </c>
      <c r="O425" s="15"/>
      <c r="P425" s="15"/>
      <c r="Q425" s="15"/>
      <c r="R425" s="48" t="str">
        <f>IFERROR(MAX(IF(OR(O425="",P425="",Q425=""),"",IF(AND(MONTH(E425)=4,MONTH(F425)=4),(NETWORKDAYS(E425,F425,Lister!$D$7:$D$13)-O425)*N425/NETWORKDAYS(Lister!$D$19,Lister!$E$19,Lister!$D$7:$D$13),IF(AND(MONTH(E425)=4,MONTH(F425)&gt;4),(NETWORKDAYS(E425,Lister!$E$19,Lister!$D$7:$D$13)-O425)*N425/NETWORKDAYS(Lister!$D$19,Lister!$E$19,Lister!$D$7:$D$13),IF(MONTH(E425)&gt;4,0)))),0),"")</f>
        <v/>
      </c>
      <c r="S425" s="48" t="str">
        <f>IFERROR(MAX(IF(OR(O425="",P425="",Q425=""),"",IF(AND(MONTH(E425)=5,MONTH(F425)=5),(NETWORKDAYS(E425,F425,Lister!$D$7:$D$13)-P425)*N425/NETWORKDAYS(Lister!$D$20,Lister!$E$20,Lister!$D$7:$D$13),IF(AND(MONTH(E425)=4,MONTH(F425)=5),(NETWORKDAYS(Lister!$D$20,F425,Lister!$D$7:$D$13)-P425)*N425/NETWORKDAYS(Lister!$D$20,Lister!$E$20,Lister!$D$7:$D$13),IF(AND(MONTH(E425)=5,MONTH(F425)=6),(NETWORKDAYS(E425,Lister!$E$20,Lister!$D$7:$D$13)-P425)*N425/NETWORKDAYS(Lister!$D$20,Lister!$E$20,Lister!$D$7:$D$13),IF(AND(MONTH(E425)=4,MONTH(F425)=6),(NETWORKDAYS(Lister!$D$20,Lister!$E$20,Lister!$D$7:$D$13)-P425)*N425/NETWORKDAYS(Lister!$D$20,Lister!$E$20,Lister!$D$7:$D$13),IF(OR(MONTH(F425)=4,MONTH(E425)=6),0)))))),0),"")</f>
        <v/>
      </c>
      <c r="T425" s="48" t="str">
        <f>IFERROR(MAX(IF(OR(O425="",P425="",Q425=""),"",IF(AND(MONTH(E425)=6,MONTH(F425)=6),(NETWORKDAYS(E425,F425,Lister!$D$7:$D$13)-Q425)*N425/NETWORKDAYS(Lister!$D$21,Lister!$E$21,Lister!$D$7:$D$13),IF(AND(MONTH(E425)&lt;6,MONTH(F425)=6),(NETWORKDAYS(Lister!$D$21,F425,Lister!$D$7:$D$13)-Q425)*N425/NETWORKDAYS(Lister!$D$21,Lister!$E$21,Lister!$D$7:$D$13),IF(MONTH(F425)&lt;6,0)))),0),"")</f>
        <v/>
      </c>
      <c r="U425" s="50" t="str">
        <f t="shared" si="33"/>
        <v/>
      </c>
    </row>
    <row r="426" spans="1:21" x14ac:dyDescent="0.35">
      <c r="A426" s="11" t="str">
        <f t="shared" si="34"/>
        <v/>
      </c>
      <c r="B426" s="32"/>
      <c r="C426" s="17"/>
      <c r="D426" s="18"/>
      <c r="E426" s="12"/>
      <c r="F426" s="12"/>
      <c r="G426" s="40" t="str">
        <f>IF(OR(E426="",F426=""),"",NETWORKDAYS(E426,F426,Lister!$D$7:$D$13))</f>
        <v/>
      </c>
      <c r="H426" s="14"/>
      <c r="I426" s="25" t="str">
        <f t="shared" si="30"/>
        <v/>
      </c>
      <c r="J426" s="45"/>
      <c r="K426" s="46"/>
      <c r="L426" s="15"/>
      <c r="M426" s="49" t="str">
        <f t="shared" si="31"/>
        <v/>
      </c>
      <c r="N426" s="47" t="str">
        <f t="shared" si="32"/>
        <v/>
      </c>
      <c r="O426" s="15"/>
      <c r="P426" s="15"/>
      <c r="Q426" s="15"/>
      <c r="R426" s="48" t="str">
        <f>IFERROR(MAX(IF(OR(O426="",P426="",Q426=""),"",IF(AND(MONTH(E426)=4,MONTH(F426)=4),(NETWORKDAYS(E426,F426,Lister!$D$7:$D$13)-O426)*N426/NETWORKDAYS(Lister!$D$19,Lister!$E$19,Lister!$D$7:$D$13),IF(AND(MONTH(E426)=4,MONTH(F426)&gt;4),(NETWORKDAYS(E426,Lister!$E$19,Lister!$D$7:$D$13)-O426)*N426/NETWORKDAYS(Lister!$D$19,Lister!$E$19,Lister!$D$7:$D$13),IF(MONTH(E426)&gt;4,0)))),0),"")</f>
        <v/>
      </c>
      <c r="S426" s="48" t="str">
        <f>IFERROR(MAX(IF(OR(O426="",P426="",Q426=""),"",IF(AND(MONTH(E426)=5,MONTH(F426)=5),(NETWORKDAYS(E426,F426,Lister!$D$7:$D$13)-P426)*N426/NETWORKDAYS(Lister!$D$20,Lister!$E$20,Lister!$D$7:$D$13),IF(AND(MONTH(E426)=4,MONTH(F426)=5),(NETWORKDAYS(Lister!$D$20,F426,Lister!$D$7:$D$13)-P426)*N426/NETWORKDAYS(Lister!$D$20,Lister!$E$20,Lister!$D$7:$D$13),IF(AND(MONTH(E426)=5,MONTH(F426)=6),(NETWORKDAYS(E426,Lister!$E$20,Lister!$D$7:$D$13)-P426)*N426/NETWORKDAYS(Lister!$D$20,Lister!$E$20,Lister!$D$7:$D$13),IF(AND(MONTH(E426)=4,MONTH(F426)=6),(NETWORKDAYS(Lister!$D$20,Lister!$E$20,Lister!$D$7:$D$13)-P426)*N426/NETWORKDAYS(Lister!$D$20,Lister!$E$20,Lister!$D$7:$D$13),IF(OR(MONTH(F426)=4,MONTH(E426)=6),0)))))),0),"")</f>
        <v/>
      </c>
      <c r="T426" s="48" t="str">
        <f>IFERROR(MAX(IF(OR(O426="",P426="",Q426=""),"",IF(AND(MONTH(E426)=6,MONTH(F426)=6),(NETWORKDAYS(E426,F426,Lister!$D$7:$D$13)-Q426)*N426/NETWORKDAYS(Lister!$D$21,Lister!$E$21,Lister!$D$7:$D$13),IF(AND(MONTH(E426)&lt;6,MONTH(F426)=6),(NETWORKDAYS(Lister!$D$21,F426,Lister!$D$7:$D$13)-Q426)*N426/NETWORKDAYS(Lister!$D$21,Lister!$E$21,Lister!$D$7:$D$13),IF(MONTH(F426)&lt;6,0)))),0),"")</f>
        <v/>
      </c>
      <c r="U426" s="50" t="str">
        <f t="shared" si="33"/>
        <v/>
      </c>
    </row>
    <row r="427" spans="1:21" x14ac:dyDescent="0.35">
      <c r="A427" s="11" t="str">
        <f t="shared" si="34"/>
        <v/>
      </c>
      <c r="B427" s="32"/>
      <c r="C427" s="17"/>
      <c r="D427" s="18"/>
      <c r="E427" s="12"/>
      <c r="F427" s="12"/>
      <c r="G427" s="40" t="str">
        <f>IF(OR(E427="",F427=""),"",NETWORKDAYS(E427,F427,Lister!$D$7:$D$13))</f>
        <v/>
      </c>
      <c r="H427" s="14"/>
      <c r="I427" s="25" t="str">
        <f t="shared" si="30"/>
        <v/>
      </c>
      <c r="J427" s="45"/>
      <c r="K427" s="46"/>
      <c r="L427" s="15"/>
      <c r="M427" s="49" t="str">
        <f t="shared" si="31"/>
        <v/>
      </c>
      <c r="N427" s="47" t="str">
        <f t="shared" si="32"/>
        <v/>
      </c>
      <c r="O427" s="15"/>
      <c r="P427" s="15"/>
      <c r="Q427" s="15"/>
      <c r="R427" s="48" t="str">
        <f>IFERROR(MAX(IF(OR(O427="",P427="",Q427=""),"",IF(AND(MONTH(E427)=4,MONTH(F427)=4),(NETWORKDAYS(E427,F427,Lister!$D$7:$D$13)-O427)*N427/NETWORKDAYS(Lister!$D$19,Lister!$E$19,Lister!$D$7:$D$13),IF(AND(MONTH(E427)=4,MONTH(F427)&gt;4),(NETWORKDAYS(E427,Lister!$E$19,Lister!$D$7:$D$13)-O427)*N427/NETWORKDAYS(Lister!$D$19,Lister!$E$19,Lister!$D$7:$D$13),IF(MONTH(E427)&gt;4,0)))),0),"")</f>
        <v/>
      </c>
      <c r="S427" s="48" t="str">
        <f>IFERROR(MAX(IF(OR(O427="",P427="",Q427=""),"",IF(AND(MONTH(E427)=5,MONTH(F427)=5),(NETWORKDAYS(E427,F427,Lister!$D$7:$D$13)-P427)*N427/NETWORKDAYS(Lister!$D$20,Lister!$E$20,Lister!$D$7:$D$13),IF(AND(MONTH(E427)=4,MONTH(F427)=5),(NETWORKDAYS(Lister!$D$20,F427,Lister!$D$7:$D$13)-P427)*N427/NETWORKDAYS(Lister!$D$20,Lister!$E$20,Lister!$D$7:$D$13),IF(AND(MONTH(E427)=5,MONTH(F427)=6),(NETWORKDAYS(E427,Lister!$E$20,Lister!$D$7:$D$13)-P427)*N427/NETWORKDAYS(Lister!$D$20,Lister!$E$20,Lister!$D$7:$D$13),IF(AND(MONTH(E427)=4,MONTH(F427)=6),(NETWORKDAYS(Lister!$D$20,Lister!$E$20,Lister!$D$7:$D$13)-P427)*N427/NETWORKDAYS(Lister!$D$20,Lister!$E$20,Lister!$D$7:$D$13),IF(OR(MONTH(F427)=4,MONTH(E427)=6),0)))))),0),"")</f>
        <v/>
      </c>
      <c r="T427" s="48" t="str">
        <f>IFERROR(MAX(IF(OR(O427="",P427="",Q427=""),"",IF(AND(MONTH(E427)=6,MONTH(F427)=6),(NETWORKDAYS(E427,F427,Lister!$D$7:$D$13)-Q427)*N427/NETWORKDAYS(Lister!$D$21,Lister!$E$21,Lister!$D$7:$D$13),IF(AND(MONTH(E427)&lt;6,MONTH(F427)=6),(NETWORKDAYS(Lister!$D$21,F427,Lister!$D$7:$D$13)-Q427)*N427/NETWORKDAYS(Lister!$D$21,Lister!$E$21,Lister!$D$7:$D$13),IF(MONTH(F427)&lt;6,0)))),0),"")</f>
        <v/>
      </c>
      <c r="U427" s="50" t="str">
        <f t="shared" si="33"/>
        <v/>
      </c>
    </row>
    <row r="428" spans="1:21" x14ac:dyDescent="0.35">
      <c r="A428" s="11" t="str">
        <f t="shared" si="34"/>
        <v/>
      </c>
      <c r="B428" s="32"/>
      <c r="C428" s="17"/>
      <c r="D428" s="18"/>
      <c r="E428" s="12"/>
      <c r="F428" s="12"/>
      <c r="G428" s="40" t="str">
        <f>IF(OR(E428="",F428=""),"",NETWORKDAYS(E428,F428,Lister!$D$7:$D$13))</f>
        <v/>
      </c>
      <c r="H428" s="14"/>
      <c r="I428" s="25" t="str">
        <f t="shared" si="30"/>
        <v/>
      </c>
      <c r="J428" s="45"/>
      <c r="K428" s="46"/>
      <c r="L428" s="15"/>
      <c r="M428" s="49" t="str">
        <f t="shared" si="31"/>
        <v/>
      </c>
      <c r="N428" s="47" t="str">
        <f t="shared" si="32"/>
        <v/>
      </c>
      <c r="O428" s="15"/>
      <c r="P428" s="15"/>
      <c r="Q428" s="15"/>
      <c r="R428" s="48" t="str">
        <f>IFERROR(MAX(IF(OR(O428="",P428="",Q428=""),"",IF(AND(MONTH(E428)=4,MONTH(F428)=4),(NETWORKDAYS(E428,F428,Lister!$D$7:$D$13)-O428)*N428/NETWORKDAYS(Lister!$D$19,Lister!$E$19,Lister!$D$7:$D$13),IF(AND(MONTH(E428)=4,MONTH(F428)&gt;4),(NETWORKDAYS(E428,Lister!$E$19,Lister!$D$7:$D$13)-O428)*N428/NETWORKDAYS(Lister!$D$19,Lister!$E$19,Lister!$D$7:$D$13),IF(MONTH(E428)&gt;4,0)))),0),"")</f>
        <v/>
      </c>
      <c r="S428" s="48" t="str">
        <f>IFERROR(MAX(IF(OR(O428="",P428="",Q428=""),"",IF(AND(MONTH(E428)=5,MONTH(F428)=5),(NETWORKDAYS(E428,F428,Lister!$D$7:$D$13)-P428)*N428/NETWORKDAYS(Lister!$D$20,Lister!$E$20,Lister!$D$7:$D$13),IF(AND(MONTH(E428)=4,MONTH(F428)=5),(NETWORKDAYS(Lister!$D$20,F428,Lister!$D$7:$D$13)-P428)*N428/NETWORKDAYS(Lister!$D$20,Lister!$E$20,Lister!$D$7:$D$13),IF(AND(MONTH(E428)=5,MONTH(F428)=6),(NETWORKDAYS(E428,Lister!$E$20,Lister!$D$7:$D$13)-P428)*N428/NETWORKDAYS(Lister!$D$20,Lister!$E$20,Lister!$D$7:$D$13),IF(AND(MONTH(E428)=4,MONTH(F428)=6),(NETWORKDAYS(Lister!$D$20,Lister!$E$20,Lister!$D$7:$D$13)-P428)*N428/NETWORKDAYS(Lister!$D$20,Lister!$E$20,Lister!$D$7:$D$13),IF(OR(MONTH(F428)=4,MONTH(E428)=6),0)))))),0),"")</f>
        <v/>
      </c>
      <c r="T428" s="48" t="str">
        <f>IFERROR(MAX(IF(OR(O428="",P428="",Q428=""),"",IF(AND(MONTH(E428)=6,MONTH(F428)=6),(NETWORKDAYS(E428,F428,Lister!$D$7:$D$13)-Q428)*N428/NETWORKDAYS(Lister!$D$21,Lister!$E$21,Lister!$D$7:$D$13),IF(AND(MONTH(E428)&lt;6,MONTH(F428)=6),(NETWORKDAYS(Lister!$D$21,F428,Lister!$D$7:$D$13)-Q428)*N428/NETWORKDAYS(Lister!$D$21,Lister!$E$21,Lister!$D$7:$D$13),IF(MONTH(F428)&lt;6,0)))),0),"")</f>
        <v/>
      </c>
      <c r="U428" s="50" t="str">
        <f t="shared" si="33"/>
        <v/>
      </c>
    </row>
    <row r="429" spans="1:21" x14ac:dyDescent="0.35">
      <c r="A429" s="11" t="str">
        <f t="shared" si="34"/>
        <v/>
      </c>
      <c r="B429" s="32"/>
      <c r="C429" s="17"/>
      <c r="D429" s="18"/>
      <c r="E429" s="12"/>
      <c r="F429" s="12"/>
      <c r="G429" s="40" t="str">
        <f>IF(OR(E429="",F429=""),"",NETWORKDAYS(E429,F429,Lister!$D$7:$D$13))</f>
        <v/>
      </c>
      <c r="H429" s="14"/>
      <c r="I429" s="25" t="str">
        <f t="shared" si="30"/>
        <v/>
      </c>
      <c r="J429" s="45"/>
      <c r="K429" s="46"/>
      <c r="L429" s="15"/>
      <c r="M429" s="49" t="str">
        <f t="shared" si="31"/>
        <v/>
      </c>
      <c r="N429" s="47" t="str">
        <f t="shared" si="32"/>
        <v/>
      </c>
      <c r="O429" s="15"/>
      <c r="P429" s="15"/>
      <c r="Q429" s="15"/>
      <c r="R429" s="48" t="str">
        <f>IFERROR(MAX(IF(OR(O429="",P429="",Q429=""),"",IF(AND(MONTH(E429)=4,MONTH(F429)=4),(NETWORKDAYS(E429,F429,Lister!$D$7:$D$13)-O429)*N429/NETWORKDAYS(Lister!$D$19,Lister!$E$19,Lister!$D$7:$D$13),IF(AND(MONTH(E429)=4,MONTH(F429)&gt;4),(NETWORKDAYS(E429,Lister!$E$19,Lister!$D$7:$D$13)-O429)*N429/NETWORKDAYS(Lister!$D$19,Lister!$E$19,Lister!$D$7:$D$13),IF(MONTH(E429)&gt;4,0)))),0),"")</f>
        <v/>
      </c>
      <c r="S429" s="48" t="str">
        <f>IFERROR(MAX(IF(OR(O429="",P429="",Q429=""),"",IF(AND(MONTH(E429)=5,MONTH(F429)=5),(NETWORKDAYS(E429,F429,Lister!$D$7:$D$13)-P429)*N429/NETWORKDAYS(Lister!$D$20,Lister!$E$20,Lister!$D$7:$D$13),IF(AND(MONTH(E429)=4,MONTH(F429)=5),(NETWORKDAYS(Lister!$D$20,F429,Lister!$D$7:$D$13)-P429)*N429/NETWORKDAYS(Lister!$D$20,Lister!$E$20,Lister!$D$7:$D$13),IF(AND(MONTH(E429)=5,MONTH(F429)=6),(NETWORKDAYS(E429,Lister!$E$20,Lister!$D$7:$D$13)-P429)*N429/NETWORKDAYS(Lister!$D$20,Lister!$E$20,Lister!$D$7:$D$13),IF(AND(MONTH(E429)=4,MONTH(F429)=6),(NETWORKDAYS(Lister!$D$20,Lister!$E$20,Lister!$D$7:$D$13)-P429)*N429/NETWORKDAYS(Lister!$D$20,Lister!$E$20,Lister!$D$7:$D$13),IF(OR(MONTH(F429)=4,MONTH(E429)=6),0)))))),0),"")</f>
        <v/>
      </c>
      <c r="T429" s="48" t="str">
        <f>IFERROR(MAX(IF(OR(O429="",P429="",Q429=""),"",IF(AND(MONTH(E429)=6,MONTH(F429)=6),(NETWORKDAYS(E429,F429,Lister!$D$7:$D$13)-Q429)*N429/NETWORKDAYS(Lister!$D$21,Lister!$E$21,Lister!$D$7:$D$13),IF(AND(MONTH(E429)&lt;6,MONTH(F429)=6),(NETWORKDAYS(Lister!$D$21,F429,Lister!$D$7:$D$13)-Q429)*N429/NETWORKDAYS(Lister!$D$21,Lister!$E$21,Lister!$D$7:$D$13),IF(MONTH(F429)&lt;6,0)))),0),"")</f>
        <v/>
      </c>
      <c r="U429" s="50" t="str">
        <f t="shared" si="33"/>
        <v/>
      </c>
    </row>
    <row r="430" spans="1:21" x14ac:dyDescent="0.35">
      <c r="A430" s="11" t="str">
        <f t="shared" si="34"/>
        <v/>
      </c>
      <c r="B430" s="32"/>
      <c r="C430" s="17"/>
      <c r="D430" s="18"/>
      <c r="E430" s="12"/>
      <c r="F430" s="12"/>
      <c r="G430" s="40" t="str">
        <f>IF(OR(E430="",F430=""),"",NETWORKDAYS(E430,F430,Lister!$D$7:$D$13))</f>
        <v/>
      </c>
      <c r="H430" s="14"/>
      <c r="I430" s="25" t="str">
        <f t="shared" si="30"/>
        <v/>
      </c>
      <c r="J430" s="45"/>
      <c r="K430" s="46"/>
      <c r="L430" s="15"/>
      <c r="M430" s="49" t="str">
        <f t="shared" si="31"/>
        <v/>
      </c>
      <c r="N430" s="47" t="str">
        <f t="shared" si="32"/>
        <v/>
      </c>
      <c r="O430" s="15"/>
      <c r="P430" s="15"/>
      <c r="Q430" s="15"/>
      <c r="R430" s="48" t="str">
        <f>IFERROR(MAX(IF(OR(O430="",P430="",Q430=""),"",IF(AND(MONTH(E430)=4,MONTH(F430)=4),(NETWORKDAYS(E430,F430,Lister!$D$7:$D$13)-O430)*N430/NETWORKDAYS(Lister!$D$19,Lister!$E$19,Lister!$D$7:$D$13),IF(AND(MONTH(E430)=4,MONTH(F430)&gt;4),(NETWORKDAYS(E430,Lister!$E$19,Lister!$D$7:$D$13)-O430)*N430/NETWORKDAYS(Lister!$D$19,Lister!$E$19,Lister!$D$7:$D$13),IF(MONTH(E430)&gt;4,0)))),0),"")</f>
        <v/>
      </c>
      <c r="S430" s="48" t="str">
        <f>IFERROR(MAX(IF(OR(O430="",P430="",Q430=""),"",IF(AND(MONTH(E430)=5,MONTH(F430)=5),(NETWORKDAYS(E430,F430,Lister!$D$7:$D$13)-P430)*N430/NETWORKDAYS(Lister!$D$20,Lister!$E$20,Lister!$D$7:$D$13),IF(AND(MONTH(E430)=4,MONTH(F430)=5),(NETWORKDAYS(Lister!$D$20,F430,Lister!$D$7:$D$13)-P430)*N430/NETWORKDAYS(Lister!$D$20,Lister!$E$20,Lister!$D$7:$D$13),IF(AND(MONTH(E430)=5,MONTH(F430)=6),(NETWORKDAYS(E430,Lister!$E$20,Lister!$D$7:$D$13)-P430)*N430/NETWORKDAYS(Lister!$D$20,Lister!$E$20,Lister!$D$7:$D$13),IF(AND(MONTH(E430)=4,MONTH(F430)=6),(NETWORKDAYS(Lister!$D$20,Lister!$E$20,Lister!$D$7:$D$13)-P430)*N430/NETWORKDAYS(Lister!$D$20,Lister!$E$20,Lister!$D$7:$D$13),IF(OR(MONTH(F430)=4,MONTH(E430)=6),0)))))),0),"")</f>
        <v/>
      </c>
      <c r="T430" s="48" t="str">
        <f>IFERROR(MAX(IF(OR(O430="",P430="",Q430=""),"",IF(AND(MONTH(E430)=6,MONTH(F430)=6),(NETWORKDAYS(E430,F430,Lister!$D$7:$D$13)-Q430)*N430/NETWORKDAYS(Lister!$D$21,Lister!$E$21,Lister!$D$7:$D$13),IF(AND(MONTH(E430)&lt;6,MONTH(F430)=6),(NETWORKDAYS(Lister!$D$21,F430,Lister!$D$7:$D$13)-Q430)*N430/NETWORKDAYS(Lister!$D$21,Lister!$E$21,Lister!$D$7:$D$13),IF(MONTH(F430)&lt;6,0)))),0),"")</f>
        <v/>
      </c>
      <c r="U430" s="50" t="str">
        <f t="shared" si="33"/>
        <v/>
      </c>
    </row>
    <row r="431" spans="1:21" x14ac:dyDescent="0.35">
      <c r="A431" s="11" t="str">
        <f t="shared" si="34"/>
        <v/>
      </c>
      <c r="B431" s="32"/>
      <c r="C431" s="17"/>
      <c r="D431" s="18"/>
      <c r="E431" s="12"/>
      <c r="F431" s="12"/>
      <c r="G431" s="40" t="str">
        <f>IF(OR(E431="",F431=""),"",NETWORKDAYS(E431,F431,Lister!$D$7:$D$13))</f>
        <v/>
      </c>
      <c r="H431" s="14"/>
      <c r="I431" s="25" t="str">
        <f t="shared" si="30"/>
        <v/>
      </c>
      <c r="J431" s="45"/>
      <c r="K431" s="46"/>
      <c r="L431" s="15"/>
      <c r="M431" s="49" t="str">
        <f t="shared" si="31"/>
        <v/>
      </c>
      <c r="N431" s="47" t="str">
        <f t="shared" si="32"/>
        <v/>
      </c>
      <c r="O431" s="15"/>
      <c r="P431" s="15"/>
      <c r="Q431" s="15"/>
      <c r="R431" s="48" t="str">
        <f>IFERROR(MAX(IF(OR(O431="",P431="",Q431=""),"",IF(AND(MONTH(E431)=4,MONTH(F431)=4),(NETWORKDAYS(E431,F431,Lister!$D$7:$D$13)-O431)*N431/NETWORKDAYS(Lister!$D$19,Lister!$E$19,Lister!$D$7:$D$13),IF(AND(MONTH(E431)=4,MONTH(F431)&gt;4),(NETWORKDAYS(E431,Lister!$E$19,Lister!$D$7:$D$13)-O431)*N431/NETWORKDAYS(Lister!$D$19,Lister!$E$19,Lister!$D$7:$D$13),IF(MONTH(E431)&gt;4,0)))),0),"")</f>
        <v/>
      </c>
      <c r="S431" s="48" t="str">
        <f>IFERROR(MAX(IF(OR(O431="",P431="",Q431=""),"",IF(AND(MONTH(E431)=5,MONTH(F431)=5),(NETWORKDAYS(E431,F431,Lister!$D$7:$D$13)-P431)*N431/NETWORKDAYS(Lister!$D$20,Lister!$E$20,Lister!$D$7:$D$13),IF(AND(MONTH(E431)=4,MONTH(F431)=5),(NETWORKDAYS(Lister!$D$20,F431,Lister!$D$7:$D$13)-P431)*N431/NETWORKDAYS(Lister!$D$20,Lister!$E$20,Lister!$D$7:$D$13),IF(AND(MONTH(E431)=5,MONTH(F431)=6),(NETWORKDAYS(E431,Lister!$E$20,Lister!$D$7:$D$13)-P431)*N431/NETWORKDAYS(Lister!$D$20,Lister!$E$20,Lister!$D$7:$D$13),IF(AND(MONTH(E431)=4,MONTH(F431)=6),(NETWORKDAYS(Lister!$D$20,Lister!$E$20,Lister!$D$7:$D$13)-P431)*N431/NETWORKDAYS(Lister!$D$20,Lister!$E$20,Lister!$D$7:$D$13),IF(OR(MONTH(F431)=4,MONTH(E431)=6),0)))))),0),"")</f>
        <v/>
      </c>
      <c r="T431" s="48" t="str">
        <f>IFERROR(MAX(IF(OR(O431="",P431="",Q431=""),"",IF(AND(MONTH(E431)=6,MONTH(F431)=6),(NETWORKDAYS(E431,F431,Lister!$D$7:$D$13)-Q431)*N431/NETWORKDAYS(Lister!$D$21,Lister!$E$21,Lister!$D$7:$D$13),IF(AND(MONTH(E431)&lt;6,MONTH(F431)=6),(NETWORKDAYS(Lister!$D$21,F431,Lister!$D$7:$D$13)-Q431)*N431/NETWORKDAYS(Lister!$D$21,Lister!$E$21,Lister!$D$7:$D$13),IF(MONTH(F431)&lt;6,0)))),0),"")</f>
        <v/>
      </c>
      <c r="U431" s="50" t="str">
        <f t="shared" si="33"/>
        <v/>
      </c>
    </row>
    <row r="432" spans="1:21" x14ac:dyDescent="0.35">
      <c r="A432" s="11" t="str">
        <f t="shared" si="34"/>
        <v/>
      </c>
      <c r="B432" s="32"/>
      <c r="C432" s="17"/>
      <c r="D432" s="18"/>
      <c r="E432" s="12"/>
      <c r="F432" s="12"/>
      <c r="G432" s="40" t="str">
        <f>IF(OR(E432="",F432=""),"",NETWORKDAYS(E432,F432,Lister!$D$7:$D$13))</f>
        <v/>
      </c>
      <c r="H432" s="14"/>
      <c r="I432" s="25" t="str">
        <f t="shared" si="30"/>
        <v/>
      </c>
      <c r="J432" s="45"/>
      <c r="K432" s="46"/>
      <c r="L432" s="15"/>
      <c r="M432" s="49" t="str">
        <f t="shared" si="31"/>
        <v/>
      </c>
      <c r="N432" s="47" t="str">
        <f t="shared" si="32"/>
        <v/>
      </c>
      <c r="O432" s="15"/>
      <c r="P432" s="15"/>
      <c r="Q432" s="15"/>
      <c r="R432" s="48" t="str">
        <f>IFERROR(MAX(IF(OR(O432="",P432="",Q432=""),"",IF(AND(MONTH(E432)=4,MONTH(F432)=4),(NETWORKDAYS(E432,F432,Lister!$D$7:$D$13)-O432)*N432/NETWORKDAYS(Lister!$D$19,Lister!$E$19,Lister!$D$7:$D$13),IF(AND(MONTH(E432)=4,MONTH(F432)&gt;4),(NETWORKDAYS(E432,Lister!$E$19,Lister!$D$7:$D$13)-O432)*N432/NETWORKDAYS(Lister!$D$19,Lister!$E$19,Lister!$D$7:$D$13),IF(MONTH(E432)&gt;4,0)))),0),"")</f>
        <v/>
      </c>
      <c r="S432" s="48" t="str">
        <f>IFERROR(MAX(IF(OR(O432="",P432="",Q432=""),"",IF(AND(MONTH(E432)=5,MONTH(F432)=5),(NETWORKDAYS(E432,F432,Lister!$D$7:$D$13)-P432)*N432/NETWORKDAYS(Lister!$D$20,Lister!$E$20,Lister!$D$7:$D$13),IF(AND(MONTH(E432)=4,MONTH(F432)=5),(NETWORKDAYS(Lister!$D$20,F432,Lister!$D$7:$D$13)-P432)*N432/NETWORKDAYS(Lister!$D$20,Lister!$E$20,Lister!$D$7:$D$13),IF(AND(MONTH(E432)=5,MONTH(F432)=6),(NETWORKDAYS(E432,Lister!$E$20,Lister!$D$7:$D$13)-P432)*N432/NETWORKDAYS(Lister!$D$20,Lister!$E$20,Lister!$D$7:$D$13),IF(AND(MONTH(E432)=4,MONTH(F432)=6),(NETWORKDAYS(Lister!$D$20,Lister!$E$20,Lister!$D$7:$D$13)-P432)*N432/NETWORKDAYS(Lister!$D$20,Lister!$E$20,Lister!$D$7:$D$13),IF(OR(MONTH(F432)=4,MONTH(E432)=6),0)))))),0),"")</f>
        <v/>
      </c>
      <c r="T432" s="48" t="str">
        <f>IFERROR(MAX(IF(OR(O432="",P432="",Q432=""),"",IF(AND(MONTH(E432)=6,MONTH(F432)=6),(NETWORKDAYS(E432,F432,Lister!$D$7:$D$13)-Q432)*N432/NETWORKDAYS(Lister!$D$21,Lister!$E$21,Lister!$D$7:$D$13),IF(AND(MONTH(E432)&lt;6,MONTH(F432)=6),(NETWORKDAYS(Lister!$D$21,F432,Lister!$D$7:$D$13)-Q432)*N432/NETWORKDAYS(Lister!$D$21,Lister!$E$21,Lister!$D$7:$D$13),IF(MONTH(F432)&lt;6,0)))),0),"")</f>
        <v/>
      </c>
      <c r="U432" s="50" t="str">
        <f t="shared" si="33"/>
        <v/>
      </c>
    </row>
    <row r="433" spans="1:21" x14ac:dyDescent="0.35">
      <c r="A433" s="11" t="str">
        <f t="shared" si="34"/>
        <v/>
      </c>
      <c r="B433" s="32"/>
      <c r="C433" s="17"/>
      <c r="D433" s="18"/>
      <c r="E433" s="12"/>
      <c r="F433" s="12"/>
      <c r="G433" s="40" t="str">
        <f>IF(OR(E433="",F433=""),"",NETWORKDAYS(E433,F433,Lister!$D$7:$D$13))</f>
        <v/>
      </c>
      <c r="H433" s="14"/>
      <c r="I433" s="25" t="str">
        <f t="shared" si="30"/>
        <v/>
      </c>
      <c r="J433" s="45"/>
      <c r="K433" s="46"/>
      <c r="L433" s="15"/>
      <c r="M433" s="49" t="str">
        <f t="shared" si="31"/>
        <v/>
      </c>
      <c r="N433" s="47" t="str">
        <f t="shared" si="32"/>
        <v/>
      </c>
      <c r="O433" s="15"/>
      <c r="P433" s="15"/>
      <c r="Q433" s="15"/>
      <c r="R433" s="48" t="str">
        <f>IFERROR(MAX(IF(OR(O433="",P433="",Q433=""),"",IF(AND(MONTH(E433)=4,MONTH(F433)=4),(NETWORKDAYS(E433,F433,Lister!$D$7:$D$13)-O433)*N433/NETWORKDAYS(Lister!$D$19,Lister!$E$19,Lister!$D$7:$D$13),IF(AND(MONTH(E433)=4,MONTH(F433)&gt;4),(NETWORKDAYS(E433,Lister!$E$19,Lister!$D$7:$D$13)-O433)*N433/NETWORKDAYS(Lister!$D$19,Lister!$E$19,Lister!$D$7:$D$13),IF(MONTH(E433)&gt;4,0)))),0),"")</f>
        <v/>
      </c>
      <c r="S433" s="48" t="str">
        <f>IFERROR(MAX(IF(OR(O433="",P433="",Q433=""),"",IF(AND(MONTH(E433)=5,MONTH(F433)=5),(NETWORKDAYS(E433,F433,Lister!$D$7:$D$13)-P433)*N433/NETWORKDAYS(Lister!$D$20,Lister!$E$20,Lister!$D$7:$D$13),IF(AND(MONTH(E433)=4,MONTH(F433)=5),(NETWORKDAYS(Lister!$D$20,F433,Lister!$D$7:$D$13)-P433)*N433/NETWORKDAYS(Lister!$D$20,Lister!$E$20,Lister!$D$7:$D$13),IF(AND(MONTH(E433)=5,MONTH(F433)=6),(NETWORKDAYS(E433,Lister!$E$20,Lister!$D$7:$D$13)-P433)*N433/NETWORKDAYS(Lister!$D$20,Lister!$E$20,Lister!$D$7:$D$13),IF(AND(MONTH(E433)=4,MONTH(F433)=6),(NETWORKDAYS(Lister!$D$20,Lister!$E$20,Lister!$D$7:$D$13)-P433)*N433/NETWORKDAYS(Lister!$D$20,Lister!$E$20,Lister!$D$7:$D$13),IF(OR(MONTH(F433)=4,MONTH(E433)=6),0)))))),0),"")</f>
        <v/>
      </c>
      <c r="T433" s="48" t="str">
        <f>IFERROR(MAX(IF(OR(O433="",P433="",Q433=""),"",IF(AND(MONTH(E433)=6,MONTH(F433)=6),(NETWORKDAYS(E433,F433,Lister!$D$7:$D$13)-Q433)*N433/NETWORKDAYS(Lister!$D$21,Lister!$E$21,Lister!$D$7:$D$13),IF(AND(MONTH(E433)&lt;6,MONTH(F433)=6),(NETWORKDAYS(Lister!$D$21,F433,Lister!$D$7:$D$13)-Q433)*N433/NETWORKDAYS(Lister!$D$21,Lister!$E$21,Lister!$D$7:$D$13),IF(MONTH(F433)&lt;6,0)))),0),"")</f>
        <v/>
      </c>
      <c r="U433" s="50" t="str">
        <f t="shared" si="33"/>
        <v/>
      </c>
    </row>
    <row r="434" spans="1:21" x14ac:dyDescent="0.35">
      <c r="A434" s="11" t="str">
        <f t="shared" si="34"/>
        <v/>
      </c>
      <c r="B434" s="32"/>
      <c r="C434" s="17"/>
      <c r="D434" s="18"/>
      <c r="E434" s="12"/>
      <c r="F434" s="12"/>
      <c r="G434" s="40" t="str">
        <f>IF(OR(E434="",F434=""),"",NETWORKDAYS(E434,F434,Lister!$D$7:$D$13))</f>
        <v/>
      </c>
      <c r="H434" s="14"/>
      <c r="I434" s="25" t="str">
        <f t="shared" si="30"/>
        <v/>
      </c>
      <c r="J434" s="45"/>
      <c r="K434" s="46"/>
      <c r="L434" s="15"/>
      <c r="M434" s="49" t="str">
        <f t="shared" si="31"/>
        <v/>
      </c>
      <c r="N434" s="47" t="str">
        <f t="shared" si="32"/>
        <v/>
      </c>
      <c r="O434" s="15"/>
      <c r="P434" s="15"/>
      <c r="Q434" s="15"/>
      <c r="R434" s="48" t="str">
        <f>IFERROR(MAX(IF(OR(O434="",P434="",Q434=""),"",IF(AND(MONTH(E434)=4,MONTH(F434)=4),(NETWORKDAYS(E434,F434,Lister!$D$7:$D$13)-O434)*N434/NETWORKDAYS(Lister!$D$19,Lister!$E$19,Lister!$D$7:$D$13),IF(AND(MONTH(E434)=4,MONTH(F434)&gt;4),(NETWORKDAYS(E434,Lister!$E$19,Lister!$D$7:$D$13)-O434)*N434/NETWORKDAYS(Lister!$D$19,Lister!$E$19,Lister!$D$7:$D$13),IF(MONTH(E434)&gt;4,0)))),0),"")</f>
        <v/>
      </c>
      <c r="S434" s="48" t="str">
        <f>IFERROR(MAX(IF(OR(O434="",P434="",Q434=""),"",IF(AND(MONTH(E434)=5,MONTH(F434)=5),(NETWORKDAYS(E434,F434,Lister!$D$7:$D$13)-P434)*N434/NETWORKDAYS(Lister!$D$20,Lister!$E$20,Lister!$D$7:$D$13),IF(AND(MONTH(E434)=4,MONTH(F434)=5),(NETWORKDAYS(Lister!$D$20,F434,Lister!$D$7:$D$13)-P434)*N434/NETWORKDAYS(Lister!$D$20,Lister!$E$20,Lister!$D$7:$D$13),IF(AND(MONTH(E434)=5,MONTH(F434)=6),(NETWORKDAYS(E434,Lister!$E$20,Lister!$D$7:$D$13)-P434)*N434/NETWORKDAYS(Lister!$D$20,Lister!$E$20,Lister!$D$7:$D$13),IF(AND(MONTH(E434)=4,MONTH(F434)=6),(NETWORKDAYS(Lister!$D$20,Lister!$E$20,Lister!$D$7:$D$13)-P434)*N434/NETWORKDAYS(Lister!$D$20,Lister!$E$20,Lister!$D$7:$D$13),IF(OR(MONTH(F434)=4,MONTH(E434)=6),0)))))),0),"")</f>
        <v/>
      </c>
      <c r="T434" s="48" t="str">
        <f>IFERROR(MAX(IF(OR(O434="",P434="",Q434=""),"",IF(AND(MONTH(E434)=6,MONTH(F434)=6),(NETWORKDAYS(E434,F434,Lister!$D$7:$D$13)-Q434)*N434/NETWORKDAYS(Lister!$D$21,Lister!$E$21,Lister!$D$7:$D$13),IF(AND(MONTH(E434)&lt;6,MONTH(F434)=6),(NETWORKDAYS(Lister!$D$21,F434,Lister!$D$7:$D$13)-Q434)*N434/NETWORKDAYS(Lister!$D$21,Lister!$E$21,Lister!$D$7:$D$13),IF(MONTH(F434)&lt;6,0)))),0),"")</f>
        <v/>
      </c>
      <c r="U434" s="50" t="str">
        <f t="shared" si="33"/>
        <v/>
      </c>
    </row>
    <row r="435" spans="1:21" x14ac:dyDescent="0.35">
      <c r="A435" s="11" t="str">
        <f t="shared" si="34"/>
        <v/>
      </c>
      <c r="B435" s="32"/>
      <c r="C435" s="17"/>
      <c r="D435" s="18"/>
      <c r="E435" s="12"/>
      <c r="F435" s="12"/>
      <c r="G435" s="40" t="str">
        <f>IF(OR(E435="",F435=""),"",NETWORKDAYS(E435,F435,Lister!$D$7:$D$13))</f>
        <v/>
      </c>
      <c r="H435" s="14"/>
      <c r="I435" s="25" t="str">
        <f t="shared" si="30"/>
        <v/>
      </c>
      <c r="J435" s="45"/>
      <c r="K435" s="46"/>
      <c r="L435" s="15"/>
      <c r="M435" s="49" t="str">
        <f t="shared" si="31"/>
        <v/>
      </c>
      <c r="N435" s="47" t="str">
        <f t="shared" si="32"/>
        <v/>
      </c>
      <c r="O435" s="15"/>
      <c r="P435" s="15"/>
      <c r="Q435" s="15"/>
      <c r="R435" s="48" t="str">
        <f>IFERROR(MAX(IF(OR(O435="",P435="",Q435=""),"",IF(AND(MONTH(E435)=4,MONTH(F435)=4),(NETWORKDAYS(E435,F435,Lister!$D$7:$D$13)-O435)*N435/NETWORKDAYS(Lister!$D$19,Lister!$E$19,Lister!$D$7:$D$13),IF(AND(MONTH(E435)=4,MONTH(F435)&gt;4),(NETWORKDAYS(E435,Lister!$E$19,Lister!$D$7:$D$13)-O435)*N435/NETWORKDAYS(Lister!$D$19,Lister!$E$19,Lister!$D$7:$D$13),IF(MONTH(E435)&gt;4,0)))),0),"")</f>
        <v/>
      </c>
      <c r="S435" s="48" t="str">
        <f>IFERROR(MAX(IF(OR(O435="",P435="",Q435=""),"",IF(AND(MONTH(E435)=5,MONTH(F435)=5),(NETWORKDAYS(E435,F435,Lister!$D$7:$D$13)-P435)*N435/NETWORKDAYS(Lister!$D$20,Lister!$E$20,Lister!$D$7:$D$13),IF(AND(MONTH(E435)=4,MONTH(F435)=5),(NETWORKDAYS(Lister!$D$20,F435,Lister!$D$7:$D$13)-P435)*N435/NETWORKDAYS(Lister!$D$20,Lister!$E$20,Lister!$D$7:$D$13),IF(AND(MONTH(E435)=5,MONTH(F435)=6),(NETWORKDAYS(E435,Lister!$E$20,Lister!$D$7:$D$13)-P435)*N435/NETWORKDAYS(Lister!$D$20,Lister!$E$20,Lister!$D$7:$D$13),IF(AND(MONTH(E435)=4,MONTH(F435)=6),(NETWORKDAYS(Lister!$D$20,Lister!$E$20,Lister!$D$7:$D$13)-P435)*N435/NETWORKDAYS(Lister!$D$20,Lister!$E$20,Lister!$D$7:$D$13),IF(OR(MONTH(F435)=4,MONTH(E435)=6),0)))))),0),"")</f>
        <v/>
      </c>
      <c r="T435" s="48" t="str">
        <f>IFERROR(MAX(IF(OR(O435="",P435="",Q435=""),"",IF(AND(MONTH(E435)=6,MONTH(F435)=6),(NETWORKDAYS(E435,F435,Lister!$D$7:$D$13)-Q435)*N435/NETWORKDAYS(Lister!$D$21,Lister!$E$21,Lister!$D$7:$D$13),IF(AND(MONTH(E435)&lt;6,MONTH(F435)=6),(NETWORKDAYS(Lister!$D$21,F435,Lister!$D$7:$D$13)-Q435)*N435/NETWORKDAYS(Lister!$D$21,Lister!$E$21,Lister!$D$7:$D$13),IF(MONTH(F435)&lt;6,0)))),0),"")</f>
        <v/>
      </c>
      <c r="U435" s="50" t="str">
        <f t="shared" si="33"/>
        <v/>
      </c>
    </row>
    <row r="436" spans="1:21" x14ac:dyDescent="0.35">
      <c r="A436" s="11" t="str">
        <f t="shared" si="34"/>
        <v/>
      </c>
      <c r="B436" s="32"/>
      <c r="C436" s="17"/>
      <c r="D436" s="18"/>
      <c r="E436" s="12"/>
      <c r="F436" s="12"/>
      <c r="G436" s="40" t="str">
        <f>IF(OR(E436="",F436=""),"",NETWORKDAYS(E436,F436,Lister!$D$7:$D$13))</f>
        <v/>
      </c>
      <c r="H436" s="14"/>
      <c r="I436" s="25" t="str">
        <f t="shared" si="30"/>
        <v/>
      </c>
      <c r="J436" s="45"/>
      <c r="K436" s="46"/>
      <c r="L436" s="15"/>
      <c r="M436" s="49" t="str">
        <f t="shared" si="31"/>
        <v/>
      </c>
      <c r="N436" s="47" t="str">
        <f t="shared" si="32"/>
        <v/>
      </c>
      <c r="O436" s="15"/>
      <c r="P436" s="15"/>
      <c r="Q436" s="15"/>
      <c r="R436" s="48" t="str">
        <f>IFERROR(MAX(IF(OR(O436="",P436="",Q436=""),"",IF(AND(MONTH(E436)=4,MONTH(F436)=4),(NETWORKDAYS(E436,F436,Lister!$D$7:$D$13)-O436)*N436/NETWORKDAYS(Lister!$D$19,Lister!$E$19,Lister!$D$7:$D$13),IF(AND(MONTH(E436)=4,MONTH(F436)&gt;4),(NETWORKDAYS(E436,Lister!$E$19,Lister!$D$7:$D$13)-O436)*N436/NETWORKDAYS(Lister!$D$19,Lister!$E$19,Lister!$D$7:$D$13),IF(MONTH(E436)&gt;4,0)))),0),"")</f>
        <v/>
      </c>
      <c r="S436" s="48" t="str">
        <f>IFERROR(MAX(IF(OR(O436="",P436="",Q436=""),"",IF(AND(MONTH(E436)=5,MONTH(F436)=5),(NETWORKDAYS(E436,F436,Lister!$D$7:$D$13)-P436)*N436/NETWORKDAYS(Lister!$D$20,Lister!$E$20,Lister!$D$7:$D$13),IF(AND(MONTH(E436)=4,MONTH(F436)=5),(NETWORKDAYS(Lister!$D$20,F436,Lister!$D$7:$D$13)-P436)*N436/NETWORKDAYS(Lister!$D$20,Lister!$E$20,Lister!$D$7:$D$13),IF(AND(MONTH(E436)=5,MONTH(F436)=6),(NETWORKDAYS(E436,Lister!$E$20,Lister!$D$7:$D$13)-P436)*N436/NETWORKDAYS(Lister!$D$20,Lister!$E$20,Lister!$D$7:$D$13),IF(AND(MONTH(E436)=4,MONTH(F436)=6),(NETWORKDAYS(Lister!$D$20,Lister!$E$20,Lister!$D$7:$D$13)-P436)*N436/NETWORKDAYS(Lister!$D$20,Lister!$E$20,Lister!$D$7:$D$13),IF(OR(MONTH(F436)=4,MONTH(E436)=6),0)))))),0),"")</f>
        <v/>
      </c>
      <c r="T436" s="48" t="str">
        <f>IFERROR(MAX(IF(OR(O436="",P436="",Q436=""),"",IF(AND(MONTH(E436)=6,MONTH(F436)=6),(NETWORKDAYS(E436,F436,Lister!$D$7:$D$13)-Q436)*N436/NETWORKDAYS(Lister!$D$21,Lister!$E$21,Lister!$D$7:$D$13),IF(AND(MONTH(E436)&lt;6,MONTH(F436)=6),(NETWORKDAYS(Lister!$D$21,F436,Lister!$D$7:$D$13)-Q436)*N436/NETWORKDAYS(Lister!$D$21,Lister!$E$21,Lister!$D$7:$D$13),IF(MONTH(F436)&lt;6,0)))),0),"")</f>
        <v/>
      </c>
      <c r="U436" s="50" t="str">
        <f t="shared" si="33"/>
        <v/>
      </c>
    </row>
    <row r="437" spans="1:21" x14ac:dyDescent="0.35">
      <c r="A437" s="11" t="str">
        <f t="shared" si="34"/>
        <v/>
      </c>
      <c r="B437" s="32"/>
      <c r="C437" s="17"/>
      <c r="D437" s="18"/>
      <c r="E437" s="12"/>
      <c r="F437" s="12"/>
      <c r="G437" s="40" t="str">
        <f>IF(OR(E437="",F437=""),"",NETWORKDAYS(E437,F437,Lister!$D$7:$D$13))</f>
        <v/>
      </c>
      <c r="H437" s="14"/>
      <c r="I437" s="25" t="str">
        <f t="shared" si="30"/>
        <v/>
      </c>
      <c r="J437" s="45"/>
      <c r="K437" s="46"/>
      <c r="L437" s="15"/>
      <c r="M437" s="49" t="str">
        <f t="shared" si="31"/>
        <v/>
      </c>
      <c r="N437" s="47" t="str">
        <f t="shared" si="32"/>
        <v/>
      </c>
      <c r="O437" s="15"/>
      <c r="P437" s="15"/>
      <c r="Q437" s="15"/>
      <c r="R437" s="48" t="str">
        <f>IFERROR(MAX(IF(OR(O437="",P437="",Q437=""),"",IF(AND(MONTH(E437)=4,MONTH(F437)=4),(NETWORKDAYS(E437,F437,Lister!$D$7:$D$13)-O437)*N437/NETWORKDAYS(Lister!$D$19,Lister!$E$19,Lister!$D$7:$D$13),IF(AND(MONTH(E437)=4,MONTH(F437)&gt;4),(NETWORKDAYS(E437,Lister!$E$19,Lister!$D$7:$D$13)-O437)*N437/NETWORKDAYS(Lister!$D$19,Lister!$E$19,Lister!$D$7:$D$13),IF(MONTH(E437)&gt;4,0)))),0),"")</f>
        <v/>
      </c>
      <c r="S437" s="48" t="str">
        <f>IFERROR(MAX(IF(OR(O437="",P437="",Q437=""),"",IF(AND(MONTH(E437)=5,MONTH(F437)=5),(NETWORKDAYS(E437,F437,Lister!$D$7:$D$13)-P437)*N437/NETWORKDAYS(Lister!$D$20,Lister!$E$20,Lister!$D$7:$D$13),IF(AND(MONTH(E437)=4,MONTH(F437)=5),(NETWORKDAYS(Lister!$D$20,F437,Lister!$D$7:$D$13)-P437)*N437/NETWORKDAYS(Lister!$D$20,Lister!$E$20,Lister!$D$7:$D$13),IF(AND(MONTH(E437)=5,MONTH(F437)=6),(NETWORKDAYS(E437,Lister!$E$20,Lister!$D$7:$D$13)-P437)*N437/NETWORKDAYS(Lister!$D$20,Lister!$E$20,Lister!$D$7:$D$13),IF(AND(MONTH(E437)=4,MONTH(F437)=6),(NETWORKDAYS(Lister!$D$20,Lister!$E$20,Lister!$D$7:$D$13)-P437)*N437/NETWORKDAYS(Lister!$D$20,Lister!$E$20,Lister!$D$7:$D$13),IF(OR(MONTH(F437)=4,MONTH(E437)=6),0)))))),0),"")</f>
        <v/>
      </c>
      <c r="T437" s="48" t="str">
        <f>IFERROR(MAX(IF(OR(O437="",P437="",Q437=""),"",IF(AND(MONTH(E437)=6,MONTH(F437)=6),(NETWORKDAYS(E437,F437,Lister!$D$7:$D$13)-Q437)*N437/NETWORKDAYS(Lister!$D$21,Lister!$E$21,Lister!$D$7:$D$13),IF(AND(MONTH(E437)&lt;6,MONTH(F437)=6),(NETWORKDAYS(Lister!$D$21,F437,Lister!$D$7:$D$13)-Q437)*N437/NETWORKDAYS(Lister!$D$21,Lister!$E$21,Lister!$D$7:$D$13),IF(MONTH(F437)&lt;6,0)))),0),"")</f>
        <v/>
      </c>
      <c r="U437" s="50" t="str">
        <f t="shared" si="33"/>
        <v/>
      </c>
    </row>
    <row r="438" spans="1:21" x14ac:dyDescent="0.35">
      <c r="A438" s="11" t="str">
        <f t="shared" si="34"/>
        <v/>
      </c>
      <c r="B438" s="32"/>
      <c r="C438" s="17"/>
      <c r="D438" s="18"/>
      <c r="E438" s="12"/>
      <c r="F438" s="12"/>
      <c r="G438" s="40" t="str">
        <f>IF(OR(E438="",F438=""),"",NETWORKDAYS(E438,F438,Lister!$D$7:$D$13))</f>
        <v/>
      </c>
      <c r="H438" s="14"/>
      <c r="I438" s="25" t="str">
        <f t="shared" si="30"/>
        <v/>
      </c>
      <c r="J438" s="45"/>
      <c r="K438" s="46"/>
      <c r="L438" s="15"/>
      <c r="M438" s="49" t="str">
        <f t="shared" si="31"/>
        <v/>
      </c>
      <c r="N438" s="47" t="str">
        <f t="shared" si="32"/>
        <v/>
      </c>
      <c r="O438" s="15"/>
      <c r="P438" s="15"/>
      <c r="Q438" s="15"/>
      <c r="R438" s="48" t="str">
        <f>IFERROR(MAX(IF(OR(O438="",P438="",Q438=""),"",IF(AND(MONTH(E438)=4,MONTH(F438)=4),(NETWORKDAYS(E438,F438,Lister!$D$7:$D$13)-O438)*N438/NETWORKDAYS(Lister!$D$19,Lister!$E$19,Lister!$D$7:$D$13),IF(AND(MONTH(E438)=4,MONTH(F438)&gt;4),(NETWORKDAYS(E438,Lister!$E$19,Lister!$D$7:$D$13)-O438)*N438/NETWORKDAYS(Lister!$D$19,Lister!$E$19,Lister!$D$7:$D$13),IF(MONTH(E438)&gt;4,0)))),0),"")</f>
        <v/>
      </c>
      <c r="S438" s="48" t="str">
        <f>IFERROR(MAX(IF(OR(O438="",P438="",Q438=""),"",IF(AND(MONTH(E438)=5,MONTH(F438)=5),(NETWORKDAYS(E438,F438,Lister!$D$7:$D$13)-P438)*N438/NETWORKDAYS(Lister!$D$20,Lister!$E$20,Lister!$D$7:$D$13),IF(AND(MONTH(E438)=4,MONTH(F438)=5),(NETWORKDAYS(Lister!$D$20,F438,Lister!$D$7:$D$13)-P438)*N438/NETWORKDAYS(Lister!$D$20,Lister!$E$20,Lister!$D$7:$D$13),IF(AND(MONTH(E438)=5,MONTH(F438)=6),(NETWORKDAYS(E438,Lister!$E$20,Lister!$D$7:$D$13)-P438)*N438/NETWORKDAYS(Lister!$D$20,Lister!$E$20,Lister!$D$7:$D$13),IF(AND(MONTH(E438)=4,MONTH(F438)=6),(NETWORKDAYS(Lister!$D$20,Lister!$E$20,Lister!$D$7:$D$13)-P438)*N438/NETWORKDAYS(Lister!$D$20,Lister!$E$20,Lister!$D$7:$D$13),IF(OR(MONTH(F438)=4,MONTH(E438)=6),0)))))),0),"")</f>
        <v/>
      </c>
      <c r="T438" s="48" t="str">
        <f>IFERROR(MAX(IF(OR(O438="",P438="",Q438=""),"",IF(AND(MONTH(E438)=6,MONTH(F438)=6),(NETWORKDAYS(E438,F438,Lister!$D$7:$D$13)-Q438)*N438/NETWORKDAYS(Lister!$D$21,Lister!$E$21,Lister!$D$7:$D$13),IF(AND(MONTH(E438)&lt;6,MONTH(F438)=6),(NETWORKDAYS(Lister!$D$21,F438,Lister!$D$7:$D$13)-Q438)*N438/NETWORKDAYS(Lister!$D$21,Lister!$E$21,Lister!$D$7:$D$13),IF(MONTH(F438)&lt;6,0)))),0),"")</f>
        <v/>
      </c>
      <c r="U438" s="50" t="str">
        <f t="shared" si="33"/>
        <v/>
      </c>
    </row>
    <row r="439" spans="1:21" x14ac:dyDescent="0.35">
      <c r="A439" s="11" t="str">
        <f t="shared" si="34"/>
        <v/>
      </c>
      <c r="B439" s="32"/>
      <c r="C439" s="17"/>
      <c r="D439" s="18"/>
      <c r="E439" s="12"/>
      <c r="F439" s="12"/>
      <c r="G439" s="40" t="str">
        <f>IF(OR(E439="",F439=""),"",NETWORKDAYS(E439,F439,Lister!$D$7:$D$13))</f>
        <v/>
      </c>
      <c r="H439" s="14"/>
      <c r="I439" s="25" t="str">
        <f t="shared" si="30"/>
        <v/>
      </c>
      <c r="J439" s="45"/>
      <c r="K439" s="46"/>
      <c r="L439" s="15"/>
      <c r="M439" s="49" t="str">
        <f t="shared" si="31"/>
        <v/>
      </c>
      <c r="N439" s="47" t="str">
        <f t="shared" si="32"/>
        <v/>
      </c>
      <c r="O439" s="15"/>
      <c r="P439" s="15"/>
      <c r="Q439" s="15"/>
      <c r="R439" s="48" t="str">
        <f>IFERROR(MAX(IF(OR(O439="",P439="",Q439=""),"",IF(AND(MONTH(E439)=4,MONTH(F439)=4),(NETWORKDAYS(E439,F439,Lister!$D$7:$D$13)-O439)*N439/NETWORKDAYS(Lister!$D$19,Lister!$E$19,Lister!$D$7:$D$13),IF(AND(MONTH(E439)=4,MONTH(F439)&gt;4),(NETWORKDAYS(E439,Lister!$E$19,Lister!$D$7:$D$13)-O439)*N439/NETWORKDAYS(Lister!$D$19,Lister!$E$19,Lister!$D$7:$D$13),IF(MONTH(E439)&gt;4,0)))),0),"")</f>
        <v/>
      </c>
      <c r="S439" s="48" t="str">
        <f>IFERROR(MAX(IF(OR(O439="",P439="",Q439=""),"",IF(AND(MONTH(E439)=5,MONTH(F439)=5),(NETWORKDAYS(E439,F439,Lister!$D$7:$D$13)-P439)*N439/NETWORKDAYS(Lister!$D$20,Lister!$E$20,Lister!$D$7:$D$13),IF(AND(MONTH(E439)=4,MONTH(F439)=5),(NETWORKDAYS(Lister!$D$20,F439,Lister!$D$7:$D$13)-P439)*N439/NETWORKDAYS(Lister!$D$20,Lister!$E$20,Lister!$D$7:$D$13),IF(AND(MONTH(E439)=5,MONTH(F439)=6),(NETWORKDAYS(E439,Lister!$E$20,Lister!$D$7:$D$13)-P439)*N439/NETWORKDAYS(Lister!$D$20,Lister!$E$20,Lister!$D$7:$D$13),IF(AND(MONTH(E439)=4,MONTH(F439)=6),(NETWORKDAYS(Lister!$D$20,Lister!$E$20,Lister!$D$7:$D$13)-P439)*N439/NETWORKDAYS(Lister!$D$20,Lister!$E$20,Lister!$D$7:$D$13),IF(OR(MONTH(F439)=4,MONTH(E439)=6),0)))))),0),"")</f>
        <v/>
      </c>
      <c r="T439" s="48" t="str">
        <f>IFERROR(MAX(IF(OR(O439="",P439="",Q439=""),"",IF(AND(MONTH(E439)=6,MONTH(F439)=6),(NETWORKDAYS(E439,F439,Lister!$D$7:$D$13)-Q439)*N439/NETWORKDAYS(Lister!$D$21,Lister!$E$21,Lister!$D$7:$D$13),IF(AND(MONTH(E439)&lt;6,MONTH(F439)=6),(NETWORKDAYS(Lister!$D$21,F439,Lister!$D$7:$D$13)-Q439)*N439/NETWORKDAYS(Lister!$D$21,Lister!$E$21,Lister!$D$7:$D$13),IF(MONTH(F439)&lt;6,0)))),0),"")</f>
        <v/>
      </c>
      <c r="U439" s="50" t="str">
        <f t="shared" si="33"/>
        <v/>
      </c>
    </row>
    <row r="440" spans="1:21" x14ac:dyDescent="0.35">
      <c r="A440" s="11" t="str">
        <f t="shared" si="34"/>
        <v/>
      </c>
      <c r="B440" s="32"/>
      <c r="C440" s="17"/>
      <c r="D440" s="18"/>
      <c r="E440" s="12"/>
      <c r="F440" s="12"/>
      <c r="G440" s="40" t="str">
        <f>IF(OR(E440="",F440=""),"",NETWORKDAYS(E440,F440,Lister!$D$7:$D$13))</f>
        <v/>
      </c>
      <c r="H440" s="14"/>
      <c r="I440" s="25" t="str">
        <f t="shared" si="30"/>
        <v/>
      </c>
      <c r="J440" s="45"/>
      <c r="K440" s="46"/>
      <c r="L440" s="15"/>
      <c r="M440" s="49" t="str">
        <f t="shared" si="31"/>
        <v/>
      </c>
      <c r="N440" s="47" t="str">
        <f t="shared" si="32"/>
        <v/>
      </c>
      <c r="O440" s="15"/>
      <c r="P440" s="15"/>
      <c r="Q440" s="15"/>
      <c r="R440" s="48" t="str">
        <f>IFERROR(MAX(IF(OR(O440="",P440="",Q440=""),"",IF(AND(MONTH(E440)=4,MONTH(F440)=4),(NETWORKDAYS(E440,F440,Lister!$D$7:$D$13)-O440)*N440/NETWORKDAYS(Lister!$D$19,Lister!$E$19,Lister!$D$7:$D$13),IF(AND(MONTH(E440)=4,MONTH(F440)&gt;4),(NETWORKDAYS(E440,Lister!$E$19,Lister!$D$7:$D$13)-O440)*N440/NETWORKDAYS(Lister!$D$19,Lister!$E$19,Lister!$D$7:$D$13),IF(MONTH(E440)&gt;4,0)))),0),"")</f>
        <v/>
      </c>
      <c r="S440" s="48" t="str">
        <f>IFERROR(MAX(IF(OR(O440="",P440="",Q440=""),"",IF(AND(MONTH(E440)=5,MONTH(F440)=5),(NETWORKDAYS(E440,F440,Lister!$D$7:$D$13)-P440)*N440/NETWORKDAYS(Lister!$D$20,Lister!$E$20,Lister!$D$7:$D$13),IF(AND(MONTH(E440)=4,MONTH(F440)=5),(NETWORKDAYS(Lister!$D$20,F440,Lister!$D$7:$D$13)-P440)*N440/NETWORKDAYS(Lister!$D$20,Lister!$E$20,Lister!$D$7:$D$13),IF(AND(MONTH(E440)=5,MONTH(F440)=6),(NETWORKDAYS(E440,Lister!$E$20,Lister!$D$7:$D$13)-P440)*N440/NETWORKDAYS(Lister!$D$20,Lister!$E$20,Lister!$D$7:$D$13),IF(AND(MONTH(E440)=4,MONTH(F440)=6),(NETWORKDAYS(Lister!$D$20,Lister!$E$20,Lister!$D$7:$D$13)-P440)*N440/NETWORKDAYS(Lister!$D$20,Lister!$E$20,Lister!$D$7:$D$13),IF(OR(MONTH(F440)=4,MONTH(E440)=6),0)))))),0),"")</f>
        <v/>
      </c>
      <c r="T440" s="48" t="str">
        <f>IFERROR(MAX(IF(OR(O440="",P440="",Q440=""),"",IF(AND(MONTH(E440)=6,MONTH(F440)=6),(NETWORKDAYS(E440,F440,Lister!$D$7:$D$13)-Q440)*N440/NETWORKDAYS(Lister!$D$21,Lister!$E$21,Lister!$D$7:$D$13),IF(AND(MONTH(E440)&lt;6,MONTH(F440)=6),(NETWORKDAYS(Lister!$D$21,F440,Lister!$D$7:$D$13)-Q440)*N440/NETWORKDAYS(Lister!$D$21,Lister!$E$21,Lister!$D$7:$D$13),IF(MONTH(F440)&lt;6,0)))),0),"")</f>
        <v/>
      </c>
      <c r="U440" s="50" t="str">
        <f t="shared" si="33"/>
        <v/>
      </c>
    </row>
    <row r="441" spans="1:21" x14ac:dyDescent="0.35">
      <c r="A441" s="11" t="str">
        <f t="shared" si="34"/>
        <v/>
      </c>
      <c r="B441" s="32"/>
      <c r="C441" s="17"/>
      <c r="D441" s="18"/>
      <c r="E441" s="12"/>
      <c r="F441" s="12"/>
      <c r="G441" s="40" t="str">
        <f>IF(OR(E441="",F441=""),"",NETWORKDAYS(E441,F441,Lister!$D$7:$D$13))</f>
        <v/>
      </c>
      <c r="H441" s="14"/>
      <c r="I441" s="25" t="str">
        <f t="shared" si="30"/>
        <v/>
      </c>
      <c r="J441" s="45"/>
      <c r="K441" s="46"/>
      <c r="L441" s="15"/>
      <c r="M441" s="49" t="str">
        <f t="shared" si="31"/>
        <v/>
      </c>
      <c r="N441" s="47" t="str">
        <f t="shared" si="32"/>
        <v/>
      </c>
      <c r="O441" s="15"/>
      <c r="P441" s="15"/>
      <c r="Q441" s="15"/>
      <c r="R441" s="48" t="str">
        <f>IFERROR(MAX(IF(OR(O441="",P441="",Q441=""),"",IF(AND(MONTH(E441)=4,MONTH(F441)=4),(NETWORKDAYS(E441,F441,Lister!$D$7:$D$13)-O441)*N441/NETWORKDAYS(Lister!$D$19,Lister!$E$19,Lister!$D$7:$D$13),IF(AND(MONTH(E441)=4,MONTH(F441)&gt;4),(NETWORKDAYS(E441,Lister!$E$19,Lister!$D$7:$D$13)-O441)*N441/NETWORKDAYS(Lister!$D$19,Lister!$E$19,Lister!$D$7:$D$13),IF(MONTH(E441)&gt;4,0)))),0),"")</f>
        <v/>
      </c>
      <c r="S441" s="48" t="str">
        <f>IFERROR(MAX(IF(OR(O441="",P441="",Q441=""),"",IF(AND(MONTH(E441)=5,MONTH(F441)=5),(NETWORKDAYS(E441,F441,Lister!$D$7:$D$13)-P441)*N441/NETWORKDAYS(Lister!$D$20,Lister!$E$20,Lister!$D$7:$D$13),IF(AND(MONTH(E441)=4,MONTH(F441)=5),(NETWORKDAYS(Lister!$D$20,F441,Lister!$D$7:$D$13)-P441)*N441/NETWORKDAYS(Lister!$D$20,Lister!$E$20,Lister!$D$7:$D$13),IF(AND(MONTH(E441)=5,MONTH(F441)=6),(NETWORKDAYS(E441,Lister!$E$20,Lister!$D$7:$D$13)-P441)*N441/NETWORKDAYS(Lister!$D$20,Lister!$E$20,Lister!$D$7:$D$13),IF(AND(MONTH(E441)=4,MONTH(F441)=6),(NETWORKDAYS(Lister!$D$20,Lister!$E$20,Lister!$D$7:$D$13)-P441)*N441/NETWORKDAYS(Lister!$D$20,Lister!$E$20,Lister!$D$7:$D$13),IF(OR(MONTH(F441)=4,MONTH(E441)=6),0)))))),0),"")</f>
        <v/>
      </c>
      <c r="T441" s="48" t="str">
        <f>IFERROR(MAX(IF(OR(O441="",P441="",Q441=""),"",IF(AND(MONTH(E441)=6,MONTH(F441)=6),(NETWORKDAYS(E441,F441,Lister!$D$7:$D$13)-Q441)*N441/NETWORKDAYS(Lister!$D$21,Lister!$E$21,Lister!$D$7:$D$13),IF(AND(MONTH(E441)&lt;6,MONTH(F441)=6),(NETWORKDAYS(Lister!$D$21,F441,Lister!$D$7:$D$13)-Q441)*N441/NETWORKDAYS(Lister!$D$21,Lister!$E$21,Lister!$D$7:$D$13),IF(MONTH(F441)&lt;6,0)))),0),"")</f>
        <v/>
      </c>
      <c r="U441" s="50" t="str">
        <f t="shared" si="33"/>
        <v/>
      </c>
    </row>
    <row r="442" spans="1:21" x14ac:dyDescent="0.35">
      <c r="A442" s="11" t="str">
        <f t="shared" si="34"/>
        <v/>
      </c>
      <c r="B442" s="32"/>
      <c r="C442" s="17"/>
      <c r="D442" s="18"/>
      <c r="E442" s="12"/>
      <c r="F442" s="12"/>
      <c r="G442" s="40" t="str">
        <f>IF(OR(E442="",F442=""),"",NETWORKDAYS(E442,F442,Lister!$D$7:$D$13))</f>
        <v/>
      </c>
      <c r="H442" s="14"/>
      <c r="I442" s="25" t="str">
        <f t="shared" si="30"/>
        <v/>
      </c>
      <c r="J442" s="45"/>
      <c r="K442" s="46"/>
      <c r="L442" s="15"/>
      <c r="M442" s="49" t="str">
        <f t="shared" si="31"/>
        <v/>
      </c>
      <c r="N442" s="47" t="str">
        <f t="shared" si="32"/>
        <v/>
      </c>
      <c r="O442" s="15"/>
      <c r="P442" s="15"/>
      <c r="Q442" s="15"/>
      <c r="R442" s="48" t="str">
        <f>IFERROR(MAX(IF(OR(O442="",P442="",Q442=""),"",IF(AND(MONTH(E442)=4,MONTH(F442)=4),(NETWORKDAYS(E442,F442,Lister!$D$7:$D$13)-O442)*N442/NETWORKDAYS(Lister!$D$19,Lister!$E$19,Lister!$D$7:$D$13),IF(AND(MONTH(E442)=4,MONTH(F442)&gt;4),(NETWORKDAYS(E442,Lister!$E$19,Lister!$D$7:$D$13)-O442)*N442/NETWORKDAYS(Lister!$D$19,Lister!$E$19,Lister!$D$7:$D$13),IF(MONTH(E442)&gt;4,0)))),0),"")</f>
        <v/>
      </c>
      <c r="S442" s="48" t="str">
        <f>IFERROR(MAX(IF(OR(O442="",P442="",Q442=""),"",IF(AND(MONTH(E442)=5,MONTH(F442)=5),(NETWORKDAYS(E442,F442,Lister!$D$7:$D$13)-P442)*N442/NETWORKDAYS(Lister!$D$20,Lister!$E$20,Lister!$D$7:$D$13),IF(AND(MONTH(E442)=4,MONTH(F442)=5),(NETWORKDAYS(Lister!$D$20,F442,Lister!$D$7:$D$13)-P442)*N442/NETWORKDAYS(Lister!$D$20,Lister!$E$20,Lister!$D$7:$D$13),IF(AND(MONTH(E442)=5,MONTH(F442)=6),(NETWORKDAYS(E442,Lister!$E$20,Lister!$D$7:$D$13)-P442)*N442/NETWORKDAYS(Lister!$D$20,Lister!$E$20,Lister!$D$7:$D$13),IF(AND(MONTH(E442)=4,MONTH(F442)=6),(NETWORKDAYS(Lister!$D$20,Lister!$E$20,Lister!$D$7:$D$13)-P442)*N442/NETWORKDAYS(Lister!$D$20,Lister!$E$20,Lister!$D$7:$D$13),IF(OR(MONTH(F442)=4,MONTH(E442)=6),0)))))),0),"")</f>
        <v/>
      </c>
      <c r="T442" s="48" t="str">
        <f>IFERROR(MAX(IF(OR(O442="",P442="",Q442=""),"",IF(AND(MONTH(E442)=6,MONTH(F442)=6),(NETWORKDAYS(E442,F442,Lister!$D$7:$D$13)-Q442)*N442/NETWORKDAYS(Lister!$D$21,Lister!$E$21,Lister!$D$7:$D$13),IF(AND(MONTH(E442)&lt;6,MONTH(F442)=6),(NETWORKDAYS(Lister!$D$21,F442,Lister!$D$7:$D$13)-Q442)*N442/NETWORKDAYS(Lister!$D$21,Lister!$E$21,Lister!$D$7:$D$13),IF(MONTH(F442)&lt;6,0)))),0),"")</f>
        <v/>
      </c>
      <c r="U442" s="50" t="str">
        <f t="shared" si="33"/>
        <v/>
      </c>
    </row>
    <row r="443" spans="1:21" x14ac:dyDescent="0.35">
      <c r="A443" s="11" t="str">
        <f t="shared" si="34"/>
        <v/>
      </c>
      <c r="B443" s="32"/>
      <c r="C443" s="17"/>
      <c r="D443" s="18"/>
      <c r="E443" s="12"/>
      <c r="F443" s="12"/>
      <c r="G443" s="40" t="str">
        <f>IF(OR(E443="",F443=""),"",NETWORKDAYS(E443,F443,Lister!$D$7:$D$13))</f>
        <v/>
      </c>
      <c r="H443" s="14"/>
      <c r="I443" s="25" t="str">
        <f t="shared" si="30"/>
        <v/>
      </c>
      <c r="J443" s="45"/>
      <c r="K443" s="46"/>
      <c r="L443" s="15"/>
      <c r="M443" s="49" t="str">
        <f t="shared" si="31"/>
        <v/>
      </c>
      <c r="N443" s="47" t="str">
        <f t="shared" si="32"/>
        <v/>
      </c>
      <c r="O443" s="15"/>
      <c r="P443" s="15"/>
      <c r="Q443" s="15"/>
      <c r="R443" s="48" t="str">
        <f>IFERROR(MAX(IF(OR(O443="",P443="",Q443=""),"",IF(AND(MONTH(E443)=4,MONTH(F443)=4),(NETWORKDAYS(E443,F443,Lister!$D$7:$D$13)-O443)*N443/NETWORKDAYS(Lister!$D$19,Lister!$E$19,Lister!$D$7:$D$13),IF(AND(MONTH(E443)=4,MONTH(F443)&gt;4),(NETWORKDAYS(E443,Lister!$E$19,Lister!$D$7:$D$13)-O443)*N443/NETWORKDAYS(Lister!$D$19,Lister!$E$19,Lister!$D$7:$D$13),IF(MONTH(E443)&gt;4,0)))),0),"")</f>
        <v/>
      </c>
      <c r="S443" s="48" t="str">
        <f>IFERROR(MAX(IF(OR(O443="",P443="",Q443=""),"",IF(AND(MONTH(E443)=5,MONTH(F443)=5),(NETWORKDAYS(E443,F443,Lister!$D$7:$D$13)-P443)*N443/NETWORKDAYS(Lister!$D$20,Lister!$E$20,Lister!$D$7:$D$13),IF(AND(MONTH(E443)=4,MONTH(F443)=5),(NETWORKDAYS(Lister!$D$20,F443,Lister!$D$7:$D$13)-P443)*N443/NETWORKDAYS(Lister!$D$20,Lister!$E$20,Lister!$D$7:$D$13),IF(AND(MONTH(E443)=5,MONTH(F443)=6),(NETWORKDAYS(E443,Lister!$E$20,Lister!$D$7:$D$13)-P443)*N443/NETWORKDAYS(Lister!$D$20,Lister!$E$20,Lister!$D$7:$D$13),IF(AND(MONTH(E443)=4,MONTH(F443)=6),(NETWORKDAYS(Lister!$D$20,Lister!$E$20,Lister!$D$7:$D$13)-P443)*N443/NETWORKDAYS(Lister!$D$20,Lister!$E$20,Lister!$D$7:$D$13),IF(OR(MONTH(F443)=4,MONTH(E443)=6),0)))))),0),"")</f>
        <v/>
      </c>
      <c r="T443" s="48" t="str">
        <f>IFERROR(MAX(IF(OR(O443="",P443="",Q443=""),"",IF(AND(MONTH(E443)=6,MONTH(F443)=6),(NETWORKDAYS(E443,F443,Lister!$D$7:$D$13)-Q443)*N443/NETWORKDAYS(Lister!$D$21,Lister!$E$21,Lister!$D$7:$D$13),IF(AND(MONTH(E443)&lt;6,MONTH(F443)=6),(NETWORKDAYS(Lister!$D$21,F443,Lister!$D$7:$D$13)-Q443)*N443/NETWORKDAYS(Lister!$D$21,Lister!$E$21,Lister!$D$7:$D$13),IF(MONTH(F443)&lt;6,0)))),0),"")</f>
        <v/>
      </c>
      <c r="U443" s="50" t="str">
        <f t="shared" si="33"/>
        <v/>
      </c>
    </row>
    <row r="444" spans="1:21" x14ac:dyDescent="0.35">
      <c r="A444" s="11" t="str">
        <f t="shared" si="34"/>
        <v/>
      </c>
      <c r="B444" s="32"/>
      <c r="C444" s="17"/>
      <c r="D444" s="18"/>
      <c r="E444" s="12"/>
      <c r="F444" s="12"/>
      <c r="G444" s="40" t="str">
        <f>IF(OR(E444="",F444=""),"",NETWORKDAYS(E444,F444,Lister!$D$7:$D$13))</f>
        <v/>
      </c>
      <c r="H444" s="14"/>
      <c r="I444" s="25" t="str">
        <f t="shared" si="30"/>
        <v/>
      </c>
      <c r="J444" s="45"/>
      <c r="K444" s="46"/>
      <c r="L444" s="15"/>
      <c r="M444" s="49" t="str">
        <f t="shared" si="31"/>
        <v/>
      </c>
      <c r="N444" s="47" t="str">
        <f t="shared" si="32"/>
        <v/>
      </c>
      <c r="O444" s="15"/>
      <c r="P444" s="15"/>
      <c r="Q444" s="15"/>
      <c r="R444" s="48" t="str">
        <f>IFERROR(MAX(IF(OR(O444="",P444="",Q444=""),"",IF(AND(MONTH(E444)=4,MONTH(F444)=4),(NETWORKDAYS(E444,F444,Lister!$D$7:$D$13)-O444)*N444/NETWORKDAYS(Lister!$D$19,Lister!$E$19,Lister!$D$7:$D$13),IF(AND(MONTH(E444)=4,MONTH(F444)&gt;4),(NETWORKDAYS(E444,Lister!$E$19,Lister!$D$7:$D$13)-O444)*N444/NETWORKDAYS(Lister!$D$19,Lister!$E$19,Lister!$D$7:$D$13),IF(MONTH(E444)&gt;4,0)))),0),"")</f>
        <v/>
      </c>
      <c r="S444" s="48" t="str">
        <f>IFERROR(MAX(IF(OR(O444="",P444="",Q444=""),"",IF(AND(MONTH(E444)=5,MONTH(F444)=5),(NETWORKDAYS(E444,F444,Lister!$D$7:$D$13)-P444)*N444/NETWORKDAYS(Lister!$D$20,Lister!$E$20,Lister!$D$7:$D$13),IF(AND(MONTH(E444)=4,MONTH(F444)=5),(NETWORKDAYS(Lister!$D$20,F444,Lister!$D$7:$D$13)-P444)*N444/NETWORKDAYS(Lister!$D$20,Lister!$E$20,Lister!$D$7:$D$13),IF(AND(MONTH(E444)=5,MONTH(F444)=6),(NETWORKDAYS(E444,Lister!$E$20,Lister!$D$7:$D$13)-P444)*N444/NETWORKDAYS(Lister!$D$20,Lister!$E$20,Lister!$D$7:$D$13),IF(AND(MONTH(E444)=4,MONTH(F444)=6),(NETWORKDAYS(Lister!$D$20,Lister!$E$20,Lister!$D$7:$D$13)-P444)*N444/NETWORKDAYS(Lister!$D$20,Lister!$E$20,Lister!$D$7:$D$13),IF(OR(MONTH(F444)=4,MONTH(E444)=6),0)))))),0),"")</f>
        <v/>
      </c>
      <c r="T444" s="48" t="str">
        <f>IFERROR(MAX(IF(OR(O444="",P444="",Q444=""),"",IF(AND(MONTH(E444)=6,MONTH(F444)=6),(NETWORKDAYS(E444,F444,Lister!$D$7:$D$13)-Q444)*N444/NETWORKDAYS(Lister!$D$21,Lister!$E$21,Lister!$D$7:$D$13),IF(AND(MONTH(E444)&lt;6,MONTH(F444)=6),(NETWORKDAYS(Lister!$D$21,F444,Lister!$D$7:$D$13)-Q444)*N444/NETWORKDAYS(Lister!$D$21,Lister!$E$21,Lister!$D$7:$D$13),IF(MONTH(F444)&lt;6,0)))),0),"")</f>
        <v/>
      </c>
      <c r="U444" s="50" t="str">
        <f t="shared" si="33"/>
        <v/>
      </c>
    </row>
    <row r="445" spans="1:21" x14ac:dyDescent="0.35">
      <c r="A445" s="11" t="str">
        <f t="shared" si="34"/>
        <v/>
      </c>
      <c r="B445" s="32"/>
      <c r="C445" s="17"/>
      <c r="D445" s="18"/>
      <c r="E445" s="12"/>
      <c r="F445" s="12"/>
      <c r="G445" s="40" t="str">
        <f>IF(OR(E445="",F445=""),"",NETWORKDAYS(E445,F445,Lister!$D$7:$D$13))</f>
        <v/>
      </c>
      <c r="H445" s="14"/>
      <c r="I445" s="25" t="str">
        <f t="shared" si="30"/>
        <v/>
      </c>
      <c r="J445" s="45"/>
      <c r="K445" s="46"/>
      <c r="L445" s="15"/>
      <c r="M445" s="49" t="str">
        <f t="shared" si="31"/>
        <v/>
      </c>
      <c r="N445" s="47" t="str">
        <f t="shared" si="32"/>
        <v/>
      </c>
      <c r="O445" s="15"/>
      <c r="P445" s="15"/>
      <c r="Q445" s="15"/>
      <c r="R445" s="48" t="str">
        <f>IFERROR(MAX(IF(OR(O445="",P445="",Q445=""),"",IF(AND(MONTH(E445)=4,MONTH(F445)=4),(NETWORKDAYS(E445,F445,Lister!$D$7:$D$13)-O445)*N445/NETWORKDAYS(Lister!$D$19,Lister!$E$19,Lister!$D$7:$D$13),IF(AND(MONTH(E445)=4,MONTH(F445)&gt;4),(NETWORKDAYS(E445,Lister!$E$19,Lister!$D$7:$D$13)-O445)*N445/NETWORKDAYS(Lister!$D$19,Lister!$E$19,Lister!$D$7:$D$13),IF(MONTH(E445)&gt;4,0)))),0),"")</f>
        <v/>
      </c>
      <c r="S445" s="48" t="str">
        <f>IFERROR(MAX(IF(OR(O445="",P445="",Q445=""),"",IF(AND(MONTH(E445)=5,MONTH(F445)=5),(NETWORKDAYS(E445,F445,Lister!$D$7:$D$13)-P445)*N445/NETWORKDAYS(Lister!$D$20,Lister!$E$20,Lister!$D$7:$D$13),IF(AND(MONTH(E445)=4,MONTH(F445)=5),(NETWORKDAYS(Lister!$D$20,F445,Lister!$D$7:$D$13)-P445)*N445/NETWORKDAYS(Lister!$D$20,Lister!$E$20,Lister!$D$7:$D$13),IF(AND(MONTH(E445)=5,MONTH(F445)=6),(NETWORKDAYS(E445,Lister!$E$20,Lister!$D$7:$D$13)-P445)*N445/NETWORKDAYS(Lister!$D$20,Lister!$E$20,Lister!$D$7:$D$13),IF(AND(MONTH(E445)=4,MONTH(F445)=6),(NETWORKDAYS(Lister!$D$20,Lister!$E$20,Lister!$D$7:$D$13)-P445)*N445/NETWORKDAYS(Lister!$D$20,Lister!$E$20,Lister!$D$7:$D$13),IF(OR(MONTH(F445)=4,MONTH(E445)=6),0)))))),0),"")</f>
        <v/>
      </c>
      <c r="T445" s="48" t="str">
        <f>IFERROR(MAX(IF(OR(O445="",P445="",Q445=""),"",IF(AND(MONTH(E445)=6,MONTH(F445)=6),(NETWORKDAYS(E445,F445,Lister!$D$7:$D$13)-Q445)*N445/NETWORKDAYS(Lister!$D$21,Lister!$E$21,Lister!$D$7:$D$13),IF(AND(MONTH(E445)&lt;6,MONTH(F445)=6),(NETWORKDAYS(Lister!$D$21,F445,Lister!$D$7:$D$13)-Q445)*N445/NETWORKDAYS(Lister!$D$21,Lister!$E$21,Lister!$D$7:$D$13),IF(MONTH(F445)&lt;6,0)))),0),"")</f>
        <v/>
      </c>
      <c r="U445" s="50" t="str">
        <f t="shared" si="33"/>
        <v/>
      </c>
    </row>
    <row r="446" spans="1:21" x14ac:dyDescent="0.35">
      <c r="A446" s="11" t="str">
        <f t="shared" si="34"/>
        <v/>
      </c>
      <c r="B446" s="32"/>
      <c r="C446" s="17"/>
      <c r="D446" s="18"/>
      <c r="E446" s="12"/>
      <c r="F446" s="12"/>
      <c r="G446" s="40" t="str">
        <f>IF(OR(E446="",F446=""),"",NETWORKDAYS(E446,F446,Lister!$D$7:$D$13))</f>
        <v/>
      </c>
      <c r="H446" s="14"/>
      <c r="I446" s="25" t="str">
        <f t="shared" si="30"/>
        <v/>
      </c>
      <c r="J446" s="45"/>
      <c r="K446" s="46"/>
      <c r="L446" s="15"/>
      <c r="M446" s="49" t="str">
        <f t="shared" si="31"/>
        <v/>
      </c>
      <c r="N446" s="47" t="str">
        <f t="shared" si="32"/>
        <v/>
      </c>
      <c r="O446" s="15"/>
      <c r="P446" s="15"/>
      <c r="Q446" s="15"/>
      <c r="R446" s="48" t="str">
        <f>IFERROR(MAX(IF(OR(O446="",P446="",Q446=""),"",IF(AND(MONTH(E446)=4,MONTH(F446)=4),(NETWORKDAYS(E446,F446,Lister!$D$7:$D$13)-O446)*N446/NETWORKDAYS(Lister!$D$19,Lister!$E$19,Lister!$D$7:$D$13),IF(AND(MONTH(E446)=4,MONTH(F446)&gt;4),(NETWORKDAYS(E446,Lister!$E$19,Lister!$D$7:$D$13)-O446)*N446/NETWORKDAYS(Lister!$D$19,Lister!$E$19,Lister!$D$7:$D$13),IF(MONTH(E446)&gt;4,0)))),0),"")</f>
        <v/>
      </c>
      <c r="S446" s="48" t="str">
        <f>IFERROR(MAX(IF(OR(O446="",P446="",Q446=""),"",IF(AND(MONTH(E446)=5,MONTH(F446)=5),(NETWORKDAYS(E446,F446,Lister!$D$7:$D$13)-P446)*N446/NETWORKDAYS(Lister!$D$20,Lister!$E$20,Lister!$D$7:$D$13),IF(AND(MONTH(E446)=4,MONTH(F446)=5),(NETWORKDAYS(Lister!$D$20,F446,Lister!$D$7:$D$13)-P446)*N446/NETWORKDAYS(Lister!$D$20,Lister!$E$20,Lister!$D$7:$D$13),IF(AND(MONTH(E446)=5,MONTH(F446)=6),(NETWORKDAYS(E446,Lister!$E$20,Lister!$D$7:$D$13)-P446)*N446/NETWORKDAYS(Lister!$D$20,Lister!$E$20,Lister!$D$7:$D$13),IF(AND(MONTH(E446)=4,MONTH(F446)=6),(NETWORKDAYS(Lister!$D$20,Lister!$E$20,Lister!$D$7:$D$13)-P446)*N446/NETWORKDAYS(Lister!$D$20,Lister!$E$20,Lister!$D$7:$D$13),IF(OR(MONTH(F446)=4,MONTH(E446)=6),0)))))),0),"")</f>
        <v/>
      </c>
      <c r="T446" s="48" t="str">
        <f>IFERROR(MAX(IF(OR(O446="",P446="",Q446=""),"",IF(AND(MONTH(E446)=6,MONTH(F446)=6),(NETWORKDAYS(E446,F446,Lister!$D$7:$D$13)-Q446)*N446/NETWORKDAYS(Lister!$D$21,Lister!$E$21,Lister!$D$7:$D$13),IF(AND(MONTH(E446)&lt;6,MONTH(F446)=6),(NETWORKDAYS(Lister!$D$21,F446,Lister!$D$7:$D$13)-Q446)*N446/NETWORKDAYS(Lister!$D$21,Lister!$E$21,Lister!$D$7:$D$13),IF(MONTH(F446)&lt;6,0)))),0),"")</f>
        <v/>
      </c>
      <c r="U446" s="50" t="str">
        <f t="shared" si="33"/>
        <v/>
      </c>
    </row>
    <row r="447" spans="1:21" x14ac:dyDescent="0.35">
      <c r="A447" s="11" t="str">
        <f t="shared" si="34"/>
        <v/>
      </c>
      <c r="B447" s="32"/>
      <c r="C447" s="17"/>
      <c r="D447" s="18"/>
      <c r="E447" s="12"/>
      <c r="F447" s="12"/>
      <c r="G447" s="40" t="str">
        <f>IF(OR(E447="",F447=""),"",NETWORKDAYS(E447,F447,Lister!$D$7:$D$13))</f>
        <v/>
      </c>
      <c r="H447" s="14"/>
      <c r="I447" s="25" t="str">
        <f t="shared" si="30"/>
        <v/>
      </c>
      <c r="J447" s="45"/>
      <c r="K447" s="46"/>
      <c r="L447" s="15"/>
      <c r="M447" s="49" t="str">
        <f t="shared" si="31"/>
        <v/>
      </c>
      <c r="N447" s="47" t="str">
        <f t="shared" si="32"/>
        <v/>
      </c>
      <c r="O447" s="15"/>
      <c r="P447" s="15"/>
      <c r="Q447" s="15"/>
      <c r="R447" s="48" t="str">
        <f>IFERROR(MAX(IF(OR(O447="",P447="",Q447=""),"",IF(AND(MONTH(E447)=4,MONTH(F447)=4),(NETWORKDAYS(E447,F447,Lister!$D$7:$D$13)-O447)*N447/NETWORKDAYS(Lister!$D$19,Lister!$E$19,Lister!$D$7:$D$13),IF(AND(MONTH(E447)=4,MONTH(F447)&gt;4),(NETWORKDAYS(E447,Lister!$E$19,Lister!$D$7:$D$13)-O447)*N447/NETWORKDAYS(Lister!$D$19,Lister!$E$19,Lister!$D$7:$D$13),IF(MONTH(E447)&gt;4,0)))),0),"")</f>
        <v/>
      </c>
      <c r="S447" s="48" t="str">
        <f>IFERROR(MAX(IF(OR(O447="",P447="",Q447=""),"",IF(AND(MONTH(E447)=5,MONTH(F447)=5),(NETWORKDAYS(E447,F447,Lister!$D$7:$D$13)-P447)*N447/NETWORKDAYS(Lister!$D$20,Lister!$E$20,Lister!$D$7:$D$13),IF(AND(MONTH(E447)=4,MONTH(F447)=5),(NETWORKDAYS(Lister!$D$20,F447,Lister!$D$7:$D$13)-P447)*N447/NETWORKDAYS(Lister!$D$20,Lister!$E$20,Lister!$D$7:$D$13),IF(AND(MONTH(E447)=5,MONTH(F447)=6),(NETWORKDAYS(E447,Lister!$E$20,Lister!$D$7:$D$13)-P447)*N447/NETWORKDAYS(Lister!$D$20,Lister!$E$20,Lister!$D$7:$D$13),IF(AND(MONTH(E447)=4,MONTH(F447)=6),(NETWORKDAYS(Lister!$D$20,Lister!$E$20,Lister!$D$7:$D$13)-P447)*N447/NETWORKDAYS(Lister!$D$20,Lister!$E$20,Lister!$D$7:$D$13),IF(OR(MONTH(F447)=4,MONTH(E447)=6),0)))))),0),"")</f>
        <v/>
      </c>
      <c r="T447" s="48" t="str">
        <f>IFERROR(MAX(IF(OR(O447="",P447="",Q447=""),"",IF(AND(MONTH(E447)=6,MONTH(F447)=6),(NETWORKDAYS(E447,F447,Lister!$D$7:$D$13)-Q447)*N447/NETWORKDAYS(Lister!$D$21,Lister!$E$21,Lister!$D$7:$D$13),IF(AND(MONTH(E447)&lt;6,MONTH(F447)=6),(NETWORKDAYS(Lister!$D$21,F447,Lister!$D$7:$D$13)-Q447)*N447/NETWORKDAYS(Lister!$D$21,Lister!$E$21,Lister!$D$7:$D$13),IF(MONTH(F447)&lt;6,0)))),0),"")</f>
        <v/>
      </c>
      <c r="U447" s="50" t="str">
        <f t="shared" si="33"/>
        <v/>
      </c>
    </row>
    <row r="448" spans="1:21" x14ac:dyDescent="0.35">
      <c r="A448" s="11" t="str">
        <f t="shared" si="34"/>
        <v/>
      </c>
      <c r="B448" s="32"/>
      <c r="C448" s="17"/>
      <c r="D448" s="18"/>
      <c r="E448" s="12"/>
      <c r="F448" s="12"/>
      <c r="G448" s="40" t="str">
        <f>IF(OR(E448="",F448=""),"",NETWORKDAYS(E448,F448,Lister!$D$7:$D$13))</f>
        <v/>
      </c>
      <c r="H448" s="14"/>
      <c r="I448" s="25" t="str">
        <f t="shared" si="30"/>
        <v/>
      </c>
      <c r="J448" s="45"/>
      <c r="K448" s="46"/>
      <c r="L448" s="15"/>
      <c r="M448" s="49" t="str">
        <f t="shared" si="31"/>
        <v/>
      </c>
      <c r="N448" s="47" t="str">
        <f t="shared" si="32"/>
        <v/>
      </c>
      <c r="O448" s="15"/>
      <c r="P448" s="15"/>
      <c r="Q448" s="15"/>
      <c r="R448" s="48" t="str">
        <f>IFERROR(MAX(IF(OR(O448="",P448="",Q448=""),"",IF(AND(MONTH(E448)=4,MONTH(F448)=4),(NETWORKDAYS(E448,F448,Lister!$D$7:$D$13)-O448)*N448/NETWORKDAYS(Lister!$D$19,Lister!$E$19,Lister!$D$7:$D$13),IF(AND(MONTH(E448)=4,MONTH(F448)&gt;4),(NETWORKDAYS(E448,Lister!$E$19,Lister!$D$7:$D$13)-O448)*N448/NETWORKDAYS(Lister!$D$19,Lister!$E$19,Lister!$D$7:$D$13),IF(MONTH(E448)&gt;4,0)))),0),"")</f>
        <v/>
      </c>
      <c r="S448" s="48" t="str">
        <f>IFERROR(MAX(IF(OR(O448="",P448="",Q448=""),"",IF(AND(MONTH(E448)=5,MONTH(F448)=5),(NETWORKDAYS(E448,F448,Lister!$D$7:$D$13)-P448)*N448/NETWORKDAYS(Lister!$D$20,Lister!$E$20,Lister!$D$7:$D$13),IF(AND(MONTH(E448)=4,MONTH(F448)=5),(NETWORKDAYS(Lister!$D$20,F448,Lister!$D$7:$D$13)-P448)*N448/NETWORKDAYS(Lister!$D$20,Lister!$E$20,Lister!$D$7:$D$13),IF(AND(MONTH(E448)=5,MONTH(F448)=6),(NETWORKDAYS(E448,Lister!$E$20,Lister!$D$7:$D$13)-P448)*N448/NETWORKDAYS(Lister!$D$20,Lister!$E$20,Lister!$D$7:$D$13),IF(AND(MONTH(E448)=4,MONTH(F448)=6),(NETWORKDAYS(Lister!$D$20,Lister!$E$20,Lister!$D$7:$D$13)-P448)*N448/NETWORKDAYS(Lister!$D$20,Lister!$E$20,Lister!$D$7:$D$13),IF(OR(MONTH(F448)=4,MONTH(E448)=6),0)))))),0),"")</f>
        <v/>
      </c>
      <c r="T448" s="48" t="str">
        <f>IFERROR(MAX(IF(OR(O448="",P448="",Q448=""),"",IF(AND(MONTH(E448)=6,MONTH(F448)=6),(NETWORKDAYS(E448,F448,Lister!$D$7:$D$13)-Q448)*N448/NETWORKDAYS(Lister!$D$21,Lister!$E$21,Lister!$D$7:$D$13),IF(AND(MONTH(E448)&lt;6,MONTH(F448)=6),(NETWORKDAYS(Lister!$D$21,F448,Lister!$D$7:$D$13)-Q448)*N448/NETWORKDAYS(Lister!$D$21,Lister!$E$21,Lister!$D$7:$D$13),IF(MONTH(F448)&lt;6,0)))),0),"")</f>
        <v/>
      </c>
      <c r="U448" s="50" t="str">
        <f t="shared" si="33"/>
        <v/>
      </c>
    </row>
    <row r="449" spans="1:21" x14ac:dyDescent="0.35">
      <c r="A449" s="11" t="str">
        <f t="shared" si="34"/>
        <v/>
      </c>
      <c r="B449" s="32"/>
      <c r="C449" s="17"/>
      <c r="D449" s="18"/>
      <c r="E449" s="12"/>
      <c r="F449" s="12"/>
      <c r="G449" s="40" t="str">
        <f>IF(OR(E449="",F449=""),"",NETWORKDAYS(E449,F449,Lister!$D$7:$D$13))</f>
        <v/>
      </c>
      <c r="H449" s="14"/>
      <c r="I449" s="25" t="str">
        <f t="shared" si="30"/>
        <v/>
      </c>
      <c r="J449" s="45"/>
      <c r="K449" s="46"/>
      <c r="L449" s="15"/>
      <c r="M449" s="49" t="str">
        <f t="shared" si="31"/>
        <v/>
      </c>
      <c r="N449" s="47" t="str">
        <f t="shared" si="32"/>
        <v/>
      </c>
      <c r="O449" s="15"/>
      <c r="P449" s="15"/>
      <c r="Q449" s="15"/>
      <c r="R449" s="48" t="str">
        <f>IFERROR(MAX(IF(OR(O449="",P449="",Q449=""),"",IF(AND(MONTH(E449)=4,MONTH(F449)=4),(NETWORKDAYS(E449,F449,Lister!$D$7:$D$13)-O449)*N449/NETWORKDAYS(Lister!$D$19,Lister!$E$19,Lister!$D$7:$D$13),IF(AND(MONTH(E449)=4,MONTH(F449)&gt;4),(NETWORKDAYS(E449,Lister!$E$19,Lister!$D$7:$D$13)-O449)*N449/NETWORKDAYS(Lister!$D$19,Lister!$E$19,Lister!$D$7:$D$13),IF(MONTH(E449)&gt;4,0)))),0),"")</f>
        <v/>
      </c>
      <c r="S449" s="48" t="str">
        <f>IFERROR(MAX(IF(OR(O449="",P449="",Q449=""),"",IF(AND(MONTH(E449)=5,MONTH(F449)=5),(NETWORKDAYS(E449,F449,Lister!$D$7:$D$13)-P449)*N449/NETWORKDAYS(Lister!$D$20,Lister!$E$20,Lister!$D$7:$D$13),IF(AND(MONTH(E449)=4,MONTH(F449)=5),(NETWORKDAYS(Lister!$D$20,F449,Lister!$D$7:$D$13)-P449)*N449/NETWORKDAYS(Lister!$D$20,Lister!$E$20,Lister!$D$7:$D$13),IF(AND(MONTH(E449)=5,MONTH(F449)=6),(NETWORKDAYS(E449,Lister!$E$20,Lister!$D$7:$D$13)-P449)*N449/NETWORKDAYS(Lister!$D$20,Lister!$E$20,Lister!$D$7:$D$13),IF(AND(MONTH(E449)=4,MONTH(F449)=6),(NETWORKDAYS(Lister!$D$20,Lister!$E$20,Lister!$D$7:$D$13)-P449)*N449/NETWORKDAYS(Lister!$D$20,Lister!$E$20,Lister!$D$7:$D$13),IF(OR(MONTH(F449)=4,MONTH(E449)=6),0)))))),0),"")</f>
        <v/>
      </c>
      <c r="T449" s="48" t="str">
        <f>IFERROR(MAX(IF(OR(O449="",P449="",Q449=""),"",IF(AND(MONTH(E449)=6,MONTH(F449)=6),(NETWORKDAYS(E449,F449,Lister!$D$7:$D$13)-Q449)*N449/NETWORKDAYS(Lister!$D$21,Lister!$E$21,Lister!$D$7:$D$13),IF(AND(MONTH(E449)&lt;6,MONTH(F449)=6),(NETWORKDAYS(Lister!$D$21,F449,Lister!$D$7:$D$13)-Q449)*N449/NETWORKDAYS(Lister!$D$21,Lister!$E$21,Lister!$D$7:$D$13),IF(MONTH(F449)&lt;6,0)))),0),"")</f>
        <v/>
      </c>
      <c r="U449" s="50" t="str">
        <f t="shared" si="33"/>
        <v/>
      </c>
    </row>
    <row r="450" spans="1:21" x14ac:dyDescent="0.35">
      <c r="A450" s="11" t="str">
        <f t="shared" si="34"/>
        <v/>
      </c>
      <c r="B450" s="32"/>
      <c r="C450" s="17"/>
      <c r="D450" s="18"/>
      <c r="E450" s="12"/>
      <c r="F450" s="12"/>
      <c r="G450" s="40" t="str">
        <f>IF(OR(E450="",F450=""),"",NETWORKDAYS(E450,F450,Lister!$D$7:$D$13))</f>
        <v/>
      </c>
      <c r="H450" s="14"/>
      <c r="I450" s="25" t="str">
        <f t="shared" si="30"/>
        <v/>
      </c>
      <c r="J450" s="45"/>
      <c r="K450" s="46"/>
      <c r="L450" s="15"/>
      <c r="M450" s="49" t="str">
        <f t="shared" si="31"/>
        <v/>
      </c>
      <c r="N450" s="47" t="str">
        <f t="shared" si="32"/>
        <v/>
      </c>
      <c r="O450" s="15"/>
      <c r="P450" s="15"/>
      <c r="Q450" s="15"/>
      <c r="R450" s="48" t="str">
        <f>IFERROR(MAX(IF(OR(O450="",P450="",Q450=""),"",IF(AND(MONTH(E450)=4,MONTH(F450)=4),(NETWORKDAYS(E450,F450,Lister!$D$7:$D$13)-O450)*N450/NETWORKDAYS(Lister!$D$19,Lister!$E$19,Lister!$D$7:$D$13),IF(AND(MONTH(E450)=4,MONTH(F450)&gt;4),(NETWORKDAYS(E450,Lister!$E$19,Lister!$D$7:$D$13)-O450)*N450/NETWORKDAYS(Lister!$D$19,Lister!$E$19,Lister!$D$7:$D$13),IF(MONTH(E450)&gt;4,0)))),0),"")</f>
        <v/>
      </c>
      <c r="S450" s="48" t="str">
        <f>IFERROR(MAX(IF(OR(O450="",P450="",Q450=""),"",IF(AND(MONTH(E450)=5,MONTH(F450)=5),(NETWORKDAYS(E450,F450,Lister!$D$7:$D$13)-P450)*N450/NETWORKDAYS(Lister!$D$20,Lister!$E$20,Lister!$D$7:$D$13),IF(AND(MONTH(E450)=4,MONTH(F450)=5),(NETWORKDAYS(Lister!$D$20,F450,Lister!$D$7:$D$13)-P450)*N450/NETWORKDAYS(Lister!$D$20,Lister!$E$20,Lister!$D$7:$D$13),IF(AND(MONTH(E450)=5,MONTH(F450)=6),(NETWORKDAYS(E450,Lister!$E$20,Lister!$D$7:$D$13)-P450)*N450/NETWORKDAYS(Lister!$D$20,Lister!$E$20,Lister!$D$7:$D$13),IF(AND(MONTH(E450)=4,MONTH(F450)=6),(NETWORKDAYS(Lister!$D$20,Lister!$E$20,Lister!$D$7:$D$13)-P450)*N450/NETWORKDAYS(Lister!$D$20,Lister!$E$20,Lister!$D$7:$D$13),IF(OR(MONTH(F450)=4,MONTH(E450)=6),0)))))),0),"")</f>
        <v/>
      </c>
      <c r="T450" s="48" t="str">
        <f>IFERROR(MAX(IF(OR(O450="",P450="",Q450=""),"",IF(AND(MONTH(E450)=6,MONTH(F450)=6),(NETWORKDAYS(E450,F450,Lister!$D$7:$D$13)-Q450)*N450/NETWORKDAYS(Lister!$D$21,Lister!$E$21,Lister!$D$7:$D$13),IF(AND(MONTH(E450)&lt;6,MONTH(F450)=6),(NETWORKDAYS(Lister!$D$21,F450,Lister!$D$7:$D$13)-Q450)*N450/NETWORKDAYS(Lister!$D$21,Lister!$E$21,Lister!$D$7:$D$13),IF(MONTH(F450)&lt;6,0)))),0),"")</f>
        <v/>
      </c>
      <c r="U450" s="50" t="str">
        <f t="shared" si="33"/>
        <v/>
      </c>
    </row>
    <row r="451" spans="1:21" x14ac:dyDescent="0.35">
      <c r="A451" s="11" t="str">
        <f t="shared" si="34"/>
        <v/>
      </c>
      <c r="B451" s="32"/>
      <c r="C451" s="17"/>
      <c r="D451" s="18"/>
      <c r="E451" s="12"/>
      <c r="F451" s="12"/>
      <c r="G451" s="40" t="str">
        <f>IF(OR(E451="",F451=""),"",NETWORKDAYS(E451,F451,Lister!$D$7:$D$13))</f>
        <v/>
      </c>
      <c r="H451" s="14"/>
      <c r="I451" s="25" t="str">
        <f t="shared" si="30"/>
        <v/>
      </c>
      <c r="J451" s="45"/>
      <c r="K451" s="46"/>
      <c r="L451" s="15"/>
      <c r="M451" s="49" t="str">
        <f t="shared" si="31"/>
        <v/>
      </c>
      <c r="N451" s="47" t="str">
        <f t="shared" si="32"/>
        <v/>
      </c>
      <c r="O451" s="15"/>
      <c r="P451" s="15"/>
      <c r="Q451" s="15"/>
      <c r="R451" s="48" t="str">
        <f>IFERROR(MAX(IF(OR(O451="",P451="",Q451=""),"",IF(AND(MONTH(E451)=4,MONTH(F451)=4),(NETWORKDAYS(E451,F451,Lister!$D$7:$D$13)-O451)*N451/NETWORKDAYS(Lister!$D$19,Lister!$E$19,Lister!$D$7:$D$13),IF(AND(MONTH(E451)=4,MONTH(F451)&gt;4),(NETWORKDAYS(E451,Lister!$E$19,Lister!$D$7:$D$13)-O451)*N451/NETWORKDAYS(Lister!$D$19,Lister!$E$19,Lister!$D$7:$D$13),IF(MONTH(E451)&gt;4,0)))),0),"")</f>
        <v/>
      </c>
      <c r="S451" s="48" t="str">
        <f>IFERROR(MAX(IF(OR(O451="",P451="",Q451=""),"",IF(AND(MONTH(E451)=5,MONTH(F451)=5),(NETWORKDAYS(E451,F451,Lister!$D$7:$D$13)-P451)*N451/NETWORKDAYS(Lister!$D$20,Lister!$E$20,Lister!$D$7:$D$13),IF(AND(MONTH(E451)=4,MONTH(F451)=5),(NETWORKDAYS(Lister!$D$20,F451,Lister!$D$7:$D$13)-P451)*N451/NETWORKDAYS(Lister!$D$20,Lister!$E$20,Lister!$D$7:$D$13),IF(AND(MONTH(E451)=5,MONTH(F451)=6),(NETWORKDAYS(E451,Lister!$E$20,Lister!$D$7:$D$13)-P451)*N451/NETWORKDAYS(Lister!$D$20,Lister!$E$20,Lister!$D$7:$D$13),IF(AND(MONTH(E451)=4,MONTH(F451)=6),(NETWORKDAYS(Lister!$D$20,Lister!$E$20,Lister!$D$7:$D$13)-P451)*N451/NETWORKDAYS(Lister!$D$20,Lister!$E$20,Lister!$D$7:$D$13),IF(OR(MONTH(F451)=4,MONTH(E451)=6),0)))))),0),"")</f>
        <v/>
      </c>
      <c r="T451" s="48" t="str">
        <f>IFERROR(MAX(IF(OR(O451="",P451="",Q451=""),"",IF(AND(MONTH(E451)=6,MONTH(F451)=6),(NETWORKDAYS(E451,F451,Lister!$D$7:$D$13)-Q451)*N451/NETWORKDAYS(Lister!$D$21,Lister!$E$21,Lister!$D$7:$D$13),IF(AND(MONTH(E451)&lt;6,MONTH(F451)=6),(NETWORKDAYS(Lister!$D$21,F451,Lister!$D$7:$D$13)-Q451)*N451/NETWORKDAYS(Lister!$D$21,Lister!$E$21,Lister!$D$7:$D$13),IF(MONTH(F451)&lt;6,0)))),0),"")</f>
        <v/>
      </c>
      <c r="U451" s="50" t="str">
        <f t="shared" si="33"/>
        <v/>
      </c>
    </row>
    <row r="452" spans="1:21" x14ac:dyDescent="0.35">
      <c r="A452" s="11" t="str">
        <f t="shared" si="34"/>
        <v/>
      </c>
      <c r="B452" s="32"/>
      <c r="C452" s="17"/>
      <c r="D452" s="18"/>
      <c r="E452" s="12"/>
      <c r="F452" s="12"/>
      <c r="G452" s="40" t="str">
        <f>IF(OR(E452="",F452=""),"",NETWORKDAYS(E452,F452,Lister!$D$7:$D$13))</f>
        <v/>
      </c>
      <c r="H452" s="14"/>
      <c r="I452" s="25" t="str">
        <f t="shared" si="30"/>
        <v/>
      </c>
      <c r="J452" s="45"/>
      <c r="K452" s="46"/>
      <c r="L452" s="15"/>
      <c r="M452" s="49" t="str">
        <f t="shared" si="31"/>
        <v/>
      </c>
      <c r="N452" s="47" t="str">
        <f t="shared" si="32"/>
        <v/>
      </c>
      <c r="O452" s="15"/>
      <c r="P452" s="15"/>
      <c r="Q452" s="15"/>
      <c r="R452" s="48" t="str">
        <f>IFERROR(MAX(IF(OR(O452="",P452="",Q452=""),"",IF(AND(MONTH(E452)=4,MONTH(F452)=4),(NETWORKDAYS(E452,F452,Lister!$D$7:$D$13)-O452)*N452/NETWORKDAYS(Lister!$D$19,Lister!$E$19,Lister!$D$7:$D$13),IF(AND(MONTH(E452)=4,MONTH(F452)&gt;4),(NETWORKDAYS(E452,Lister!$E$19,Lister!$D$7:$D$13)-O452)*N452/NETWORKDAYS(Lister!$D$19,Lister!$E$19,Lister!$D$7:$D$13),IF(MONTH(E452)&gt;4,0)))),0),"")</f>
        <v/>
      </c>
      <c r="S452" s="48" t="str">
        <f>IFERROR(MAX(IF(OR(O452="",P452="",Q452=""),"",IF(AND(MONTH(E452)=5,MONTH(F452)=5),(NETWORKDAYS(E452,F452,Lister!$D$7:$D$13)-P452)*N452/NETWORKDAYS(Lister!$D$20,Lister!$E$20,Lister!$D$7:$D$13),IF(AND(MONTH(E452)=4,MONTH(F452)=5),(NETWORKDAYS(Lister!$D$20,F452,Lister!$D$7:$D$13)-P452)*N452/NETWORKDAYS(Lister!$D$20,Lister!$E$20,Lister!$D$7:$D$13),IF(AND(MONTH(E452)=5,MONTH(F452)=6),(NETWORKDAYS(E452,Lister!$E$20,Lister!$D$7:$D$13)-P452)*N452/NETWORKDAYS(Lister!$D$20,Lister!$E$20,Lister!$D$7:$D$13),IF(AND(MONTH(E452)=4,MONTH(F452)=6),(NETWORKDAYS(Lister!$D$20,Lister!$E$20,Lister!$D$7:$D$13)-P452)*N452/NETWORKDAYS(Lister!$D$20,Lister!$E$20,Lister!$D$7:$D$13),IF(OR(MONTH(F452)=4,MONTH(E452)=6),0)))))),0),"")</f>
        <v/>
      </c>
      <c r="T452" s="48" t="str">
        <f>IFERROR(MAX(IF(OR(O452="",P452="",Q452=""),"",IF(AND(MONTH(E452)=6,MONTH(F452)=6),(NETWORKDAYS(E452,F452,Lister!$D$7:$D$13)-Q452)*N452/NETWORKDAYS(Lister!$D$21,Lister!$E$21,Lister!$D$7:$D$13),IF(AND(MONTH(E452)&lt;6,MONTH(F452)=6),(NETWORKDAYS(Lister!$D$21,F452,Lister!$D$7:$D$13)-Q452)*N452/NETWORKDAYS(Lister!$D$21,Lister!$E$21,Lister!$D$7:$D$13),IF(MONTH(F452)&lt;6,0)))),0),"")</f>
        <v/>
      </c>
      <c r="U452" s="50" t="str">
        <f t="shared" si="33"/>
        <v/>
      </c>
    </row>
    <row r="453" spans="1:21" x14ac:dyDescent="0.35">
      <c r="A453" s="11" t="str">
        <f t="shared" si="34"/>
        <v/>
      </c>
      <c r="B453" s="32"/>
      <c r="C453" s="17"/>
      <c r="D453" s="18"/>
      <c r="E453" s="12"/>
      <c r="F453" s="12"/>
      <c r="G453" s="40" t="str">
        <f>IF(OR(E453="",F453=""),"",NETWORKDAYS(E453,F453,Lister!$D$7:$D$13))</f>
        <v/>
      </c>
      <c r="H453" s="14"/>
      <c r="I453" s="25" t="str">
        <f t="shared" si="30"/>
        <v/>
      </c>
      <c r="J453" s="45"/>
      <c r="K453" s="46"/>
      <c r="L453" s="15"/>
      <c r="M453" s="49" t="str">
        <f t="shared" si="31"/>
        <v/>
      </c>
      <c r="N453" s="47" t="str">
        <f t="shared" si="32"/>
        <v/>
      </c>
      <c r="O453" s="15"/>
      <c r="P453" s="15"/>
      <c r="Q453" s="15"/>
      <c r="R453" s="48" t="str">
        <f>IFERROR(MAX(IF(OR(O453="",P453="",Q453=""),"",IF(AND(MONTH(E453)=4,MONTH(F453)=4),(NETWORKDAYS(E453,F453,Lister!$D$7:$D$13)-O453)*N453/NETWORKDAYS(Lister!$D$19,Lister!$E$19,Lister!$D$7:$D$13),IF(AND(MONTH(E453)=4,MONTH(F453)&gt;4),(NETWORKDAYS(E453,Lister!$E$19,Lister!$D$7:$D$13)-O453)*N453/NETWORKDAYS(Lister!$D$19,Lister!$E$19,Lister!$D$7:$D$13),IF(MONTH(E453)&gt;4,0)))),0),"")</f>
        <v/>
      </c>
      <c r="S453" s="48" t="str">
        <f>IFERROR(MAX(IF(OR(O453="",P453="",Q453=""),"",IF(AND(MONTH(E453)=5,MONTH(F453)=5),(NETWORKDAYS(E453,F453,Lister!$D$7:$D$13)-P453)*N453/NETWORKDAYS(Lister!$D$20,Lister!$E$20,Lister!$D$7:$D$13),IF(AND(MONTH(E453)=4,MONTH(F453)=5),(NETWORKDAYS(Lister!$D$20,F453,Lister!$D$7:$D$13)-P453)*N453/NETWORKDAYS(Lister!$D$20,Lister!$E$20,Lister!$D$7:$D$13),IF(AND(MONTH(E453)=5,MONTH(F453)=6),(NETWORKDAYS(E453,Lister!$E$20,Lister!$D$7:$D$13)-P453)*N453/NETWORKDAYS(Lister!$D$20,Lister!$E$20,Lister!$D$7:$D$13),IF(AND(MONTH(E453)=4,MONTH(F453)=6),(NETWORKDAYS(Lister!$D$20,Lister!$E$20,Lister!$D$7:$D$13)-P453)*N453/NETWORKDAYS(Lister!$D$20,Lister!$E$20,Lister!$D$7:$D$13),IF(OR(MONTH(F453)=4,MONTH(E453)=6),0)))))),0),"")</f>
        <v/>
      </c>
      <c r="T453" s="48" t="str">
        <f>IFERROR(MAX(IF(OR(O453="",P453="",Q453=""),"",IF(AND(MONTH(E453)=6,MONTH(F453)=6),(NETWORKDAYS(E453,F453,Lister!$D$7:$D$13)-Q453)*N453/NETWORKDAYS(Lister!$D$21,Lister!$E$21,Lister!$D$7:$D$13),IF(AND(MONTH(E453)&lt;6,MONTH(F453)=6),(NETWORKDAYS(Lister!$D$21,F453,Lister!$D$7:$D$13)-Q453)*N453/NETWORKDAYS(Lister!$D$21,Lister!$E$21,Lister!$D$7:$D$13),IF(MONTH(F453)&lt;6,0)))),0),"")</f>
        <v/>
      </c>
      <c r="U453" s="50" t="str">
        <f t="shared" si="33"/>
        <v/>
      </c>
    </row>
    <row r="454" spans="1:21" x14ac:dyDescent="0.35">
      <c r="A454" s="11" t="str">
        <f t="shared" si="34"/>
        <v/>
      </c>
      <c r="B454" s="32"/>
      <c r="C454" s="17"/>
      <c r="D454" s="18"/>
      <c r="E454" s="12"/>
      <c r="F454" s="12"/>
      <c r="G454" s="40" t="str">
        <f>IF(OR(E454="",F454=""),"",NETWORKDAYS(E454,F454,Lister!$D$7:$D$13))</f>
        <v/>
      </c>
      <c r="H454" s="14"/>
      <c r="I454" s="25" t="str">
        <f t="shared" si="30"/>
        <v/>
      </c>
      <c r="J454" s="45"/>
      <c r="K454" s="46"/>
      <c r="L454" s="15"/>
      <c r="M454" s="49" t="str">
        <f t="shared" si="31"/>
        <v/>
      </c>
      <c r="N454" s="47" t="str">
        <f t="shared" si="32"/>
        <v/>
      </c>
      <c r="O454" s="15"/>
      <c r="P454" s="15"/>
      <c r="Q454" s="15"/>
      <c r="R454" s="48" t="str">
        <f>IFERROR(MAX(IF(OR(O454="",P454="",Q454=""),"",IF(AND(MONTH(E454)=4,MONTH(F454)=4),(NETWORKDAYS(E454,F454,Lister!$D$7:$D$13)-O454)*N454/NETWORKDAYS(Lister!$D$19,Lister!$E$19,Lister!$D$7:$D$13),IF(AND(MONTH(E454)=4,MONTH(F454)&gt;4),(NETWORKDAYS(E454,Lister!$E$19,Lister!$D$7:$D$13)-O454)*N454/NETWORKDAYS(Lister!$D$19,Lister!$E$19,Lister!$D$7:$D$13),IF(MONTH(E454)&gt;4,0)))),0),"")</f>
        <v/>
      </c>
      <c r="S454" s="48" t="str">
        <f>IFERROR(MAX(IF(OR(O454="",P454="",Q454=""),"",IF(AND(MONTH(E454)=5,MONTH(F454)=5),(NETWORKDAYS(E454,F454,Lister!$D$7:$D$13)-P454)*N454/NETWORKDAYS(Lister!$D$20,Lister!$E$20,Lister!$D$7:$D$13),IF(AND(MONTH(E454)=4,MONTH(F454)=5),(NETWORKDAYS(Lister!$D$20,F454,Lister!$D$7:$D$13)-P454)*N454/NETWORKDAYS(Lister!$D$20,Lister!$E$20,Lister!$D$7:$D$13),IF(AND(MONTH(E454)=5,MONTH(F454)=6),(NETWORKDAYS(E454,Lister!$E$20,Lister!$D$7:$D$13)-P454)*N454/NETWORKDAYS(Lister!$D$20,Lister!$E$20,Lister!$D$7:$D$13),IF(AND(MONTH(E454)=4,MONTH(F454)=6),(NETWORKDAYS(Lister!$D$20,Lister!$E$20,Lister!$D$7:$D$13)-P454)*N454/NETWORKDAYS(Lister!$D$20,Lister!$E$20,Lister!$D$7:$D$13),IF(OR(MONTH(F454)=4,MONTH(E454)=6),0)))))),0),"")</f>
        <v/>
      </c>
      <c r="T454" s="48" t="str">
        <f>IFERROR(MAX(IF(OR(O454="",P454="",Q454=""),"",IF(AND(MONTH(E454)=6,MONTH(F454)=6),(NETWORKDAYS(E454,F454,Lister!$D$7:$D$13)-Q454)*N454/NETWORKDAYS(Lister!$D$21,Lister!$E$21,Lister!$D$7:$D$13),IF(AND(MONTH(E454)&lt;6,MONTH(F454)=6),(NETWORKDAYS(Lister!$D$21,F454,Lister!$D$7:$D$13)-Q454)*N454/NETWORKDAYS(Lister!$D$21,Lister!$E$21,Lister!$D$7:$D$13),IF(MONTH(F454)&lt;6,0)))),0),"")</f>
        <v/>
      </c>
      <c r="U454" s="50" t="str">
        <f t="shared" si="33"/>
        <v/>
      </c>
    </row>
    <row r="455" spans="1:21" x14ac:dyDescent="0.35">
      <c r="A455" s="11" t="str">
        <f t="shared" si="34"/>
        <v/>
      </c>
      <c r="B455" s="32"/>
      <c r="C455" s="17"/>
      <c r="D455" s="18"/>
      <c r="E455" s="12"/>
      <c r="F455" s="12"/>
      <c r="G455" s="40" t="str">
        <f>IF(OR(E455="",F455=""),"",NETWORKDAYS(E455,F455,Lister!$D$7:$D$13))</f>
        <v/>
      </c>
      <c r="H455" s="14"/>
      <c r="I455" s="25" t="str">
        <f t="shared" si="30"/>
        <v/>
      </c>
      <c r="J455" s="45"/>
      <c r="K455" s="46"/>
      <c r="L455" s="15"/>
      <c r="M455" s="49" t="str">
        <f t="shared" si="31"/>
        <v/>
      </c>
      <c r="N455" s="47" t="str">
        <f t="shared" si="32"/>
        <v/>
      </c>
      <c r="O455" s="15"/>
      <c r="P455" s="15"/>
      <c r="Q455" s="15"/>
      <c r="R455" s="48" t="str">
        <f>IFERROR(MAX(IF(OR(O455="",P455="",Q455=""),"",IF(AND(MONTH(E455)=4,MONTH(F455)=4),(NETWORKDAYS(E455,F455,Lister!$D$7:$D$13)-O455)*N455/NETWORKDAYS(Lister!$D$19,Lister!$E$19,Lister!$D$7:$D$13),IF(AND(MONTH(E455)=4,MONTH(F455)&gt;4),(NETWORKDAYS(E455,Lister!$E$19,Lister!$D$7:$D$13)-O455)*N455/NETWORKDAYS(Lister!$D$19,Lister!$E$19,Lister!$D$7:$D$13),IF(MONTH(E455)&gt;4,0)))),0),"")</f>
        <v/>
      </c>
      <c r="S455" s="48" t="str">
        <f>IFERROR(MAX(IF(OR(O455="",P455="",Q455=""),"",IF(AND(MONTH(E455)=5,MONTH(F455)=5),(NETWORKDAYS(E455,F455,Lister!$D$7:$D$13)-P455)*N455/NETWORKDAYS(Lister!$D$20,Lister!$E$20,Lister!$D$7:$D$13),IF(AND(MONTH(E455)=4,MONTH(F455)=5),(NETWORKDAYS(Lister!$D$20,F455,Lister!$D$7:$D$13)-P455)*N455/NETWORKDAYS(Lister!$D$20,Lister!$E$20,Lister!$D$7:$D$13),IF(AND(MONTH(E455)=5,MONTH(F455)=6),(NETWORKDAYS(E455,Lister!$E$20,Lister!$D$7:$D$13)-P455)*N455/NETWORKDAYS(Lister!$D$20,Lister!$E$20,Lister!$D$7:$D$13),IF(AND(MONTH(E455)=4,MONTH(F455)=6),(NETWORKDAYS(Lister!$D$20,Lister!$E$20,Lister!$D$7:$D$13)-P455)*N455/NETWORKDAYS(Lister!$D$20,Lister!$E$20,Lister!$D$7:$D$13),IF(OR(MONTH(F455)=4,MONTH(E455)=6),0)))))),0),"")</f>
        <v/>
      </c>
      <c r="T455" s="48" t="str">
        <f>IFERROR(MAX(IF(OR(O455="",P455="",Q455=""),"",IF(AND(MONTH(E455)=6,MONTH(F455)=6),(NETWORKDAYS(E455,F455,Lister!$D$7:$D$13)-Q455)*N455/NETWORKDAYS(Lister!$D$21,Lister!$E$21,Lister!$D$7:$D$13),IF(AND(MONTH(E455)&lt;6,MONTH(F455)=6),(NETWORKDAYS(Lister!$D$21,F455,Lister!$D$7:$D$13)-Q455)*N455/NETWORKDAYS(Lister!$D$21,Lister!$E$21,Lister!$D$7:$D$13),IF(MONTH(F455)&lt;6,0)))),0),"")</f>
        <v/>
      </c>
      <c r="U455" s="50" t="str">
        <f t="shared" si="33"/>
        <v/>
      </c>
    </row>
    <row r="456" spans="1:21" x14ac:dyDescent="0.35">
      <c r="A456" s="11" t="str">
        <f t="shared" si="34"/>
        <v/>
      </c>
      <c r="B456" s="32"/>
      <c r="C456" s="17"/>
      <c r="D456" s="18"/>
      <c r="E456" s="12"/>
      <c r="F456" s="12"/>
      <c r="G456" s="40" t="str">
        <f>IF(OR(E456="",F456=""),"",NETWORKDAYS(E456,F456,Lister!$D$7:$D$13))</f>
        <v/>
      </c>
      <c r="H456" s="14"/>
      <c r="I456" s="25" t="str">
        <f t="shared" si="30"/>
        <v/>
      </c>
      <c r="J456" s="45"/>
      <c r="K456" s="46"/>
      <c r="L456" s="15"/>
      <c r="M456" s="49" t="str">
        <f t="shared" si="31"/>
        <v/>
      </c>
      <c r="N456" s="47" t="str">
        <f t="shared" si="32"/>
        <v/>
      </c>
      <c r="O456" s="15"/>
      <c r="P456" s="15"/>
      <c r="Q456" s="15"/>
      <c r="R456" s="48" t="str">
        <f>IFERROR(MAX(IF(OR(O456="",P456="",Q456=""),"",IF(AND(MONTH(E456)=4,MONTH(F456)=4),(NETWORKDAYS(E456,F456,Lister!$D$7:$D$13)-O456)*N456/NETWORKDAYS(Lister!$D$19,Lister!$E$19,Lister!$D$7:$D$13),IF(AND(MONTH(E456)=4,MONTH(F456)&gt;4),(NETWORKDAYS(E456,Lister!$E$19,Lister!$D$7:$D$13)-O456)*N456/NETWORKDAYS(Lister!$D$19,Lister!$E$19,Lister!$D$7:$D$13),IF(MONTH(E456)&gt;4,0)))),0),"")</f>
        <v/>
      </c>
      <c r="S456" s="48" t="str">
        <f>IFERROR(MAX(IF(OR(O456="",P456="",Q456=""),"",IF(AND(MONTH(E456)=5,MONTH(F456)=5),(NETWORKDAYS(E456,F456,Lister!$D$7:$D$13)-P456)*N456/NETWORKDAYS(Lister!$D$20,Lister!$E$20,Lister!$D$7:$D$13),IF(AND(MONTH(E456)=4,MONTH(F456)=5),(NETWORKDAYS(Lister!$D$20,F456,Lister!$D$7:$D$13)-P456)*N456/NETWORKDAYS(Lister!$D$20,Lister!$E$20,Lister!$D$7:$D$13),IF(AND(MONTH(E456)=5,MONTH(F456)=6),(NETWORKDAYS(E456,Lister!$E$20,Lister!$D$7:$D$13)-P456)*N456/NETWORKDAYS(Lister!$D$20,Lister!$E$20,Lister!$D$7:$D$13),IF(AND(MONTH(E456)=4,MONTH(F456)=6),(NETWORKDAYS(Lister!$D$20,Lister!$E$20,Lister!$D$7:$D$13)-P456)*N456/NETWORKDAYS(Lister!$D$20,Lister!$E$20,Lister!$D$7:$D$13),IF(OR(MONTH(F456)=4,MONTH(E456)=6),0)))))),0),"")</f>
        <v/>
      </c>
      <c r="T456" s="48" t="str">
        <f>IFERROR(MAX(IF(OR(O456="",P456="",Q456=""),"",IF(AND(MONTH(E456)=6,MONTH(F456)=6),(NETWORKDAYS(E456,F456,Lister!$D$7:$D$13)-Q456)*N456/NETWORKDAYS(Lister!$D$21,Lister!$E$21,Lister!$D$7:$D$13),IF(AND(MONTH(E456)&lt;6,MONTH(F456)=6),(NETWORKDAYS(Lister!$D$21,F456,Lister!$D$7:$D$13)-Q456)*N456/NETWORKDAYS(Lister!$D$21,Lister!$E$21,Lister!$D$7:$D$13),IF(MONTH(F456)&lt;6,0)))),0),"")</f>
        <v/>
      </c>
      <c r="U456" s="50" t="str">
        <f t="shared" si="33"/>
        <v/>
      </c>
    </row>
    <row r="457" spans="1:21" x14ac:dyDescent="0.35">
      <c r="A457" s="11" t="str">
        <f t="shared" si="34"/>
        <v/>
      </c>
      <c r="B457" s="32"/>
      <c r="C457" s="17"/>
      <c r="D457" s="18"/>
      <c r="E457" s="12"/>
      <c r="F457" s="12"/>
      <c r="G457" s="40" t="str">
        <f>IF(OR(E457="",F457=""),"",NETWORKDAYS(E457,F457,Lister!$D$7:$D$13))</f>
        <v/>
      </c>
      <c r="H457" s="14"/>
      <c r="I457" s="25" t="str">
        <f t="shared" si="30"/>
        <v/>
      </c>
      <c r="J457" s="45"/>
      <c r="K457" s="46"/>
      <c r="L457" s="15"/>
      <c r="M457" s="49" t="str">
        <f t="shared" si="31"/>
        <v/>
      </c>
      <c r="N457" s="47" t="str">
        <f t="shared" si="32"/>
        <v/>
      </c>
      <c r="O457" s="15"/>
      <c r="P457" s="15"/>
      <c r="Q457" s="15"/>
      <c r="R457" s="48" t="str">
        <f>IFERROR(MAX(IF(OR(O457="",P457="",Q457=""),"",IF(AND(MONTH(E457)=4,MONTH(F457)=4),(NETWORKDAYS(E457,F457,Lister!$D$7:$D$13)-O457)*N457/NETWORKDAYS(Lister!$D$19,Lister!$E$19,Lister!$D$7:$D$13),IF(AND(MONTH(E457)=4,MONTH(F457)&gt;4),(NETWORKDAYS(E457,Lister!$E$19,Lister!$D$7:$D$13)-O457)*N457/NETWORKDAYS(Lister!$D$19,Lister!$E$19,Lister!$D$7:$D$13),IF(MONTH(E457)&gt;4,0)))),0),"")</f>
        <v/>
      </c>
      <c r="S457" s="48" t="str">
        <f>IFERROR(MAX(IF(OR(O457="",P457="",Q457=""),"",IF(AND(MONTH(E457)=5,MONTH(F457)=5),(NETWORKDAYS(E457,F457,Lister!$D$7:$D$13)-P457)*N457/NETWORKDAYS(Lister!$D$20,Lister!$E$20,Lister!$D$7:$D$13),IF(AND(MONTH(E457)=4,MONTH(F457)=5),(NETWORKDAYS(Lister!$D$20,F457,Lister!$D$7:$D$13)-P457)*N457/NETWORKDAYS(Lister!$D$20,Lister!$E$20,Lister!$D$7:$D$13),IF(AND(MONTH(E457)=5,MONTH(F457)=6),(NETWORKDAYS(E457,Lister!$E$20,Lister!$D$7:$D$13)-P457)*N457/NETWORKDAYS(Lister!$D$20,Lister!$E$20,Lister!$D$7:$D$13),IF(AND(MONTH(E457)=4,MONTH(F457)=6),(NETWORKDAYS(Lister!$D$20,Lister!$E$20,Lister!$D$7:$D$13)-P457)*N457/NETWORKDAYS(Lister!$D$20,Lister!$E$20,Lister!$D$7:$D$13),IF(OR(MONTH(F457)=4,MONTH(E457)=6),0)))))),0),"")</f>
        <v/>
      </c>
      <c r="T457" s="48" t="str">
        <f>IFERROR(MAX(IF(OR(O457="",P457="",Q457=""),"",IF(AND(MONTH(E457)=6,MONTH(F457)=6),(NETWORKDAYS(E457,F457,Lister!$D$7:$D$13)-Q457)*N457/NETWORKDAYS(Lister!$D$21,Lister!$E$21,Lister!$D$7:$D$13),IF(AND(MONTH(E457)&lt;6,MONTH(F457)=6),(NETWORKDAYS(Lister!$D$21,F457,Lister!$D$7:$D$13)-Q457)*N457/NETWORKDAYS(Lister!$D$21,Lister!$E$21,Lister!$D$7:$D$13),IF(MONTH(F457)&lt;6,0)))),0),"")</f>
        <v/>
      </c>
      <c r="U457" s="50" t="str">
        <f t="shared" si="33"/>
        <v/>
      </c>
    </row>
    <row r="458" spans="1:21" x14ac:dyDescent="0.35">
      <c r="A458" s="11" t="str">
        <f t="shared" si="34"/>
        <v/>
      </c>
      <c r="B458" s="32"/>
      <c r="C458" s="17"/>
      <c r="D458" s="18"/>
      <c r="E458" s="12"/>
      <c r="F458" s="12"/>
      <c r="G458" s="40" t="str">
        <f>IF(OR(E458="",F458=""),"",NETWORKDAYS(E458,F458,Lister!$D$7:$D$13))</f>
        <v/>
      </c>
      <c r="H458" s="14"/>
      <c r="I458" s="25" t="str">
        <f t="shared" si="30"/>
        <v/>
      </c>
      <c r="J458" s="45"/>
      <c r="K458" s="46"/>
      <c r="L458" s="15"/>
      <c r="M458" s="49" t="str">
        <f t="shared" si="31"/>
        <v/>
      </c>
      <c r="N458" s="47" t="str">
        <f t="shared" si="32"/>
        <v/>
      </c>
      <c r="O458" s="15"/>
      <c r="P458" s="15"/>
      <c r="Q458" s="15"/>
      <c r="R458" s="48" t="str">
        <f>IFERROR(MAX(IF(OR(O458="",P458="",Q458=""),"",IF(AND(MONTH(E458)=4,MONTH(F458)=4),(NETWORKDAYS(E458,F458,Lister!$D$7:$D$13)-O458)*N458/NETWORKDAYS(Lister!$D$19,Lister!$E$19,Lister!$D$7:$D$13),IF(AND(MONTH(E458)=4,MONTH(F458)&gt;4),(NETWORKDAYS(E458,Lister!$E$19,Lister!$D$7:$D$13)-O458)*N458/NETWORKDAYS(Lister!$D$19,Lister!$E$19,Lister!$D$7:$D$13),IF(MONTH(E458)&gt;4,0)))),0),"")</f>
        <v/>
      </c>
      <c r="S458" s="48" t="str">
        <f>IFERROR(MAX(IF(OR(O458="",P458="",Q458=""),"",IF(AND(MONTH(E458)=5,MONTH(F458)=5),(NETWORKDAYS(E458,F458,Lister!$D$7:$D$13)-P458)*N458/NETWORKDAYS(Lister!$D$20,Lister!$E$20,Lister!$D$7:$D$13),IF(AND(MONTH(E458)=4,MONTH(F458)=5),(NETWORKDAYS(Lister!$D$20,F458,Lister!$D$7:$D$13)-P458)*N458/NETWORKDAYS(Lister!$D$20,Lister!$E$20,Lister!$D$7:$D$13),IF(AND(MONTH(E458)=5,MONTH(F458)=6),(NETWORKDAYS(E458,Lister!$E$20,Lister!$D$7:$D$13)-P458)*N458/NETWORKDAYS(Lister!$D$20,Lister!$E$20,Lister!$D$7:$D$13),IF(AND(MONTH(E458)=4,MONTH(F458)=6),(NETWORKDAYS(Lister!$D$20,Lister!$E$20,Lister!$D$7:$D$13)-P458)*N458/NETWORKDAYS(Lister!$D$20,Lister!$E$20,Lister!$D$7:$D$13),IF(OR(MONTH(F458)=4,MONTH(E458)=6),0)))))),0),"")</f>
        <v/>
      </c>
      <c r="T458" s="48" t="str">
        <f>IFERROR(MAX(IF(OR(O458="",P458="",Q458=""),"",IF(AND(MONTH(E458)=6,MONTH(F458)=6),(NETWORKDAYS(E458,F458,Lister!$D$7:$D$13)-Q458)*N458/NETWORKDAYS(Lister!$D$21,Lister!$E$21,Lister!$D$7:$D$13),IF(AND(MONTH(E458)&lt;6,MONTH(F458)=6),(NETWORKDAYS(Lister!$D$21,F458,Lister!$D$7:$D$13)-Q458)*N458/NETWORKDAYS(Lister!$D$21,Lister!$E$21,Lister!$D$7:$D$13),IF(MONTH(F458)&lt;6,0)))),0),"")</f>
        <v/>
      </c>
      <c r="U458" s="50" t="str">
        <f t="shared" si="33"/>
        <v/>
      </c>
    </row>
    <row r="459" spans="1:21" x14ac:dyDescent="0.35">
      <c r="A459" s="11" t="str">
        <f t="shared" si="34"/>
        <v/>
      </c>
      <c r="B459" s="32"/>
      <c r="C459" s="17"/>
      <c r="D459" s="18"/>
      <c r="E459" s="12"/>
      <c r="F459" s="12"/>
      <c r="G459" s="40" t="str">
        <f>IF(OR(E459="",F459=""),"",NETWORKDAYS(E459,F459,Lister!$D$7:$D$13))</f>
        <v/>
      </c>
      <c r="H459" s="14"/>
      <c r="I459" s="25" t="str">
        <f t="shared" si="30"/>
        <v/>
      </c>
      <c r="J459" s="45"/>
      <c r="K459" s="46"/>
      <c r="L459" s="15"/>
      <c r="M459" s="49" t="str">
        <f t="shared" si="31"/>
        <v/>
      </c>
      <c r="N459" s="47" t="str">
        <f t="shared" si="32"/>
        <v/>
      </c>
      <c r="O459" s="15"/>
      <c r="P459" s="15"/>
      <c r="Q459" s="15"/>
      <c r="R459" s="48" t="str">
        <f>IFERROR(MAX(IF(OR(O459="",P459="",Q459=""),"",IF(AND(MONTH(E459)=4,MONTH(F459)=4),(NETWORKDAYS(E459,F459,Lister!$D$7:$D$13)-O459)*N459/NETWORKDAYS(Lister!$D$19,Lister!$E$19,Lister!$D$7:$D$13),IF(AND(MONTH(E459)=4,MONTH(F459)&gt;4),(NETWORKDAYS(E459,Lister!$E$19,Lister!$D$7:$D$13)-O459)*N459/NETWORKDAYS(Lister!$D$19,Lister!$E$19,Lister!$D$7:$D$13),IF(MONTH(E459)&gt;4,0)))),0),"")</f>
        <v/>
      </c>
      <c r="S459" s="48" t="str">
        <f>IFERROR(MAX(IF(OR(O459="",P459="",Q459=""),"",IF(AND(MONTH(E459)=5,MONTH(F459)=5),(NETWORKDAYS(E459,F459,Lister!$D$7:$D$13)-P459)*N459/NETWORKDAYS(Lister!$D$20,Lister!$E$20,Lister!$D$7:$D$13),IF(AND(MONTH(E459)=4,MONTH(F459)=5),(NETWORKDAYS(Lister!$D$20,F459,Lister!$D$7:$D$13)-P459)*N459/NETWORKDAYS(Lister!$D$20,Lister!$E$20,Lister!$D$7:$D$13),IF(AND(MONTH(E459)=5,MONTH(F459)=6),(NETWORKDAYS(E459,Lister!$E$20,Lister!$D$7:$D$13)-P459)*N459/NETWORKDAYS(Lister!$D$20,Lister!$E$20,Lister!$D$7:$D$13),IF(AND(MONTH(E459)=4,MONTH(F459)=6),(NETWORKDAYS(Lister!$D$20,Lister!$E$20,Lister!$D$7:$D$13)-P459)*N459/NETWORKDAYS(Lister!$D$20,Lister!$E$20,Lister!$D$7:$D$13),IF(OR(MONTH(F459)=4,MONTH(E459)=6),0)))))),0),"")</f>
        <v/>
      </c>
      <c r="T459" s="48" t="str">
        <f>IFERROR(MAX(IF(OR(O459="",P459="",Q459=""),"",IF(AND(MONTH(E459)=6,MONTH(F459)=6),(NETWORKDAYS(E459,F459,Lister!$D$7:$D$13)-Q459)*N459/NETWORKDAYS(Lister!$D$21,Lister!$E$21,Lister!$D$7:$D$13),IF(AND(MONTH(E459)&lt;6,MONTH(F459)=6),(NETWORKDAYS(Lister!$D$21,F459,Lister!$D$7:$D$13)-Q459)*N459/NETWORKDAYS(Lister!$D$21,Lister!$E$21,Lister!$D$7:$D$13),IF(MONTH(F459)&lt;6,0)))),0),"")</f>
        <v/>
      </c>
      <c r="U459" s="50" t="str">
        <f t="shared" si="33"/>
        <v/>
      </c>
    </row>
    <row r="460" spans="1:21" x14ac:dyDescent="0.35">
      <c r="A460" s="11" t="str">
        <f t="shared" si="34"/>
        <v/>
      </c>
      <c r="B460" s="32"/>
      <c r="C460" s="17"/>
      <c r="D460" s="18"/>
      <c r="E460" s="12"/>
      <c r="F460" s="12"/>
      <c r="G460" s="40" t="str">
        <f>IF(OR(E460="",F460=""),"",NETWORKDAYS(E460,F460,Lister!$D$7:$D$13))</f>
        <v/>
      </c>
      <c r="H460" s="14"/>
      <c r="I460" s="25" t="str">
        <f t="shared" si="30"/>
        <v/>
      </c>
      <c r="J460" s="45"/>
      <c r="K460" s="46"/>
      <c r="L460" s="15"/>
      <c r="M460" s="49" t="str">
        <f t="shared" si="31"/>
        <v/>
      </c>
      <c r="N460" s="47" t="str">
        <f t="shared" si="32"/>
        <v/>
      </c>
      <c r="O460" s="15"/>
      <c r="P460" s="15"/>
      <c r="Q460" s="15"/>
      <c r="R460" s="48" t="str">
        <f>IFERROR(MAX(IF(OR(O460="",P460="",Q460=""),"",IF(AND(MONTH(E460)=4,MONTH(F460)=4),(NETWORKDAYS(E460,F460,Lister!$D$7:$D$13)-O460)*N460/NETWORKDAYS(Lister!$D$19,Lister!$E$19,Lister!$D$7:$D$13),IF(AND(MONTH(E460)=4,MONTH(F460)&gt;4),(NETWORKDAYS(E460,Lister!$E$19,Lister!$D$7:$D$13)-O460)*N460/NETWORKDAYS(Lister!$D$19,Lister!$E$19,Lister!$D$7:$D$13),IF(MONTH(E460)&gt;4,0)))),0),"")</f>
        <v/>
      </c>
      <c r="S460" s="48" t="str">
        <f>IFERROR(MAX(IF(OR(O460="",P460="",Q460=""),"",IF(AND(MONTH(E460)=5,MONTH(F460)=5),(NETWORKDAYS(E460,F460,Lister!$D$7:$D$13)-P460)*N460/NETWORKDAYS(Lister!$D$20,Lister!$E$20,Lister!$D$7:$D$13),IF(AND(MONTH(E460)=4,MONTH(F460)=5),(NETWORKDAYS(Lister!$D$20,F460,Lister!$D$7:$D$13)-P460)*N460/NETWORKDAYS(Lister!$D$20,Lister!$E$20,Lister!$D$7:$D$13),IF(AND(MONTH(E460)=5,MONTH(F460)=6),(NETWORKDAYS(E460,Lister!$E$20,Lister!$D$7:$D$13)-P460)*N460/NETWORKDAYS(Lister!$D$20,Lister!$E$20,Lister!$D$7:$D$13),IF(AND(MONTH(E460)=4,MONTH(F460)=6),(NETWORKDAYS(Lister!$D$20,Lister!$E$20,Lister!$D$7:$D$13)-P460)*N460/NETWORKDAYS(Lister!$D$20,Lister!$E$20,Lister!$D$7:$D$13),IF(OR(MONTH(F460)=4,MONTH(E460)=6),0)))))),0),"")</f>
        <v/>
      </c>
      <c r="T460" s="48" t="str">
        <f>IFERROR(MAX(IF(OR(O460="",P460="",Q460=""),"",IF(AND(MONTH(E460)=6,MONTH(F460)=6),(NETWORKDAYS(E460,F460,Lister!$D$7:$D$13)-Q460)*N460/NETWORKDAYS(Lister!$D$21,Lister!$E$21,Lister!$D$7:$D$13),IF(AND(MONTH(E460)&lt;6,MONTH(F460)=6),(NETWORKDAYS(Lister!$D$21,F460,Lister!$D$7:$D$13)-Q460)*N460/NETWORKDAYS(Lister!$D$21,Lister!$E$21,Lister!$D$7:$D$13),IF(MONTH(F460)&lt;6,0)))),0),"")</f>
        <v/>
      </c>
      <c r="U460" s="50" t="str">
        <f t="shared" si="33"/>
        <v/>
      </c>
    </row>
    <row r="461" spans="1:21" x14ac:dyDescent="0.35">
      <c r="A461" s="11" t="str">
        <f t="shared" si="34"/>
        <v/>
      </c>
      <c r="B461" s="32"/>
      <c r="C461" s="17"/>
      <c r="D461" s="18"/>
      <c r="E461" s="12"/>
      <c r="F461" s="12"/>
      <c r="G461" s="40" t="str">
        <f>IF(OR(E461="",F461=""),"",NETWORKDAYS(E461,F461,Lister!$D$7:$D$13))</f>
        <v/>
      </c>
      <c r="H461" s="14"/>
      <c r="I461" s="25" t="str">
        <f t="shared" si="30"/>
        <v/>
      </c>
      <c r="J461" s="45"/>
      <c r="K461" s="46"/>
      <c r="L461" s="15"/>
      <c r="M461" s="49" t="str">
        <f t="shared" si="31"/>
        <v/>
      </c>
      <c r="N461" s="47" t="str">
        <f t="shared" si="32"/>
        <v/>
      </c>
      <c r="O461" s="15"/>
      <c r="P461" s="15"/>
      <c r="Q461" s="15"/>
      <c r="R461" s="48" t="str">
        <f>IFERROR(MAX(IF(OR(O461="",P461="",Q461=""),"",IF(AND(MONTH(E461)=4,MONTH(F461)=4),(NETWORKDAYS(E461,F461,Lister!$D$7:$D$13)-O461)*N461/NETWORKDAYS(Lister!$D$19,Lister!$E$19,Lister!$D$7:$D$13),IF(AND(MONTH(E461)=4,MONTH(F461)&gt;4),(NETWORKDAYS(E461,Lister!$E$19,Lister!$D$7:$D$13)-O461)*N461/NETWORKDAYS(Lister!$D$19,Lister!$E$19,Lister!$D$7:$D$13),IF(MONTH(E461)&gt;4,0)))),0),"")</f>
        <v/>
      </c>
      <c r="S461" s="48" t="str">
        <f>IFERROR(MAX(IF(OR(O461="",P461="",Q461=""),"",IF(AND(MONTH(E461)=5,MONTH(F461)=5),(NETWORKDAYS(E461,F461,Lister!$D$7:$D$13)-P461)*N461/NETWORKDAYS(Lister!$D$20,Lister!$E$20,Lister!$D$7:$D$13),IF(AND(MONTH(E461)=4,MONTH(F461)=5),(NETWORKDAYS(Lister!$D$20,F461,Lister!$D$7:$D$13)-P461)*N461/NETWORKDAYS(Lister!$D$20,Lister!$E$20,Lister!$D$7:$D$13),IF(AND(MONTH(E461)=5,MONTH(F461)=6),(NETWORKDAYS(E461,Lister!$E$20,Lister!$D$7:$D$13)-P461)*N461/NETWORKDAYS(Lister!$D$20,Lister!$E$20,Lister!$D$7:$D$13),IF(AND(MONTH(E461)=4,MONTH(F461)=6),(NETWORKDAYS(Lister!$D$20,Lister!$E$20,Lister!$D$7:$D$13)-P461)*N461/NETWORKDAYS(Lister!$D$20,Lister!$E$20,Lister!$D$7:$D$13),IF(OR(MONTH(F461)=4,MONTH(E461)=6),0)))))),0),"")</f>
        <v/>
      </c>
      <c r="T461" s="48" t="str">
        <f>IFERROR(MAX(IF(OR(O461="",P461="",Q461=""),"",IF(AND(MONTH(E461)=6,MONTH(F461)=6),(NETWORKDAYS(E461,F461,Lister!$D$7:$D$13)-Q461)*N461/NETWORKDAYS(Lister!$D$21,Lister!$E$21,Lister!$D$7:$D$13),IF(AND(MONTH(E461)&lt;6,MONTH(F461)=6),(NETWORKDAYS(Lister!$D$21,F461,Lister!$D$7:$D$13)-Q461)*N461/NETWORKDAYS(Lister!$D$21,Lister!$E$21,Lister!$D$7:$D$13),IF(MONTH(F461)&lt;6,0)))),0),"")</f>
        <v/>
      </c>
      <c r="U461" s="50" t="str">
        <f t="shared" si="33"/>
        <v/>
      </c>
    </row>
    <row r="462" spans="1:21" x14ac:dyDescent="0.35">
      <c r="A462" s="11" t="str">
        <f t="shared" si="34"/>
        <v/>
      </c>
      <c r="B462" s="32"/>
      <c r="C462" s="17"/>
      <c r="D462" s="18"/>
      <c r="E462" s="12"/>
      <c r="F462" s="12"/>
      <c r="G462" s="40" t="str">
        <f>IF(OR(E462="",F462=""),"",NETWORKDAYS(E462,F462,Lister!$D$7:$D$13))</f>
        <v/>
      </c>
      <c r="H462" s="14"/>
      <c r="I462" s="25" t="str">
        <f t="shared" si="30"/>
        <v/>
      </c>
      <c r="J462" s="45"/>
      <c r="K462" s="46"/>
      <c r="L462" s="15"/>
      <c r="M462" s="49" t="str">
        <f t="shared" si="31"/>
        <v/>
      </c>
      <c r="N462" s="47" t="str">
        <f t="shared" si="32"/>
        <v/>
      </c>
      <c r="O462" s="15"/>
      <c r="P462" s="15"/>
      <c r="Q462" s="15"/>
      <c r="R462" s="48" t="str">
        <f>IFERROR(MAX(IF(OR(O462="",P462="",Q462=""),"",IF(AND(MONTH(E462)=4,MONTH(F462)=4),(NETWORKDAYS(E462,F462,Lister!$D$7:$D$13)-O462)*N462/NETWORKDAYS(Lister!$D$19,Lister!$E$19,Lister!$D$7:$D$13),IF(AND(MONTH(E462)=4,MONTH(F462)&gt;4),(NETWORKDAYS(E462,Lister!$E$19,Lister!$D$7:$D$13)-O462)*N462/NETWORKDAYS(Lister!$D$19,Lister!$E$19,Lister!$D$7:$D$13),IF(MONTH(E462)&gt;4,0)))),0),"")</f>
        <v/>
      </c>
      <c r="S462" s="48" t="str">
        <f>IFERROR(MAX(IF(OR(O462="",P462="",Q462=""),"",IF(AND(MONTH(E462)=5,MONTH(F462)=5),(NETWORKDAYS(E462,F462,Lister!$D$7:$D$13)-P462)*N462/NETWORKDAYS(Lister!$D$20,Lister!$E$20,Lister!$D$7:$D$13),IF(AND(MONTH(E462)=4,MONTH(F462)=5),(NETWORKDAYS(Lister!$D$20,F462,Lister!$D$7:$D$13)-P462)*N462/NETWORKDAYS(Lister!$D$20,Lister!$E$20,Lister!$D$7:$D$13),IF(AND(MONTH(E462)=5,MONTH(F462)=6),(NETWORKDAYS(E462,Lister!$E$20,Lister!$D$7:$D$13)-P462)*N462/NETWORKDAYS(Lister!$D$20,Lister!$E$20,Lister!$D$7:$D$13),IF(AND(MONTH(E462)=4,MONTH(F462)=6),(NETWORKDAYS(Lister!$D$20,Lister!$E$20,Lister!$D$7:$D$13)-P462)*N462/NETWORKDAYS(Lister!$D$20,Lister!$E$20,Lister!$D$7:$D$13),IF(OR(MONTH(F462)=4,MONTH(E462)=6),0)))))),0),"")</f>
        <v/>
      </c>
      <c r="T462" s="48" t="str">
        <f>IFERROR(MAX(IF(OR(O462="",P462="",Q462=""),"",IF(AND(MONTH(E462)=6,MONTH(F462)=6),(NETWORKDAYS(E462,F462,Lister!$D$7:$D$13)-Q462)*N462/NETWORKDAYS(Lister!$D$21,Lister!$E$21,Lister!$D$7:$D$13),IF(AND(MONTH(E462)&lt;6,MONTH(F462)=6),(NETWORKDAYS(Lister!$D$21,F462,Lister!$D$7:$D$13)-Q462)*N462/NETWORKDAYS(Lister!$D$21,Lister!$E$21,Lister!$D$7:$D$13),IF(MONTH(F462)&lt;6,0)))),0),"")</f>
        <v/>
      </c>
      <c r="U462" s="50" t="str">
        <f t="shared" si="33"/>
        <v/>
      </c>
    </row>
    <row r="463" spans="1:21" x14ac:dyDescent="0.35">
      <c r="A463" s="11" t="str">
        <f t="shared" si="34"/>
        <v/>
      </c>
      <c r="B463" s="32"/>
      <c r="C463" s="17"/>
      <c r="D463" s="18"/>
      <c r="E463" s="12"/>
      <c r="F463" s="12"/>
      <c r="G463" s="40" t="str">
        <f>IF(OR(E463="",F463=""),"",NETWORKDAYS(E463,F463,Lister!$D$7:$D$13))</f>
        <v/>
      </c>
      <c r="H463" s="14"/>
      <c r="I463" s="25" t="str">
        <f t="shared" si="30"/>
        <v/>
      </c>
      <c r="J463" s="45"/>
      <c r="K463" s="46"/>
      <c r="L463" s="15"/>
      <c r="M463" s="49" t="str">
        <f t="shared" si="31"/>
        <v/>
      </c>
      <c r="N463" s="47" t="str">
        <f t="shared" si="32"/>
        <v/>
      </c>
      <c r="O463" s="15"/>
      <c r="P463" s="15"/>
      <c r="Q463" s="15"/>
      <c r="R463" s="48" t="str">
        <f>IFERROR(MAX(IF(OR(O463="",P463="",Q463=""),"",IF(AND(MONTH(E463)=4,MONTH(F463)=4),(NETWORKDAYS(E463,F463,Lister!$D$7:$D$13)-O463)*N463/NETWORKDAYS(Lister!$D$19,Lister!$E$19,Lister!$D$7:$D$13),IF(AND(MONTH(E463)=4,MONTH(F463)&gt;4),(NETWORKDAYS(E463,Lister!$E$19,Lister!$D$7:$D$13)-O463)*N463/NETWORKDAYS(Lister!$D$19,Lister!$E$19,Lister!$D$7:$D$13),IF(MONTH(E463)&gt;4,0)))),0),"")</f>
        <v/>
      </c>
      <c r="S463" s="48" t="str">
        <f>IFERROR(MAX(IF(OR(O463="",P463="",Q463=""),"",IF(AND(MONTH(E463)=5,MONTH(F463)=5),(NETWORKDAYS(E463,F463,Lister!$D$7:$D$13)-P463)*N463/NETWORKDAYS(Lister!$D$20,Lister!$E$20,Lister!$D$7:$D$13),IF(AND(MONTH(E463)=4,MONTH(F463)=5),(NETWORKDAYS(Lister!$D$20,F463,Lister!$D$7:$D$13)-P463)*N463/NETWORKDAYS(Lister!$D$20,Lister!$E$20,Lister!$D$7:$D$13),IF(AND(MONTH(E463)=5,MONTH(F463)=6),(NETWORKDAYS(E463,Lister!$E$20,Lister!$D$7:$D$13)-P463)*N463/NETWORKDAYS(Lister!$D$20,Lister!$E$20,Lister!$D$7:$D$13),IF(AND(MONTH(E463)=4,MONTH(F463)=6),(NETWORKDAYS(Lister!$D$20,Lister!$E$20,Lister!$D$7:$D$13)-P463)*N463/NETWORKDAYS(Lister!$D$20,Lister!$E$20,Lister!$D$7:$D$13),IF(OR(MONTH(F463)=4,MONTH(E463)=6),0)))))),0),"")</f>
        <v/>
      </c>
      <c r="T463" s="48" t="str">
        <f>IFERROR(MAX(IF(OR(O463="",P463="",Q463=""),"",IF(AND(MONTH(E463)=6,MONTH(F463)=6),(NETWORKDAYS(E463,F463,Lister!$D$7:$D$13)-Q463)*N463/NETWORKDAYS(Lister!$D$21,Lister!$E$21,Lister!$D$7:$D$13),IF(AND(MONTH(E463)&lt;6,MONTH(F463)=6),(NETWORKDAYS(Lister!$D$21,F463,Lister!$D$7:$D$13)-Q463)*N463/NETWORKDAYS(Lister!$D$21,Lister!$E$21,Lister!$D$7:$D$13),IF(MONTH(F463)&lt;6,0)))),0),"")</f>
        <v/>
      </c>
      <c r="U463" s="50" t="str">
        <f t="shared" si="33"/>
        <v/>
      </c>
    </row>
    <row r="464" spans="1:21" x14ac:dyDescent="0.35">
      <c r="A464" s="11" t="str">
        <f t="shared" si="34"/>
        <v/>
      </c>
      <c r="B464" s="32"/>
      <c r="C464" s="17"/>
      <c r="D464" s="18"/>
      <c r="E464" s="12"/>
      <c r="F464" s="12"/>
      <c r="G464" s="40" t="str">
        <f>IF(OR(E464="",F464=""),"",NETWORKDAYS(E464,F464,Lister!$D$7:$D$13))</f>
        <v/>
      </c>
      <c r="H464" s="14"/>
      <c r="I464" s="25" t="str">
        <f t="shared" si="30"/>
        <v/>
      </c>
      <c r="J464" s="45"/>
      <c r="K464" s="46"/>
      <c r="L464" s="15"/>
      <c r="M464" s="49" t="str">
        <f t="shared" si="31"/>
        <v/>
      </c>
      <c r="N464" s="47" t="str">
        <f t="shared" si="32"/>
        <v/>
      </c>
      <c r="O464" s="15"/>
      <c r="P464" s="15"/>
      <c r="Q464" s="15"/>
      <c r="R464" s="48" t="str">
        <f>IFERROR(MAX(IF(OR(O464="",P464="",Q464=""),"",IF(AND(MONTH(E464)=4,MONTH(F464)=4),(NETWORKDAYS(E464,F464,Lister!$D$7:$D$13)-O464)*N464/NETWORKDAYS(Lister!$D$19,Lister!$E$19,Lister!$D$7:$D$13),IF(AND(MONTH(E464)=4,MONTH(F464)&gt;4),(NETWORKDAYS(E464,Lister!$E$19,Lister!$D$7:$D$13)-O464)*N464/NETWORKDAYS(Lister!$D$19,Lister!$E$19,Lister!$D$7:$D$13),IF(MONTH(E464)&gt;4,0)))),0),"")</f>
        <v/>
      </c>
      <c r="S464" s="48" t="str">
        <f>IFERROR(MAX(IF(OR(O464="",P464="",Q464=""),"",IF(AND(MONTH(E464)=5,MONTH(F464)=5),(NETWORKDAYS(E464,F464,Lister!$D$7:$D$13)-P464)*N464/NETWORKDAYS(Lister!$D$20,Lister!$E$20,Lister!$D$7:$D$13),IF(AND(MONTH(E464)=4,MONTH(F464)=5),(NETWORKDAYS(Lister!$D$20,F464,Lister!$D$7:$D$13)-P464)*N464/NETWORKDAYS(Lister!$D$20,Lister!$E$20,Lister!$D$7:$D$13),IF(AND(MONTH(E464)=5,MONTH(F464)=6),(NETWORKDAYS(E464,Lister!$E$20,Lister!$D$7:$D$13)-P464)*N464/NETWORKDAYS(Lister!$D$20,Lister!$E$20,Lister!$D$7:$D$13),IF(AND(MONTH(E464)=4,MONTH(F464)=6),(NETWORKDAYS(Lister!$D$20,Lister!$E$20,Lister!$D$7:$D$13)-P464)*N464/NETWORKDAYS(Lister!$D$20,Lister!$E$20,Lister!$D$7:$D$13),IF(OR(MONTH(F464)=4,MONTH(E464)=6),0)))))),0),"")</f>
        <v/>
      </c>
      <c r="T464" s="48" t="str">
        <f>IFERROR(MAX(IF(OR(O464="",P464="",Q464=""),"",IF(AND(MONTH(E464)=6,MONTH(F464)=6),(NETWORKDAYS(E464,F464,Lister!$D$7:$D$13)-Q464)*N464/NETWORKDAYS(Lister!$D$21,Lister!$E$21,Lister!$D$7:$D$13),IF(AND(MONTH(E464)&lt;6,MONTH(F464)=6),(NETWORKDAYS(Lister!$D$21,F464,Lister!$D$7:$D$13)-Q464)*N464/NETWORKDAYS(Lister!$D$21,Lister!$E$21,Lister!$D$7:$D$13),IF(MONTH(F464)&lt;6,0)))),0),"")</f>
        <v/>
      </c>
      <c r="U464" s="50" t="str">
        <f t="shared" si="33"/>
        <v/>
      </c>
    </row>
    <row r="465" spans="1:21" x14ac:dyDescent="0.35">
      <c r="A465" s="11" t="str">
        <f t="shared" si="34"/>
        <v/>
      </c>
      <c r="B465" s="32"/>
      <c r="C465" s="17"/>
      <c r="D465" s="18"/>
      <c r="E465" s="12"/>
      <c r="F465" s="12"/>
      <c r="G465" s="40" t="str">
        <f>IF(OR(E465="",F465=""),"",NETWORKDAYS(E465,F465,Lister!$D$7:$D$13))</f>
        <v/>
      </c>
      <c r="H465" s="14"/>
      <c r="I465" s="25" t="str">
        <f t="shared" si="30"/>
        <v/>
      </c>
      <c r="J465" s="45"/>
      <c r="K465" s="46"/>
      <c r="L465" s="15"/>
      <c r="M465" s="49" t="str">
        <f t="shared" si="31"/>
        <v/>
      </c>
      <c r="N465" s="47" t="str">
        <f t="shared" si="32"/>
        <v/>
      </c>
      <c r="O465" s="15"/>
      <c r="P465" s="15"/>
      <c r="Q465" s="15"/>
      <c r="R465" s="48" t="str">
        <f>IFERROR(MAX(IF(OR(O465="",P465="",Q465=""),"",IF(AND(MONTH(E465)=4,MONTH(F465)=4),(NETWORKDAYS(E465,F465,Lister!$D$7:$D$13)-O465)*N465/NETWORKDAYS(Lister!$D$19,Lister!$E$19,Lister!$D$7:$D$13),IF(AND(MONTH(E465)=4,MONTH(F465)&gt;4),(NETWORKDAYS(E465,Lister!$E$19,Lister!$D$7:$D$13)-O465)*N465/NETWORKDAYS(Lister!$D$19,Lister!$E$19,Lister!$D$7:$D$13),IF(MONTH(E465)&gt;4,0)))),0),"")</f>
        <v/>
      </c>
      <c r="S465" s="48" t="str">
        <f>IFERROR(MAX(IF(OR(O465="",P465="",Q465=""),"",IF(AND(MONTH(E465)=5,MONTH(F465)=5),(NETWORKDAYS(E465,F465,Lister!$D$7:$D$13)-P465)*N465/NETWORKDAYS(Lister!$D$20,Lister!$E$20,Lister!$D$7:$D$13),IF(AND(MONTH(E465)=4,MONTH(F465)=5),(NETWORKDAYS(Lister!$D$20,F465,Lister!$D$7:$D$13)-P465)*N465/NETWORKDAYS(Lister!$D$20,Lister!$E$20,Lister!$D$7:$D$13),IF(AND(MONTH(E465)=5,MONTH(F465)=6),(NETWORKDAYS(E465,Lister!$E$20,Lister!$D$7:$D$13)-P465)*N465/NETWORKDAYS(Lister!$D$20,Lister!$E$20,Lister!$D$7:$D$13),IF(AND(MONTH(E465)=4,MONTH(F465)=6),(NETWORKDAYS(Lister!$D$20,Lister!$E$20,Lister!$D$7:$D$13)-P465)*N465/NETWORKDAYS(Lister!$D$20,Lister!$E$20,Lister!$D$7:$D$13),IF(OR(MONTH(F465)=4,MONTH(E465)=6),0)))))),0),"")</f>
        <v/>
      </c>
      <c r="T465" s="48" t="str">
        <f>IFERROR(MAX(IF(OR(O465="",P465="",Q465=""),"",IF(AND(MONTH(E465)=6,MONTH(F465)=6),(NETWORKDAYS(E465,F465,Lister!$D$7:$D$13)-Q465)*N465/NETWORKDAYS(Lister!$D$21,Lister!$E$21,Lister!$D$7:$D$13),IF(AND(MONTH(E465)&lt;6,MONTH(F465)=6),(NETWORKDAYS(Lister!$D$21,F465,Lister!$D$7:$D$13)-Q465)*N465/NETWORKDAYS(Lister!$D$21,Lister!$E$21,Lister!$D$7:$D$13),IF(MONTH(F465)&lt;6,0)))),0),"")</f>
        <v/>
      </c>
      <c r="U465" s="50" t="str">
        <f t="shared" si="33"/>
        <v/>
      </c>
    </row>
    <row r="466" spans="1:21" x14ac:dyDescent="0.35">
      <c r="A466" s="11" t="str">
        <f t="shared" si="34"/>
        <v/>
      </c>
      <c r="B466" s="32"/>
      <c r="C466" s="17"/>
      <c r="D466" s="18"/>
      <c r="E466" s="12"/>
      <c r="F466" s="12"/>
      <c r="G466" s="40" t="str">
        <f>IF(OR(E466="",F466=""),"",NETWORKDAYS(E466,F466,Lister!$D$7:$D$13))</f>
        <v/>
      </c>
      <c r="H466" s="14"/>
      <c r="I466" s="25" t="str">
        <f t="shared" si="30"/>
        <v/>
      </c>
      <c r="J466" s="45"/>
      <c r="K466" s="46"/>
      <c r="L466" s="15"/>
      <c r="M466" s="49" t="str">
        <f t="shared" si="31"/>
        <v/>
      </c>
      <c r="N466" s="47" t="str">
        <f t="shared" si="32"/>
        <v/>
      </c>
      <c r="O466" s="15"/>
      <c r="P466" s="15"/>
      <c r="Q466" s="15"/>
      <c r="R466" s="48" t="str">
        <f>IFERROR(MAX(IF(OR(O466="",P466="",Q466=""),"",IF(AND(MONTH(E466)=4,MONTH(F466)=4),(NETWORKDAYS(E466,F466,Lister!$D$7:$D$13)-O466)*N466/NETWORKDAYS(Lister!$D$19,Lister!$E$19,Lister!$D$7:$D$13),IF(AND(MONTH(E466)=4,MONTH(F466)&gt;4),(NETWORKDAYS(E466,Lister!$E$19,Lister!$D$7:$D$13)-O466)*N466/NETWORKDAYS(Lister!$D$19,Lister!$E$19,Lister!$D$7:$D$13),IF(MONTH(E466)&gt;4,0)))),0),"")</f>
        <v/>
      </c>
      <c r="S466" s="48" t="str">
        <f>IFERROR(MAX(IF(OR(O466="",P466="",Q466=""),"",IF(AND(MONTH(E466)=5,MONTH(F466)=5),(NETWORKDAYS(E466,F466,Lister!$D$7:$D$13)-P466)*N466/NETWORKDAYS(Lister!$D$20,Lister!$E$20,Lister!$D$7:$D$13),IF(AND(MONTH(E466)=4,MONTH(F466)=5),(NETWORKDAYS(Lister!$D$20,F466,Lister!$D$7:$D$13)-P466)*N466/NETWORKDAYS(Lister!$D$20,Lister!$E$20,Lister!$D$7:$D$13),IF(AND(MONTH(E466)=5,MONTH(F466)=6),(NETWORKDAYS(E466,Lister!$E$20,Lister!$D$7:$D$13)-P466)*N466/NETWORKDAYS(Lister!$D$20,Lister!$E$20,Lister!$D$7:$D$13),IF(AND(MONTH(E466)=4,MONTH(F466)=6),(NETWORKDAYS(Lister!$D$20,Lister!$E$20,Lister!$D$7:$D$13)-P466)*N466/NETWORKDAYS(Lister!$D$20,Lister!$E$20,Lister!$D$7:$D$13),IF(OR(MONTH(F466)=4,MONTH(E466)=6),0)))))),0),"")</f>
        <v/>
      </c>
      <c r="T466" s="48" t="str">
        <f>IFERROR(MAX(IF(OR(O466="",P466="",Q466=""),"",IF(AND(MONTH(E466)=6,MONTH(F466)=6),(NETWORKDAYS(E466,F466,Lister!$D$7:$D$13)-Q466)*N466/NETWORKDAYS(Lister!$D$21,Lister!$E$21,Lister!$D$7:$D$13),IF(AND(MONTH(E466)&lt;6,MONTH(F466)=6),(NETWORKDAYS(Lister!$D$21,F466,Lister!$D$7:$D$13)-Q466)*N466/NETWORKDAYS(Lister!$D$21,Lister!$E$21,Lister!$D$7:$D$13),IF(MONTH(F466)&lt;6,0)))),0),"")</f>
        <v/>
      </c>
      <c r="U466" s="50" t="str">
        <f t="shared" si="33"/>
        <v/>
      </c>
    </row>
    <row r="467" spans="1:21" x14ac:dyDescent="0.35">
      <c r="A467" s="11" t="str">
        <f t="shared" si="34"/>
        <v/>
      </c>
      <c r="B467" s="32"/>
      <c r="C467" s="17"/>
      <c r="D467" s="18"/>
      <c r="E467" s="12"/>
      <c r="F467" s="12"/>
      <c r="G467" s="40" t="str">
        <f>IF(OR(E467="",F467=""),"",NETWORKDAYS(E467,F467,Lister!$D$7:$D$13))</f>
        <v/>
      </c>
      <c r="H467" s="14"/>
      <c r="I467" s="25" t="str">
        <f t="shared" si="30"/>
        <v/>
      </c>
      <c r="J467" s="45"/>
      <c r="K467" s="46"/>
      <c r="L467" s="15"/>
      <c r="M467" s="49" t="str">
        <f t="shared" si="31"/>
        <v/>
      </c>
      <c r="N467" s="47" t="str">
        <f t="shared" si="32"/>
        <v/>
      </c>
      <c r="O467" s="15"/>
      <c r="P467" s="15"/>
      <c r="Q467" s="15"/>
      <c r="R467" s="48" t="str">
        <f>IFERROR(MAX(IF(OR(O467="",P467="",Q467=""),"",IF(AND(MONTH(E467)=4,MONTH(F467)=4),(NETWORKDAYS(E467,F467,Lister!$D$7:$D$13)-O467)*N467/NETWORKDAYS(Lister!$D$19,Lister!$E$19,Lister!$D$7:$D$13),IF(AND(MONTH(E467)=4,MONTH(F467)&gt;4),(NETWORKDAYS(E467,Lister!$E$19,Lister!$D$7:$D$13)-O467)*N467/NETWORKDAYS(Lister!$D$19,Lister!$E$19,Lister!$D$7:$D$13),IF(MONTH(E467)&gt;4,0)))),0),"")</f>
        <v/>
      </c>
      <c r="S467" s="48" t="str">
        <f>IFERROR(MAX(IF(OR(O467="",P467="",Q467=""),"",IF(AND(MONTH(E467)=5,MONTH(F467)=5),(NETWORKDAYS(E467,F467,Lister!$D$7:$D$13)-P467)*N467/NETWORKDAYS(Lister!$D$20,Lister!$E$20,Lister!$D$7:$D$13),IF(AND(MONTH(E467)=4,MONTH(F467)=5),(NETWORKDAYS(Lister!$D$20,F467,Lister!$D$7:$D$13)-P467)*N467/NETWORKDAYS(Lister!$D$20,Lister!$E$20,Lister!$D$7:$D$13),IF(AND(MONTH(E467)=5,MONTH(F467)=6),(NETWORKDAYS(E467,Lister!$E$20,Lister!$D$7:$D$13)-P467)*N467/NETWORKDAYS(Lister!$D$20,Lister!$E$20,Lister!$D$7:$D$13),IF(AND(MONTH(E467)=4,MONTH(F467)=6),(NETWORKDAYS(Lister!$D$20,Lister!$E$20,Lister!$D$7:$D$13)-P467)*N467/NETWORKDAYS(Lister!$D$20,Lister!$E$20,Lister!$D$7:$D$13),IF(OR(MONTH(F467)=4,MONTH(E467)=6),0)))))),0),"")</f>
        <v/>
      </c>
      <c r="T467" s="48" t="str">
        <f>IFERROR(MAX(IF(OR(O467="",P467="",Q467=""),"",IF(AND(MONTH(E467)=6,MONTH(F467)=6),(NETWORKDAYS(E467,F467,Lister!$D$7:$D$13)-Q467)*N467/NETWORKDAYS(Lister!$D$21,Lister!$E$21,Lister!$D$7:$D$13),IF(AND(MONTH(E467)&lt;6,MONTH(F467)=6),(NETWORKDAYS(Lister!$D$21,F467,Lister!$D$7:$D$13)-Q467)*N467/NETWORKDAYS(Lister!$D$21,Lister!$E$21,Lister!$D$7:$D$13),IF(MONTH(F467)&lt;6,0)))),0),"")</f>
        <v/>
      </c>
      <c r="U467" s="50" t="str">
        <f t="shared" si="33"/>
        <v/>
      </c>
    </row>
    <row r="468" spans="1:21" x14ac:dyDescent="0.35">
      <c r="A468" s="11" t="str">
        <f t="shared" si="34"/>
        <v/>
      </c>
      <c r="B468" s="32"/>
      <c r="C468" s="17"/>
      <c r="D468" s="18"/>
      <c r="E468" s="12"/>
      <c r="F468" s="12"/>
      <c r="G468" s="40" t="str">
        <f>IF(OR(E468="",F468=""),"",NETWORKDAYS(E468,F468,Lister!$D$7:$D$13))</f>
        <v/>
      </c>
      <c r="H468" s="14"/>
      <c r="I468" s="25" t="str">
        <f t="shared" si="30"/>
        <v/>
      </c>
      <c r="J468" s="45"/>
      <c r="K468" s="46"/>
      <c r="L468" s="15"/>
      <c r="M468" s="49" t="str">
        <f t="shared" si="31"/>
        <v/>
      </c>
      <c r="N468" s="47" t="str">
        <f t="shared" si="32"/>
        <v/>
      </c>
      <c r="O468" s="15"/>
      <c r="P468" s="15"/>
      <c r="Q468" s="15"/>
      <c r="R468" s="48" t="str">
        <f>IFERROR(MAX(IF(OR(O468="",P468="",Q468=""),"",IF(AND(MONTH(E468)=4,MONTH(F468)=4),(NETWORKDAYS(E468,F468,Lister!$D$7:$D$13)-O468)*N468/NETWORKDAYS(Lister!$D$19,Lister!$E$19,Lister!$D$7:$D$13),IF(AND(MONTH(E468)=4,MONTH(F468)&gt;4),(NETWORKDAYS(E468,Lister!$E$19,Lister!$D$7:$D$13)-O468)*N468/NETWORKDAYS(Lister!$D$19,Lister!$E$19,Lister!$D$7:$D$13),IF(MONTH(E468)&gt;4,0)))),0),"")</f>
        <v/>
      </c>
      <c r="S468" s="48" t="str">
        <f>IFERROR(MAX(IF(OR(O468="",P468="",Q468=""),"",IF(AND(MONTH(E468)=5,MONTH(F468)=5),(NETWORKDAYS(E468,F468,Lister!$D$7:$D$13)-P468)*N468/NETWORKDAYS(Lister!$D$20,Lister!$E$20,Lister!$D$7:$D$13),IF(AND(MONTH(E468)=4,MONTH(F468)=5),(NETWORKDAYS(Lister!$D$20,F468,Lister!$D$7:$D$13)-P468)*N468/NETWORKDAYS(Lister!$D$20,Lister!$E$20,Lister!$D$7:$D$13),IF(AND(MONTH(E468)=5,MONTH(F468)=6),(NETWORKDAYS(E468,Lister!$E$20,Lister!$D$7:$D$13)-P468)*N468/NETWORKDAYS(Lister!$D$20,Lister!$E$20,Lister!$D$7:$D$13),IF(AND(MONTH(E468)=4,MONTH(F468)=6),(NETWORKDAYS(Lister!$D$20,Lister!$E$20,Lister!$D$7:$D$13)-P468)*N468/NETWORKDAYS(Lister!$D$20,Lister!$E$20,Lister!$D$7:$D$13),IF(OR(MONTH(F468)=4,MONTH(E468)=6),0)))))),0),"")</f>
        <v/>
      </c>
      <c r="T468" s="48" t="str">
        <f>IFERROR(MAX(IF(OR(O468="",P468="",Q468=""),"",IF(AND(MONTH(E468)=6,MONTH(F468)=6),(NETWORKDAYS(E468,F468,Lister!$D$7:$D$13)-Q468)*N468/NETWORKDAYS(Lister!$D$21,Lister!$E$21,Lister!$D$7:$D$13),IF(AND(MONTH(E468)&lt;6,MONTH(F468)=6),(NETWORKDAYS(Lister!$D$21,F468,Lister!$D$7:$D$13)-Q468)*N468/NETWORKDAYS(Lister!$D$21,Lister!$E$21,Lister!$D$7:$D$13),IF(MONTH(F468)&lt;6,0)))),0),"")</f>
        <v/>
      </c>
      <c r="U468" s="50" t="str">
        <f t="shared" si="33"/>
        <v/>
      </c>
    </row>
    <row r="469" spans="1:21" x14ac:dyDescent="0.35">
      <c r="A469" s="11" t="str">
        <f t="shared" si="34"/>
        <v/>
      </c>
      <c r="B469" s="32"/>
      <c r="C469" s="17"/>
      <c r="D469" s="18"/>
      <c r="E469" s="12"/>
      <c r="F469" s="12"/>
      <c r="G469" s="40" t="str">
        <f>IF(OR(E469="",F469=""),"",NETWORKDAYS(E469,F469,Lister!$D$7:$D$13))</f>
        <v/>
      </c>
      <c r="H469" s="14"/>
      <c r="I469" s="25" t="str">
        <f t="shared" si="30"/>
        <v/>
      </c>
      <c r="J469" s="45"/>
      <c r="K469" s="46"/>
      <c r="L469" s="15"/>
      <c r="M469" s="49" t="str">
        <f t="shared" si="31"/>
        <v/>
      </c>
      <c r="N469" s="47" t="str">
        <f t="shared" si="32"/>
        <v/>
      </c>
      <c r="O469" s="15"/>
      <c r="P469" s="15"/>
      <c r="Q469" s="15"/>
      <c r="R469" s="48" t="str">
        <f>IFERROR(MAX(IF(OR(O469="",P469="",Q469=""),"",IF(AND(MONTH(E469)=4,MONTH(F469)=4),(NETWORKDAYS(E469,F469,Lister!$D$7:$D$13)-O469)*N469/NETWORKDAYS(Lister!$D$19,Lister!$E$19,Lister!$D$7:$D$13),IF(AND(MONTH(E469)=4,MONTH(F469)&gt;4),(NETWORKDAYS(E469,Lister!$E$19,Lister!$D$7:$D$13)-O469)*N469/NETWORKDAYS(Lister!$D$19,Lister!$E$19,Lister!$D$7:$D$13),IF(MONTH(E469)&gt;4,0)))),0),"")</f>
        <v/>
      </c>
      <c r="S469" s="48" t="str">
        <f>IFERROR(MAX(IF(OR(O469="",P469="",Q469=""),"",IF(AND(MONTH(E469)=5,MONTH(F469)=5),(NETWORKDAYS(E469,F469,Lister!$D$7:$D$13)-P469)*N469/NETWORKDAYS(Lister!$D$20,Lister!$E$20,Lister!$D$7:$D$13),IF(AND(MONTH(E469)=4,MONTH(F469)=5),(NETWORKDAYS(Lister!$D$20,F469,Lister!$D$7:$D$13)-P469)*N469/NETWORKDAYS(Lister!$D$20,Lister!$E$20,Lister!$D$7:$D$13),IF(AND(MONTH(E469)=5,MONTH(F469)=6),(NETWORKDAYS(E469,Lister!$E$20,Lister!$D$7:$D$13)-P469)*N469/NETWORKDAYS(Lister!$D$20,Lister!$E$20,Lister!$D$7:$D$13),IF(AND(MONTH(E469)=4,MONTH(F469)=6),(NETWORKDAYS(Lister!$D$20,Lister!$E$20,Lister!$D$7:$D$13)-P469)*N469/NETWORKDAYS(Lister!$D$20,Lister!$E$20,Lister!$D$7:$D$13),IF(OR(MONTH(F469)=4,MONTH(E469)=6),0)))))),0),"")</f>
        <v/>
      </c>
      <c r="T469" s="48" t="str">
        <f>IFERROR(MAX(IF(OR(O469="",P469="",Q469=""),"",IF(AND(MONTH(E469)=6,MONTH(F469)=6),(NETWORKDAYS(E469,F469,Lister!$D$7:$D$13)-Q469)*N469/NETWORKDAYS(Lister!$D$21,Lister!$E$21,Lister!$D$7:$D$13),IF(AND(MONTH(E469)&lt;6,MONTH(F469)=6),(NETWORKDAYS(Lister!$D$21,F469,Lister!$D$7:$D$13)-Q469)*N469/NETWORKDAYS(Lister!$D$21,Lister!$E$21,Lister!$D$7:$D$13),IF(MONTH(F469)&lt;6,0)))),0),"")</f>
        <v/>
      </c>
      <c r="U469" s="50" t="str">
        <f t="shared" si="33"/>
        <v/>
      </c>
    </row>
    <row r="470" spans="1:21" x14ac:dyDescent="0.35">
      <c r="A470" s="11" t="str">
        <f t="shared" si="34"/>
        <v/>
      </c>
      <c r="B470" s="32"/>
      <c r="C470" s="17"/>
      <c r="D470" s="18"/>
      <c r="E470" s="12"/>
      <c r="F470" s="12"/>
      <c r="G470" s="40" t="str">
        <f>IF(OR(E470="",F470=""),"",NETWORKDAYS(E470,F470,Lister!$D$7:$D$13))</f>
        <v/>
      </c>
      <c r="H470" s="14"/>
      <c r="I470" s="25" t="str">
        <f t="shared" ref="I470:I533" si="35">IF(H470="","",IF(H470="Funktionær",0.75,IF(H470="Ikke-funktionær",0.9,IF(H470="Elev/lærling",0.9))))</f>
        <v/>
      </c>
      <c r="J470" s="45"/>
      <c r="K470" s="46"/>
      <c r="L470" s="15"/>
      <c r="M470" s="49" t="str">
        <f t="shared" ref="M470:M533" si="36">IF(B470="","",IF(J470*I470&gt;30000*IF(L470&gt;37,37,L470)/37,30000*IF(L470&gt;37,37,L470)/37,J470*I470))</f>
        <v/>
      </c>
      <c r="N470" s="47" t="str">
        <f t="shared" ref="N470:N533" si="37">IF(M470="","",IF(M470&lt;=J470-K470,M470,J470-K470))</f>
        <v/>
      </c>
      <c r="O470" s="15"/>
      <c r="P470" s="15"/>
      <c r="Q470" s="15"/>
      <c r="R470" s="48" t="str">
        <f>IFERROR(MAX(IF(OR(O470="",P470="",Q470=""),"",IF(AND(MONTH(E470)=4,MONTH(F470)=4),(NETWORKDAYS(E470,F470,Lister!$D$7:$D$13)-O470)*N470/NETWORKDAYS(Lister!$D$19,Lister!$E$19,Lister!$D$7:$D$13),IF(AND(MONTH(E470)=4,MONTH(F470)&gt;4),(NETWORKDAYS(E470,Lister!$E$19,Lister!$D$7:$D$13)-O470)*N470/NETWORKDAYS(Lister!$D$19,Lister!$E$19,Lister!$D$7:$D$13),IF(MONTH(E470)&gt;4,0)))),0),"")</f>
        <v/>
      </c>
      <c r="S470" s="48" t="str">
        <f>IFERROR(MAX(IF(OR(O470="",P470="",Q470=""),"",IF(AND(MONTH(E470)=5,MONTH(F470)=5),(NETWORKDAYS(E470,F470,Lister!$D$7:$D$13)-P470)*N470/NETWORKDAYS(Lister!$D$20,Lister!$E$20,Lister!$D$7:$D$13),IF(AND(MONTH(E470)=4,MONTH(F470)=5),(NETWORKDAYS(Lister!$D$20,F470,Lister!$D$7:$D$13)-P470)*N470/NETWORKDAYS(Lister!$D$20,Lister!$E$20,Lister!$D$7:$D$13),IF(AND(MONTH(E470)=5,MONTH(F470)=6),(NETWORKDAYS(E470,Lister!$E$20,Lister!$D$7:$D$13)-P470)*N470/NETWORKDAYS(Lister!$D$20,Lister!$E$20,Lister!$D$7:$D$13),IF(AND(MONTH(E470)=4,MONTH(F470)=6),(NETWORKDAYS(Lister!$D$20,Lister!$E$20,Lister!$D$7:$D$13)-P470)*N470/NETWORKDAYS(Lister!$D$20,Lister!$E$20,Lister!$D$7:$D$13),IF(OR(MONTH(F470)=4,MONTH(E470)=6),0)))))),0),"")</f>
        <v/>
      </c>
      <c r="T470" s="48" t="str">
        <f>IFERROR(MAX(IF(OR(O470="",P470="",Q470=""),"",IF(AND(MONTH(E470)=6,MONTH(F470)=6),(NETWORKDAYS(E470,F470,Lister!$D$7:$D$13)-Q470)*N470/NETWORKDAYS(Lister!$D$21,Lister!$E$21,Lister!$D$7:$D$13),IF(AND(MONTH(E470)&lt;6,MONTH(F470)=6),(NETWORKDAYS(Lister!$D$21,F470,Lister!$D$7:$D$13)-Q470)*N470/NETWORKDAYS(Lister!$D$21,Lister!$E$21,Lister!$D$7:$D$13),IF(MONTH(F470)&lt;6,0)))),0),"")</f>
        <v/>
      </c>
      <c r="U470" s="50" t="str">
        <f t="shared" ref="U470:U533" si="38">IFERROR(MAX(IF(AND(ISNUMBER(R470),ISNUMBER(S470),ISNUMBER(Q470)),R470+S470+T470,""),0),"")</f>
        <v/>
      </c>
    </row>
    <row r="471" spans="1:21" x14ac:dyDescent="0.35">
      <c r="A471" s="11" t="str">
        <f t="shared" ref="A471:A534" si="39">IF(B471="","",A470+1)</f>
        <v/>
      </c>
      <c r="B471" s="32"/>
      <c r="C471" s="17"/>
      <c r="D471" s="18"/>
      <c r="E471" s="12"/>
      <c r="F471" s="12"/>
      <c r="G471" s="40" t="str">
        <f>IF(OR(E471="",F471=""),"",NETWORKDAYS(E471,F471,Lister!$D$7:$D$13))</f>
        <v/>
      </c>
      <c r="H471" s="14"/>
      <c r="I471" s="25" t="str">
        <f t="shared" si="35"/>
        <v/>
      </c>
      <c r="J471" s="45"/>
      <c r="K471" s="46"/>
      <c r="L471" s="15"/>
      <c r="M471" s="49" t="str">
        <f t="shared" si="36"/>
        <v/>
      </c>
      <c r="N471" s="47" t="str">
        <f t="shared" si="37"/>
        <v/>
      </c>
      <c r="O471" s="15"/>
      <c r="P471" s="15"/>
      <c r="Q471" s="15"/>
      <c r="R471" s="48" t="str">
        <f>IFERROR(MAX(IF(OR(O471="",P471="",Q471=""),"",IF(AND(MONTH(E471)=4,MONTH(F471)=4),(NETWORKDAYS(E471,F471,Lister!$D$7:$D$13)-O471)*N471/NETWORKDAYS(Lister!$D$19,Lister!$E$19,Lister!$D$7:$D$13),IF(AND(MONTH(E471)=4,MONTH(F471)&gt;4),(NETWORKDAYS(E471,Lister!$E$19,Lister!$D$7:$D$13)-O471)*N471/NETWORKDAYS(Lister!$D$19,Lister!$E$19,Lister!$D$7:$D$13),IF(MONTH(E471)&gt;4,0)))),0),"")</f>
        <v/>
      </c>
      <c r="S471" s="48" t="str">
        <f>IFERROR(MAX(IF(OR(O471="",P471="",Q471=""),"",IF(AND(MONTH(E471)=5,MONTH(F471)=5),(NETWORKDAYS(E471,F471,Lister!$D$7:$D$13)-P471)*N471/NETWORKDAYS(Lister!$D$20,Lister!$E$20,Lister!$D$7:$D$13),IF(AND(MONTH(E471)=4,MONTH(F471)=5),(NETWORKDAYS(Lister!$D$20,F471,Lister!$D$7:$D$13)-P471)*N471/NETWORKDAYS(Lister!$D$20,Lister!$E$20,Lister!$D$7:$D$13),IF(AND(MONTH(E471)=5,MONTH(F471)=6),(NETWORKDAYS(E471,Lister!$E$20,Lister!$D$7:$D$13)-P471)*N471/NETWORKDAYS(Lister!$D$20,Lister!$E$20,Lister!$D$7:$D$13),IF(AND(MONTH(E471)=4,MONTH(F471)=6),(NETWORKDAYS(Lister!$D$20,Lister!$E$20,Lister!$D$7:$D$13)-P471)*N471/NETWORKDAYS(Lister!$D$20,Lister!$E$20,Lister!$D$7:$D$13),IF(OR(MONTH(F471)=4,MONTH(E471)=6),0)))))),0),"")</f>
        <v/>
      </c>
      <c r="T471" s="48" t="str">
        <f>IFERROR(MAX(IF(OR(O471="",P471="",Q471=""),"",IF(AND(MONTH(E471)=6,MONTH(F471)=6),(NETWORKDAYS(E471,F471,Lister!$D$7:$D$13)-Q471)*N471/NETWORKDAYS(Lister!$D$21,Lister!$E$21,Lister!$D$7:$D$13),IF(AND(MONTH(E471)&lt;6,MONTH(F471)=6),(NETWORKDAYS(Lister!$D$21,F471,Lister!$D$7:$D$13)-Q471)*N471/NETWORKDAYS(Lister!$D$21,Lister!$E$21,Lister!$D$7:$D$13),IF(MONTH(F471)&lt;6,0)))),0),"")</f>
        <v/>
      </c>
      <c r="U471" s="50" t="str">
        <f t="shared" si="38"/>
        <v/>
      </c>
    </row>
    <row r="472" spans="1:21" x14ac:dyDescent="0.35">
      <c r="A472" s="11" t="str">
        <f t="shared" si="39"/>
        <v/>
      </c>
      <c r="B472" s="32"/>
      <c r="C472" s="17"/>
      <c r="D472" s="18"/>
      <c r="E472" s="12"/>
      <c r="F472" s="12"/>
      <c r="G472" s="40" t="str">
        <f>IF(OR(E472="",F472=""),"",NETWORKDAYS(E472,F472,Lister!$D$7:$D$13))</f>
        <v/>
      </c>
      <c r="H472" s="14"/>
      <c r="I472" s="25" t="str">
        <f t="shared" si="35"/>
        <v/>
      </c>
      <c r="J472" s="45"/>
      <c r="K472" s="46"/>
      <c r="L472" s="15"/>
      <c r="M472" s="49" t="str">
        <f t="shared" si="36"/>
        <v/>
      </c>
      <c r="N472" s="47" t="str">
        <f t="shared" si="37"/>
        <v/>
      </c>
      <c r="O472" s="15"/>
      <c r="P472" s="15"/>
      <c r="Q472" s="15"/>
      <c r="R472" s="48" t="str">
        <f>IFERROR(MAX(IF(OR(O472="",P472="",Q472=""),"",IF(AND(MONTH(E472)=4,MONTH(F472)=4),(NETWORKDAYS(E472,F472,Lister!$D$7:$D$13)-O472)*N472/NETWORKDAYS(Lister!$D$19,Lister!$E$19,Lister!$D$7:$D$13),IF(AND(MONTH(E472)=4,MONTH(F472)&gt;4),(NETWORKDAYS(E472,Lister!$E$19,Lister!$D$7:$D$13)-O472)*N472/NETWORKDAYS(Lister!$D$19,Lister!$E$19,Lister!$D$7:$D$13),IF(MONTH(E472)&gt;4,0)))),0),"")</f>
        <v/>
      </c>
      <c r="S472" s="48" t="str">
        <f>IFERROR(MAX(IF(OR(O472="",P472="",Q472=""),"",IF(AND(MONTH(E472)=5,MONTH(F472)=5),(NETWORKDAYS(E472,F472,Lister!$D$7:$D$13)-P472)*N472/NETWORKDAYS(Lister!$D$20,Lister!$E$20,Lister!$D$7:$D$13),IF(AND(MONTH(E472)=4,MONTH(F472)=5),(NETWORKDAYS(Lister!$D$20,F472,Lister!$D$7:$D$13)-P472)*N472/NETWORKDAYS(Lister!$D$20,Lister!$E$20,Lister!$D$7:$D$13),IF(AND(MONTH(E472)=5,MONTH(F472)=6),(NETWORKDAYS(E472,Lister!$E$20,Lister!$D$7:$D$13)-P472)*N472/NETWORKDAYS(Lister!$D$20,Lister!$E$20,Lister!$D$7:$D$13),IF(AND(MONTH(E472)=4,MONTH(F472)=6),(NETWORKDAYS(Lister!$D$20,Lister!$E$20,Lister!$D$7:$D$13)-P472)*N472/NETWORKDAYS(Lister!$D$20,Lister!$E$20,Lister!$D$7:$D$13),IF(OR(MONTH(F472)=4,MONTH(E472)=6),0)))))),0),"")</f>
        <v/>
      </c>
      <c r="T472" s="48" t="str">
        <f>IFERROR(MAX(IF(OR(O472="",P472="",Q472=""),"",IF(AND(MONTH(E472)=6,MONTH(F472)=6),(NETWORKDAYS(E472,F472,Lister!$D$7:$D$13)-Q472)*N472/NETWORKDAYS(Lister!$D$21,Lister!$E$21,Lister!$D$7:$D$13),IF(AND(MONTH(E472)&lt;6,MONTH(F472)=6),(NETWORKDAYS(Lister!$D$21,F472,Lister!$D$7:$D$13)-Q472)*N472/NETWORKDAYS(Lister!$D$21,Lister!$E$21,Lister!$D$7:$D$13),IF(MONTH(F472)&lt;6,0)))),0),"")</f>
        <v/>
      </c>
      <c r="U472" s="50" t="str">
        <f t="shared" si="38"/>
        <v/>
      </c>
    </row>
    <row r="473" spans="1:21" x14ac:dyDescent="0.35">
      <c r="A473" s="11" t="str">
        <f t="shared" si="39"/>
        <v/>
      </c>
      <c r="B473" s="32"/>
      <c r="C473" s="17"/>
      <c r="D473" s="18"/>
      <c r="E473" s="12"/>
      <c r="F473" s="12"/>
      <c r="G473" s="40" t="str">
        <f>IF(OR(E473="",F473=""),"",NETWORKDAYS(E473,F473,Lister!$D$7:$D$13))</f>
        <v/>
      </c>
      <c r="H473" s="14"/>
      <c r="I473" s="25" t="str">
        <f t="shared" si="35"/>
        <v/>
      </c>
      <c r="J473" s="45"/>
      <c r="K473" s="46"/>
      <c r="L473" s="15"/>
      <c r="M473" s="49" t="str">
        <f t="shared" si="36"/>
        <v/>
      </c>
      <c r="N473" s="47" t="str">
        <f t="shared" si="37"/>
        <v/>
      </c>
      <c r="O473" s="15"/>
      <c r="P473" s="15"/>
      <c r="Q473" s="15"/>
      <c r="R473" s="48" t="str">
        <f>IFERROR(MAX(IF(OR(O473="",P473="",Q473=""),"",IF(AND(MONTH(E473)=4,MONTH(F473)=4),(NETWORKDAYS(E473,F473,Lister!$D$7:$D$13)-O473)*N473/NETWORKDAYS(Lister!$D$19,Lister!$E$19,Lister!$D$7:$D$13),IF(AND(MONTH(E473)=4,MONTH(F473)&gt;4),(NETWORKDAYS(E473,Lister!$E$19,Lister!$D$7:$D$13)-O473)*N473/NETWORKDAYS(Lister!$D$19,Lister!$E$19,Lister!$D$7:$D$13),IF(MONTH(E473)&gt;4,0)))),0),"")</f>
        <v/>
      </c>
      <c r="S473" s="48" t="str">
        <f>IFERROR(MAX(IF(OR(O473="",P473="",Q473=""),"",IF(AND(MONTH(E473)=5,MONTH(F473)=5),(NETWORKDAYS(E473,F473,Lister!$D$7:$D$13)-P473)*N473/NETWORKDAYS(Lister!$D$20,Lister!$E$20,Lister!$D$7:$D$13),IF(AND(MONTH(E473)=4,MONTH(F473)=5),(NETWORKDAYS(Lister!$D$20,F473,Lister!$D$7:$D$13)-P473)*N473/NETWORKDAYS(Lister!$D$20,Lister!$E$20,Lister!$D$7:$D$13),IF(AND(MONTH(E473)=5,MONTH(F473)=6),(NETWORKDAYS(E473,Lister!$E$20,Lister!$D$7:$D$13)-P473)*N473/NETWORKDAYS(Lister!$D$20,Lister!$E$20,Lister!$D$7:$D$13),IF(AND(MONTH(E473)=4,MONTH(F473)=6),(NETWORKDAYS(Lister!$D$20,Lister!$E$20,Lister!$D$7:$D$13)-P473)*N473/NETWORKDAYS(Lister!$D$20,Lister!$E$20,Lister!$D$7:$D$13),IF(OR(MONTH(F473)=4,MONTH(E473)=6),0)))))),0),"")</f>
        <v/>
      </c>
      <c r="T473" s="48" t="str">
        <f>IFERROR(MAX(IF(OR(O473="",P473="",Q473=""),"",IF(AND(MONTH(E473)=6,MONTH(F473)=6),(NETWORKDAYS(E473,F473,Lister!$D$7:$D$13)-Q473)*N473/NETWORKDAYS(Lister!$D$21,Lister!$E$21,Lister!$D$7:$D$13),IF(AND(MONTH(E473)&lt;6,MONTH(F473)=6),(NETWORKDAYS(Lister!$D$21,F473,Lister!$D$7:$D$13)-Q473)*N473/NETWORKDAYS(Lister!$D$21,Lister!$E$21,Lister!$D$7:$D$13),IF(MONTH(F473)&lt;6,0)))),0),"")</f>
        <v/>
      </c>
      <c r="U473" s="50" t="str">
        <f t="shared" si="38"/>
        <v/>
      </c>
    </row>
    <row r="474" spans="1:21" x14ac:dyDescent="0.35">
      <c r="A474" s="11" t="str">
        <f t="shared" si="39"/>
        <v/>
      </c>
      <c r="B474" s="32"/>
      <c r="C474" s="17"/>
      <c r="D474" s="18"/>
      <c r="E474" s="12"/>
      <c r="F474" s="12"/>
      <c r="G474" s="40" t="str">
        <f>IF(OR(E474="",F474=""),"",NETWORKDAYS(E474,F474,Lister!$D$7:$D$13))</f>
        <v/>
      </c>
      <c r="H474" s="14"/>
      <c r="I474" s="25" t="str">
        <f t="shared" si="35"/>
        <v/>
      </c>
      <c r="J474" s="45"/>
      <c r="K474" s="46"/>
      <c r="L474" s="15"/>
      <c r="M474" s="49" t="str">
        <f t="shared" si="36"/>
        <v/>
      </c>
      <c r="N474" s="47" t="str">
        <f t="shared" si="37"/>
        <v/>
      </c>
      <c r="O474" s="15"/>
      <c r="P474" s="15"/>
      <c r="Q474" s="15"/>
      <c r="R474" s="48" t="str">
        <f>IFERROR(MAX(IF(OR(O474="",P474="",Q474=""),"",IF(AND(MONTH(E474)=4,MONTH(F474)=4),(NETWORKDAYS(E474,F474,Lister!$D$7:$D$13)-O474)*N474/NETWORKDAYS(Lister!$D$19,Lister!$E$19,Lister!$D$7:$D$13),IF(AND(MONTH(E474)=4,MONTH(F474)&gt;4),(NETWORKDAYS(E474,Lister!$E$19,Lister!$D$7:$D$13)-O474)*N474/NETWORKDAYS(Lister!$D$19,Lister!$E$19,Lister!$D$7:$D$13),IF(MONTH(E474)&gt;4,0)))),0),"")</f>
        <v/>
      </c>
      <c r="S474" s="48" t="str">
        <f>IFERROR(MAX(IF(OR(O474="",P474="",Q474=""),"",IF(AND(MONTH(E474)=5,MONTH(F474)=5),(NETWORKDAYS(E474,F474,Lister!$D$7:$D$13)-P474)*N474/NETWORKDAYS(Lister!$D$20,Lister!$E$20,Lister!$D$7:$D$13),IF(AND(MONTH(E474)=4,MONTH(F474)=5),(NETWORKDAYS(Lister!$D$20,F474,Lister!$D$7:$D$13)-P474)*N474/NETWORKDAYS(Lister!$D$20,Lister!$E$20,Lister!$D$7:$D$13),IF(AND(MONTH(E474)=5,MONTH(F474)=6),(NETWORKDAYS(E474,Lister!$E$20,Lister!$D$7:$D$13)-P474)*N474/NETWORKDAYS(Lister!$D$20,Lister!$E$20,Lister!$D$7:$D$13),IF(AND(MONTH(E474)=4,MONTH(F474)=6),(NETWORKDAYS(Lister!$D$20,Lister!$E$20,Lister!$D$7:$D$13)-P474)*N474/NETWORKDAYS(Lister!$D$20,Lister!$E$20,Lister!$D$7:$D$13),IF(OR(MONTH(F474)=4,MONTH(E474)=6),0)))))),0),"")</f>
        <v/>
      </c>
      <c r="T474" s="48" t="str">
        <f>IFERROR(MAX(IF(OR(O474="",P474="",Q474=""),"",IF(AND(MONTH(E474)=6,MONTH(F474)=6),(NETWORKDAYS(E474,F474,Lister!$D$7:$D$13)-Q474)*N474/NETWORKDAYS(Lister!$D$21,Lister!$E$21,Lister!$D$7:$D$13),IF(AND(MONTH(E474)&lt;6,MONTH(F474)=6),(NETWORKDAYS(Lister!$D$21,F474,Lister!$D$7:$D$13)-Q474)*N474/NETWORKDAYS(Lister!$D$21,Lister!$E$21,Lister!$D$7:$D$13),IF(MONTH(F474)&lt;6,0)))),0),"")</f>
        <v/>
      </c>
      <c r="U474" s="50" t="str">
        <f t="shared" si="38"/>
        <v/>
      </c>
    </row>
    <row r="475" spans="1:21" x14ac:dyDescent="0.35">
      <c r="A475" s="11" t="str">
        <f t="shared" si="39"/>
        <v/>
      </c>
      <c r="B475" s="32"/>
      <c r="C475" s="17"/>
      <c r="D475" s="18"/>
      <c r="E475" s="12"/>
      <c r="F475" s="12"/>
      <c r="G475" s="40" t="str">
        <f>IF(OR(E475="",F475=""),"",NETWORKDAYS(E475,F475,Lister!$D$7:$D$13))</f>
        <v/>
      </c>
      <c r="H475" s="14"/>
      <c r="I475" s="25" t="str">
        <f t="shared" si="35"/>
        <v/>
      </c>
      <c r="J475" s="45"/>
      <c r="K475" s="46"/>
      <c r="L475" s="15"/>
      <c r="M475" s="49" t="str">
        <f t="shared" si="36"/>
        <v/>
      </c>
      <c r="N475" s="47" t="str">
        <f t="shared" si="37"/>
        <v/>
      </c>
      <c r="O475" s="15"/>
      <c r="P475" s="15"/>
      <c r="Q475" s="15"/>
      <c r="R475" s="48" t="str">
        <f>IFERROR(MAX(IF(OR(O475="",P475="",Q475=""),"",IF(AND(MONTH(E475)=4,MONTH(F475)=4),(NETWORKDAYS(E475,F475,Lister!$D$7:$D$13)-O475)*N475/NETWORKDAYS(Lister!$D$19,Lister!$E$19,Lister!$D$7:$D$13),IF(AND(MONTH(E475)=4,MONTH(F475)&gt;4),(NETWORKDAYS(E475,Lister!$E$19,Lister!$D$7:$D$13)-O475)*N475/NETWORKDAYS(Lister!$D$19,Lister!$E$19,Lister!$D$7:$D$13),IF(MONTH(E475)&gt;4,0)))),0),"")</f>
        <v/>
      </c>
      <c r="S475" s="48" t="str">
        <f>IFERROR(MAX(IF(OR(O475="",P475="",Q475=""),"",IF(AND(MONTH(E475)=5,MONTH(F475)=5),(NETWORKDAYS(E475,F475,Lister!$D$7:$D$13)-P475)*N475/NETWORKDAYS(Lister!$D$20,Lister!$E$20,Lister!$D$7:$D$13),IF(AND(MONTH(E475)=4,MONTH(F475)=5),(NETWORKDAYS(Lister!$D$20,F475,Lister!$D$7:$D$13)-P475)*N475/NETWORKDAYS(Lister!$D$20,Lister!$E$20,Lister!$D$7:$D$13),IF(AND(MONTH(E475)=5,MONTH(F475)=6),(NETWORKDAYS(E475,Lister!$E$20,Lister!$D$7:$D$13)-P475)*N475/NETWORKDAYS(Lister!$D$20,Lister!$E$20,Lister!$D$7:$D$13),IF(AND(MONTH(E475)=4,MONTH(F475)=6),(NETWORKDAYS(Lister!$D$20,Lister!$E$20,Lister!$D$7:$D$13)-P475)*N475/NETWORKDAYS(Lister!$D$20,Lister!$E$20,Lister!$D$7:$D$13),IF(OR(MONTH(F475)=4,MONTH(E475)=6),0)))))),0),"")</f>
        <v/>
      </c>
      <c r="T475" s="48" t="str">
        <f>IFERROR(MAX(IF(OR(O475="",P475="",Q475=""),"",IF(AND(MONTH(E475)=6,MONTH(F475)=6),(NETWORKDAYS(E475,F475,Lister!$D$7:$D$13)-Q475)*N475/NETWORKDAYS(Lister!$D$21,Lister!$E$21,Lister!$D$7:$D$13),IF(AND(MONTH(E475)&lt;6,MONTH(F475)=6),(NETWORKDAYS(Lister!$D$21,F475,Lister!$D$7:$D$13)-Q475)*N475/NETWORKDAYS(Lister!$D$21,Lister!$E$21,Lister!$D$7:$D$13),IF(MONTH(F475)&lt;6,0)))),0),"")</f>
        <v/>
      </c>
      <c r="U475" s="50" t="str">
        <f t="shared" si="38"/>
        <v/>
      </c>
    </row>
    <row r="476" spans="1:21" x14ac:dyDescent="0.35">
      <c r="A476" s="11" t="str">
        <f t="shared" si="39"/>
        <v/>
      </c>
      <c r="B476" s="32"/>
      <c r="C476" s="17"/>
      <c r="D476" s="18"/>
      <c r="E476" s="12"/>
      <c r="F476" s="12"/>
      <c r="G476" s="40" t="str">
        <f>IF(OR(E476="",F476=""),"",NETWORKDAYS(E476,F476,Lister!$D$7:$D$13))</f>
        <v/>
      </c>
      <c r="H476" s="14"/>
      <c r="I476" s="25" t="str">
        <f t="shared" si="35"/>
        <v/>
      </c>
      <c r="J476" s="45"/>
      <c r="K476" s="46"/>
      <c r="L476" s="15"/>
      <c r="M476" s="49" t="str">
        <f t="shared" si="36"/>
        <v/>
      </c>
      <c r="N476" s="47" t="str">
        <f t="shared" si="37"/>
        <v/>
      </c>
      <c r="O476" s="15"/>
      <c r="P476" s="15"/>
      <c r="Q476" s="15"/>
      <c r="R476" s="48" t="str">
        <f>IFERROR(MAX(IF(OR(O476="",P476="",Q476=""),"",IF(AND(MONTH(E476)=4,MONTH(F476)=4),(NETWORKDAYS(E476,F476,Lister!$D$7:$D$13)-O476)*N476/NETWORKDAYS(Lister!$D$19,Lister!$E$19,Lister!$D$7:$D$13),IF(AND(MONTH(E476)=4,MONTH(F476)&gt;4),(NETWORKDAYS(E476,Lister!$E$19,Lister!$D$7:$D$13)-O476)*N476/NETWORKDAYS(Lister!$D$19,Lister!$E$19,Lister!$D$7:$D$13),IF(MONTH(E476)&gt;4,0)))),0),"")</f>
        <v/>
      </c>
      <c r="S476" s="48" t="str">
        <f>IFERROR(MAX(IF(OR(O476="",P476="",Q476=""),"",IF(AND(MONTH(E476)=5,MONTH(F476)=5),(NETWORKDAYS(E476,F476,Lister!$D$7:$D$13)-P476)*N476/NETWORKDAYS(Lister!$D$20,Lister!$E$20,Lister!$D$7:$D$13),IF(AND(MONTH(E476)=4,MONTH(F476)=5),(NETWORKDAYS(Lister!$D$20,F476,Lister!$D$7:$D$13)-P476)*N476/NETWORKDAYS(Lister!$D$20,Lister!$E$20,Lister!$D$7:$D$13),IF(AND(MONTH(E476)=5,MONTH(F476)=6),(NETWORKDAYS(E476,Lister!$E$20,Lister!$D$7:$D$13)-P476)*N476/NETWORKDAYS(Lister!$D$20,Lister!$E$20,Lister!$D$7:$D$13),IF(AND(MONTH(E476)=4,MONTH(F476)=6),(NETWORKDAYS(Lister!$D$20,Lister!$E$20,Lister!$D$7:$D$13)-P476)*N476/NETWORKDAYS(Lister!$D$20,Lister!$E$20,Lister!$D$7:$D$13),IF(OR(MONTH(F476)=4,MONTH(E476)=6),0)))))),0),"")</f>
        <v/>
      </c>
      <c r="T476" s="48" t="str">
        <f>IFERROR(MAX(IF(OR(O476="",P476="",Q476=""),"",IF(AND(MONTH(E476)=6,MONTH(F476)=6),(NETWORKDAYS(E476,F476,Lister!$D$7:$D$13)-Q476)*N476/NETWORKDAYS(Lister!$D$21,Lister!$E$21,Lister!$D$7:$D$13),IF(AND(MONTH(E476)&lt;6,MONTH(F476)=6),(NETWORKDAYS(Lister!$D$21,F476,Lister!$D$7:$D$13)-Q476)*N476/NETWORKDAYS(Lister!$D$21,Lister!$E$21,Lister!$D$7:$D$13),IF(MONTH(F476)&lt;6,0)))),0),"")</f>
        <v/>
      </c>
      <c r="U476" s="50" t="str">
        <f t="shared" si="38"/>
        <v/>
      </c>
    </row>
    <row r="477" spans="1:21" x14ac:dyDescent="0.35">
      <c r="A477" s="11" t="str">
        <f t="shared" si="39"/>
        <v/>
      </c>
      <c r="B477" s="32"/>
      <c r="C477" s="17"/>
      <c r="D477" s="18"/>
      <c r="E477" s="12"/>
      <c r="F477" s="12"/>
      <c r="G477" s="40" t="str">
        <f>IF(OR(E477="",F477=""),"",NETWORKDAYS(E477,F477,Lister!$D$7:$D$13))</f>
        <v/>
      </c>
      <c r="H477" s="14"/>
      <c r="I477" s="25" t="str">
        <f t="shared" si="35"/>
        <v/>
      </c>
      <c r="J477" s="45"/>
      <c r="K477" s="46"/>
      <c r="L477" s="15"/>
      <c r="M477" s="49" t="str">
        <f t="shared" si="36"/>
        <v/>
      </c>
      <c r="N477" s="47" t="str">
        <f t="shared" si="37"/>
        <v/>
      </c>
      <c r="O477" s="15"/>
      <c r="P477" s="15"/>
      <c r="Q477" s="15"/>
      <c r="R477" s="48" t="str">
        <f>IFERROR(MAX(IF(OR(O477="",P477="",Q477=""),"",IF(AND(MONTH(E477)=4,MONTH(F477)=4),(NETWORKDAYS(E477,F477,Lister!$D$7:$D$13)-O477)*N477/NETWORKDAYS(Lister!$D$19,Lister!$E$19,Lister!$D$7:$D$13),IF(AND(MONTH(E477)=4,MONTH(F477)&gt;4),(NETWORKDAYS(E477,Lister!$E$19,Lister!$D$7:$D$13)-O477)*N477/NETWORKDAYS(Lister!$D$19,Lister!$E$19,Lister!$D$7:$D$13),IF(MONTH(E477)&gt;4,0)))),0),"")</f>
        <v/>
      </c>
      <c r="S477" s="48" t="str">
        <f>IFERROR(MAX(IF(OR(O477="",P477="",Q477=""),"",IF(AND(MONTH(E477)=5,MONTH(F477)=5),(NETWORKDAYS(E477,F477,Lister!$D$7:$D$13)-P477)*N477/NETWORKDAYS(Lister!$D$20,Lister!$E$20,Lister!$D$7:$D$13),IF(AND(MONTH(E477)=4,MONTH(F477)=5),(NETWORKDAYS(Lister!$D$20,F477,Lister!$D$7:$D$13)-P477)*N477/NETWORKDAYS(Lister!$D$20,Lister!$E$20,Lister!$D$7:$D$13),IF(AND(MONTH(E477)=5,MONTH(F477)=6),(NETWORKDAYS(E477,Lister!$E$20,Lister!$D$7:$D$13)-P477)*N477/NETWORKDAYS(Lister!$D$20,Lister!$E$20,Lister!$D$7:$D$13),IF(AND(MONTH(E477)=4,MONTH(F477)=6),(NETWORKDAYS(Lister!$D$20,Lister!$E$20,Lister!$D$7:$D$13)-P477)*N477/NETWORKDAYS(Lister!$D$20,Lister!$E$20,Lister!$D$7:$D$13),IF(OR(MONTH(F477)=4,MONTH(E477)=6),0)))))),0),"")</f>
        <v/>
      </c>
      <c r="T477" s="48" t="str">
        <f>IFERROR(MAX(IF(OR(O477="",P477="",Q477=""),"",IF(AND(MONTH(E477)=6,MONTH(F477)=6),(NETWORKDAYS(E477,F477,Lister!$D$7:$D$13)-Q477)*N477/NETWORKDAYS(Lister!$D$21,Lister!$E$21,Lister!$D$7:$D$13),IF(AND(MONTH(E477)&lt;6,MONTH(F477)=6),(NETWORKDAYS(Lister!$D$21,F477,Lister!$D$7:$D$13)-Q477)*N477/NETWORKDAYS(Lister!$D$21,Lister!$E$21,Lister!$D$7:$D$13),IF(MONTH(F477)&lt;6,0)))),0),"")</f>
        <v/>
      </c>
      <c r="U477" s="50" t="str">
        <f t="shared" si="38"/>
        <v/>
      </c>
    </row>
    <row r="478" spans="1:21" x14ac:dyDescent="0.35">
      <c r="A478" s="11" t="str">
        <f t="shared" si="39"/>
        <v/>
      </c>
      <c r="B478" s="32"/>
      <c r="C478" s="17"/>
      <c r="D478" s="18"/>
      <c r="E478" s="12"/>
      <c r="F478" s="12"/>
      <c r="G478" s="40" t="str">
        <f>IF(OR(E478="",F478=""),"",NETWORKDAYS(E478,F478,Lister!$D$7:$D$13))</f>
        <v/>
      </c>
      <c r="H478" s="14"/>
      <c r="I478" s="25" t="str">
        <f t="shared" si="35"/>
        <v/>
      </c>
      <c r="J478" s="45"/>
      <c r="K478" s="46"/>
      <c r="L478" s="15"/>
      <c r="M478" s="49" t="str">
        <f t="shared" si="36"/>
        <v/>
      </c>
      <c r="N478" s="47" t="str">
        <f t="shared" si="37"/>
        <v/>
      </c>
      <c r="O478" s="15"/>
      <c r="P478" s="15"/>
      <c r="Q478" s="15"/>
      <c r="R478" s="48" t="str">
        <f>IFERROR(MAX(IF(OR(O478="",P478="",Q478=""),"",IF(AND(MONTH(E478)=4,MONTH(F478)=4),(NETWORKDAYS(E478,F478,Lister!$D$7:$D$13)-O478)*N478/NETWORKDAYS(Lister!$D$19,Lister!$E$19,Lister!$D$7:$D$13),IF(AND(MONTH(E478)=4,MONTH(F478)&gt;4),(NETWORKDAYS(E478,Lister!$E$19,Lister!$D$7:$D$13)-O478)*N478/NETWORKDAYS(Lister!$D$19,Lister!$E$19,Lister!$D$7:$D$13),IF(MONTH(E478)&gt;4,0)))),0),"")</f>
        <v/>
      </c>
      <c r="S478" s="48" t="str">
        <f>IFERROR(MAX(IF(OR(O478="",P478="",Q478=""),"",IF(AND(MONTH(E478)=5,MONTH(F478)=5),(NETWORKDAYS(E478,F478,Lister!$D$7:$D$13)-P478)*N478/NETWORKDAYS(Lister!$D$20,Lister!$E$20,Lister!$D$7:$D$13),IF(AND(MONTH(E478)=4,MONTH(F478)=5),(NETWORKDAYS(Lister!$D$20,F478,Lister!$D$7:$D$13)-P478)*N478/NETWORKDAYS(Lister!$D$20,Lister!$E$20,Lister!$D$7:$D$13),IF(AND(MONTH(E478)=5,MONTH(F478)=6),(NETWORKDAYS(E478,Lister!$E$20,Lister!$D$7:$D$13)-P478)*N478/NETWORKDAYS(Lister!$D$20,Lister!$E$20,Lister!$D$7:$D$13),IF(AND(MONTH(E478)=4,MONTH(F478)=6),(NETWORKDAYS(Lister!$D$20,Lister!$E$20,Lister!$D$7:$D$13)-P478)*N478/NETWORKDAYS(Lister!$D$20,Lister!$E$20,Lister!$D$7:$D$13),IF(OR(MONTH(F478)=4,MONTH(E478)=6),0)))))),0),"")</f>
        <v/>
      </c>
      <c r="T478" s="48" t="str">
        <f>IFERROR(MAX(IF(OR(O478="",P478="",Q478=""),"",IF(AND(MONTH(E478)=6,MONTH(F478)=6),(NETWORKDAYS(E478,F478,Lister!$D$7:$D$13)-Q478)*N478/NETWORKDAYS(Lister!$D$21,Lister!$E$21,Lister!$D$7:$D$13),IF(AND(MONTH(E478)&lt;6,MONTH(F478)=6),(NETWORKDAYS(Lister!$D$21,F478,Lister!$D$7:$D$13)-Q478)*N478/NETWORKDAYS(Lister!$D$21,Lister!$E$21,Lister!$D$7:$D$13),IF(MONTH(F478)&lt;6,0)))),0),"")</f>
        <v/>
      </c>
      <c r="U478" s="50" t="str">
        <f t="shared" si="38"/>
        <v/>
      </c>
    </row>
    <row r="479" spans="1:21" x14ac:dyDescent="0.35">
      <c r="A479" s="11" t="str">
        <f t="shared" si="39"/>
        <v/>
      </c>
      <c r="B479" s="32"/>
      <c r="C479" s="17"/>
      <c r="D479" s="18"/>
      <c r="E479" s="12"/>
      <c r="F479" s="12"/>
      <c r="G479" s="40" t="str">
        <f>IF(OR(E479="",F479=""),"",NETWORKDAYS(E479,F479,Lister!$D$7:$D$13))</f>
        <v/>
      </c>
      <c r="H479" s="14"/>
      <c r="I479" s="25" t="str">
        <f t="shared" si="35"/>
        <v/>
      </c>
      <c r="J479" s="45"/>
      <c r="K479" s="46"/>
      <c r="L479" s="15"/>
      <c r="M479" s="49" t="str">
        <f t="shared" si="36"/>
        <v/>
      </c>
      <c r="N479" s="47" t="str">
        <f t="shared" si="37"/>
        <v/>
      </c>
      <c r="O479" s="15"/>
      <c r="P479" s="15"/>
      <c r="Q479" s="15"/>
      <c r="R479" s="48" t="str">
        <f>IFERROR(MAX(IF(OR(O479="",P479="",Q479=""),"",IF(AND(MONTH(E479)=4,MONTH(F479)=4),(NETWORKDAYS(E479,F479,Lister!$D$7:$D$13)-O479)*N479/NETWORKDAYS(Lister!$D$19,Lister!$E$19,Lister!$D$7:$D$13),IF(AND(MONTH(E479)=4,MONTH(F479)&gt;4),(NETWORKDAYS(E479,Lister!$E$19,Lister!$D$7:$D$13)-O479)*N479/NETWORKDAYS(Lister!$D$19,Lister!$E$19,Lister!$D$7:$D$13),IF(MONTH(E479)&gt;4,0)))),0),"")</f>
        <v/>
      </c>
      <c r="S479" s="48" t="str">
        <f>IFERROR(MAX(IF(OR(O479="",P479="",Q479=""),"",IF(AND(MONTH(E479)=5,MONTH(F479)=5),(NETWORKDAYS(E479,F479,Lister!$D$7:$D$13)-P479)*N479/NETWORKDAYS(Lister!$D$20,Lister!$E$20,Lister!$D$7:$D$13),IF(AND(MONTH(E479)=4,MONTH(F479)=5),(NETWORKDAYS(Lister!$D$20,F479,Lister!$D$7:$D$13)-P479)*N479/NETWORKDAYS(Lister!$D$20,Lister!$E$20,Lister!$D$7:$D$13),IF(AND(MONTH(E479)=5,MONTH(F479)=6),(NETWORKDAYS(E479,Lister!$E$20,Lister!$D$7:$D$13)-P479)*N479/NETWORKDAYS(Lister!$D$20,Lister!$E$20,Lister!$D$7:$D$13),IF(AND(MONTH(E479)=4,MONTH(F479)=6),(NETWORKDAYS(Lister!$D$20,Lister!$E$20,Lister!$D$7:$D$13)-P479)*N479/NETWORKDAYS(Lister!$D$20,Lister!$E$20,Lister!$D$7:$D$13),IF(OR(MONTH(F479)=4,MONTH(E479)=6),0)))))),0),"")</f>
        <v/>
      </c>
      <c r="T479" s="48" t="str">
        <f>IFERROR(MAX(IF(OR(O479="",P479="",Q479=""),"",IF(AND(MONTH(E479)=6,MONTH(F479)=6),(NETWORKDAYS(E479,F479,Lister!$D$7:$D$13)-Q479)*N479/NETWORKDAYS(Lister!$D$21,Lister!$E$21,Lister!$D$7:$D$13),IF(AND(MONTH(E479)&lt;6,MONTH(F479)=6),(NETWORKDAYS(Lister!$D$21,F479,Lister!$D$7:$D$13)-Q479)*N479/NETWORKDAYS(Lister!$D$21,Lister!$E$21,Lister!$D$7:$D$13),IF(MONTH(F479)&lt;6,0)))),0),"")</f>
        <v/>
      </c>
      <c r="U479" s="50" t="str">
        <f t="shared" si="38"/>
        <v/>
      </c>
    </row>
    <row r="480" spans="1:21" x14ac:dyDescent="0.35">
      <c r="A480" s="11" t="str">
        <f t="shared" si="39"/>
        <v/>
      </c>
      <c r="B480" s="32"/>
      <c r="C480" s="17"/>
      <c r="D480" s="18"/>
      <c r="E480" s="12"/>
      <c r="F480" s="12"/>
      <c r="G480" s="40" t="str">
        <f>IF(OR(E480="",F480=""),"",NETWORKDAYS(E480,F480,Lister!$D$7:$D$13))</f>
        <v/>
      </c>
      <c r="H480" s="14"/>
      <c r="I480" s="25" t="str">
        <f t="shared" si="35"/>
        <v/>
      </c>
      <c r="J480" s="45"/>
      <c r="K480" s="46"/>
      <c r="L480" s="15"/>
      <c r="M480" s="49" t="str">
        <f t="shared" si="36"/>
        <v/>
      </c>
      <c r="N480" s="47" t="str">
        <f t="shared" si="37"/>
        <v/>
      </c>
      <c r="O480" s="15"/>
      <c r="P480" s="15"/>
      <c r="Q480" s="15"/>
      <c r="R480" s="48" t="str">
        <f>IFERROR(MAX(IF(OR(O480="",P480="",Q480=""),"",IF(AND(MONTH(E480)=4,MONTH(F480)=4),(NETWORKDAYS(E480,F480,Lister!$D$7:$D$13)-O480)*N480/NETWORKDAYS(Lister!$D$19,Lister!$E$19,Lister!$D$7:$D$13),IF(AND(MONTH(E480)=4,MONTH(F480)&gt;4),(NETWORKDAYS(E480,Lister!$E$19,Lister!$D$7:$D$13)-O480)*N480/NETWORKDAYS(Lister!$D$19,Lister!$E$19,Lister!$D$7:$D$13),IF(MONTH(E480)&gt;4,0)))),0),"")</f>
        <v/>
      </c>
      <c r="S480" s="48" t="str">
        <f>IFERROR(MAX(IF(OR(O480="",P480="",Q480=""),"",IF(AND(MONTH(E480)=5,MONTH(F480)=5),(NETWORKDAYS(E480,F480,Lister!$D$7:$D$13)-P480)*N480/NETWORKDAYS(Lister!$D$20,Lister!$E$20,Lister!$D$7:$D$13),IF(AND(MONTH(E480)=4,MONTH(F480)=5),(NETWORKDAYS(Lister!$D$20,F480,Lister!$D$7:$D$13)-P480)*N480/NETWORKDAYS(Lister!$D$20,Lister!$E$20,Lister!$D$7:$D$13),IF(AND(MONTH(E480)=5,MONTH(F480)=6),(NETWORKDAYS(E480,Lister!$E$20,Lister!$D$7:$D$13)-P480)*N480/NETWORKDAYS(Lister!$D$20,Lister!$E$20,Lister!$D$7:$D$13),IF(AND(MONTH(E480)=4,MONTH(F480)=6),(NETWORKDAYS(Lister!$D$20,Lister!$E$20,Lister!$D$7:$D$13)-P480)*N480/NETWORKDAYS(Lister!$D$20,Lister!$E$20,Lister!$D$7:$D$13),IF(OR(MONTH(F480)=4,MONTH(E480)=6),0)))))),0),"")</f>
        <v/>
      </c>
      <c r="T480" s="48" t="str">
        <f>IFERROR(MAX(IF(OR(O480="",P480="",Q480=""),"",IF(AND(MONTH(E480)=6,MONTH(F480)=6),(NETWORKDAYS(E480,F480,Lister!$D$7:$D$13)-Q480)*N480/NETWORKDAYS(Lister!$D$21,Lister!$E$21,Lister!$D$7:$D$13),IF(AND(MONTH(E480)&lt;6,MONTH(F480)=6),(NETWORKDAYS(Lister!$D$21,F480,Lister!$D$7:$D$13)-Q480)*N480/NETWORKDAYS(Lister!$D$21,Lister!$E$21,Lister!$D$7:$D$13),IF(MONTH(F480)&lt;6,0)))),0),"")</f>
        <v/>
      </c>
      <c r="U480" s="50" t="str">
        <f t="shared" si="38"/>
        <v/>
      </c>
    </row>
    <row r="481" spans="1:21" x14ac:dyDescent="0.35">
      <c r="A481" s="11" t="str">
        <f t="shared" si="39"/>
        <v/>
      </c>
      <c r="B481" s="32"/>
      <c r="C481" s="17"/>
      <c r="D481" s="18"/>
      <c r="E481" s="12"/>
      <c r="F481" s="12"/>
      <c r="G481" s="40" t="str">
        <f>IF(OR(E481="",F481=""),"",NETWORKDAYS(E481,F481,Lister!$D$7:$D$13))</f>
        <v/>
      </c>
      <c r="H481" s="14"/>
      <c r="I481" s="25" t="str">
        <f t="shared" si="35"/>
        <v/>
      </c>
      <c r="J481" s="45"/>
      <c r="K481" s="46"/>
      <c r="L481" s="15"/>
      <c r="M481" s="49" t="str">
        <f t="shared" si="36"/>
        <v/>
      </c>
      <c r="N481" s="47" t="str">
        <f t="shared" si="37"/>
        <v/>
      </c>
      <c r="O481" s="15"/>
      <c r="P481" s="15"/>
      <c r="Q481" s="15"/>
      <c r="R481" s="48" t="str">
        <f>IFERROR(MAX(IF(OR(O481="",P481="",Q481=""),"",IF(AND(MONTH(E481)=4,MONTH(F481)=4),(NETWORKDAYS(E481,F481,Lister!$D$7:$D$13)-O481)*N481/NETWORKDAYS(Lister!$D$19,Lister!$E$19,Lister!$D$7:$D$13),IF(AND(MONTH(E481)=4,MONTH(F481)&gt;4),(NETWORKDAYS(E481,Lister!$E$19,Lister!$D$7:$D$13)-O481)*N481/NETWORKDAYS(Lister!$D$19,Lister!$E$19,Lister!$D$7:$D$13),IF(MONTH(E481)&gt;4,0)))),0),"")</f>
        <v/>
      </c>
      <c r="S481" s="48" t="str">
        <f>IFERROR(MAX(IF(OR(O481="",P481="",Q481=""),"",IF(AND(MONTH(E481)=5,MONTH(F481)=5),(NETWORKDAYS(E481,F481,Lister!$D$7:$D$13)-P481)*N481/NETWORKDAYS(Lister!$D$20,Lister!$E$20,Lister!$D$7:$D$13),IF(AND(MONTH(E481)=4,MONTH(F481)=5),(NETWORKDAYS(Lister!$D$20,F481,Lister!$D$7:$D$13)-P481)*N481/NETWORKDAYS(Lister!$D$20,Lister!$E$20,Lister!$D$7:$D$13),IF(AND(MONTH(E481)=5,MONTH(F481)=6),(NETWORKDAYS(E481,Lister!$E$20,Lister!$D$7:$D$13)-P481)*N481/NETWORKDAYS(Lister!$D$20,Lister!$E$20,Lister!$D$7:$D$13),IF(AND(MONTH(E481)=4,MONTH(F481)=6),(NETWORKDAYS(Lister!$D$20,Lister!$E$20,Lister!$D$7:$D$13)-P481)*N481/NETWORKDAYS(Lister!$D$20,Lister!$E$20,Lister!$D$7:$D$13),IF(OR(MONTH(F481)=4,MONTH(E481)=6),0)))))),0),"")</f>
        <v/>
      </c>
      <c r="T481" s="48" t="str">
        <f>IFERROR(MAX(IF(OR(O481="",P481="",Q481=""),"",IF(AND(MONTH(E481)=6,MONTH(F481)=6),(NETWORKDAYS(E481,F481,Lister!$D$7:$D$13)-Q481)*N481/NETWORKDAYS(Lister!$D$21,Lister!$E$21,Lister!$D$7:$D$13),IF(AND(MONTH(E481)&lt;6,MONTH(F481)=6),(NETWORKDAYS(Lister!$D$21,F481,Lister!$D$7:$D$13)-Q481)*N481/NETWORKDAYS(Lister!$D$21,Lister!$E$21,Lister!$D$7:$D$13),IF(MONTH(F481)&lt;6,0)))),0),"")</f>
        <v/>
      </c>
      <c r="U481" s="50" t="str">
        <f t="shared" si="38"/>
        <v/>
      </c>
    </row>
    <row r="482" spans="1:21" x14ac:dyDescent="0.35">
      <c r="A482" s="11" t="str">
        <f t="shared" si="39"/>
        <v/>
      </c>
      <c r="B482" s="32"/>
      <c r="C482" s="17"/>
      <c r="D482" s="18"/>
      <c r="E482" s="12"/>
      <c r="F482" s="12"/>
      <c r="G482" s="40" t="str">
        <f>IF(OR(E482="",F482=""),"",NETWORKDAYS(E482,F482,Lister!$D$7:$D$13))</f>
        <v/>
      </c>
      <c r="H482" s="14"/>
      <c r="I482" s="25" t="str">
        <f t="shared" si="35"/>
        <v/>
      </c>
      <c r="J482" s="45"/>
      <c r="K482" s="46"/>
      <c r="L482" s="15"/>
      <c r="M482" s="49" t="str">
        <f t="shared" si="36"/>
        <v/>
      </c>
      <c r="N482" s="47" t="str">
        <f t="shared" si="37"/>
        <v/>
      </c>
      <c r="O482" s="15"/>
      <c r="P482" s="15"/>
      <c r="Q482" s="15"/>
      <c r="R482" s="48" t="str">
        <f>IFERROR(MAX(IF(OR(O482="",P482="",Q482=""),"",IF(AND(MONTH(E482)=4,MONTH(F482)=4),(NETWORKDAYS(E482,F482,Lister!$D$7:$D$13)-O482)*N482/NETWORKDAYS(Lister!$D$19,Lister!$E$19,Lister!$D$7:$D$13),IF(AND(MONTH(E482)=4,MONTH(F482)&gt;4),(NETWORKDAYS(E482,Lister!$E$19,Lister!$D$7:$D$13)-O482)*N482/NETWORKDAYS(Lister!$D$19,Lister!$E$19,Lister!$D$7:$D$13),IF(MONTH(E482)&gt;4,0)))),0),"")</f>
        <v/>
      </c>
      <c r="S482" s="48" t="str">
        <f>IFERROR(MAX(IF(OR(O482="",P482="",Q482=""),"",IF(AND(MONTH(E482)=5,MONTH(F482)=5),(NETWORKDAYS(E482,F482,Lister!$D$7:$D$13)-P482)*N482/NETWORKDAYS(Lister!$D$20,Lister!$E$20,Lister!$D$7:$D$13),IF(AND(MONTH(E482)=4,MONTH(F482)=5),(NETWORKDAYS(Lister!$D$20,F482,Lister!$D$7:$D$13)-P482)*N482/NETWORKDAYS(Lister!$D$20,Lister!$E$20,Lister!$D$7:$D$13),IF(AND(MONTH(E482)=5,MONTH(F482)=6),(NETWORKDAYS(E482,Lister!$E$20,Lister!$D$7:$D$13)-P482)*N482/NETWORKDAYS(Lister!$D$20,Lister!$E$20,Lister!$D$7:$D$13),IF(AND(MONTH(E482)=4,MONTH(F482)=6),(NETWORKDAYS(Lister!$D$20,Lister!$E$20,Lister!$D$7:$D$13)-P482)*N482/NETWORKDAYS(Lister!$D$20,Lister!$E$20,Lister!$D$7:$D$13),IF(OR(MONTH(F482)=4,MONTH(E482)=6),0)))))),0),"")</f>
        <v/>
      </c>
      <c r="T482" s="48" t="str">
        <f>IFERROR(MAX(IF(OR(O482="",P482="",Q482=""),"",IF(AND(MONTH(E482)=6,MONTH(F482)=6),(NETWORKDAYS(E482,F482,Lister!$D$7:$D$13)-Q482)*N482/NETWORKDAYS(Lister!$D$21,Lister!$E$21,Lister!$D$7:$D$13),IF(AND(MONTH(E482)&lt;6,MONTH(F482)=6),(NETWORKDAYS(Lister!$D$21,F482,Lister!$D$7:$D$13)-Q482)*N482/NETWORKDAYS(Lister!$D$21,Lister!$E$21,Lister!$D$7:$D$13),IF(MONTH(F482)&lt;6,0)))),0),"")</f>
        <v/>
      </c>
      <c r="U482" s="50" t="str">
        <f t="shared" si="38"/>
        <v/>
      </c>
    </row>
    <row r="483" spans="1:21" x14ac:dyDescent="0.35">
      <c r="A483" s="11" t="str">
        <f t="shared" si="39"/>
        <v/>
      </c>
      <c r="B483" s="32"/>
      <c r="C483" s="17"/>
      <c r="D483" s="18"/>
      <c r="E483" s="12"/>
      <c r="F483" s="12"/>
      <c r="G483" s="40" t="str">
        <f>IF(OR(E483="",F483=""),"",NETWORKDAYS(E483,F483,Lister!$D$7:$D$13))</f>
        <v/>
      </c>
      <c r="H483" s="14"/>
      <c r="I483" s="25" t="str">
        <f t="shared" si="35"/>
        <v/>
      </c>
      <c r="J483" s="45"/>
      <c r="K483" s="46"/>
      <c r="L483" s="15"/>
      <c r="M483" s="49" t="str">
        <f t="shared" si="36"/>
        <v/>
      </c>
      <c r="N483" s="47" t="str">
        <f t="shared" si="37"/>
        <v/>
      </c>
      <c r="O483" s="15"/>
      <c r="P483" s="15"/>
      <c r="Q483" s="15"/>
      <c r="R483" s="48" t="str">
        <f>IFERROR(MAX(IF(OR(O483="",P483="",Q483=""),"",IF(AND(MONTH(E483)=4,MONTH(F483)=4),(NETWORKDAYS(E483,F483,Lister!$D$7:$D$13)-O483)*N483/NETWORKDAYS(Lister!$D$19,Lister!$E$19,Lister!$D$7:$D$13),IF(AND(MONTH(E483)=4,MONTH(F483)&gt;4),(NETWORKDAYS(E483,Lister!$E$19,Lister!$D$7:$D$13)-O483)*N483/NETWORKDAYS(Lister!$D$19,Lister!$E$19,Lister!$D$7:$D$13),IF(MONTH(E483)&gt;4,0)))),0),"")</f>
        <v/>
      </c>
      <c r="S483" s="48" t="str">
        <f>IFERROR(MAX(IF(OR(O483="",P483="",Q483=""),"",IF(AND(MONTH(E483)=5,MONTH(F483)=5),(NETWORKDAYS(E483,F483,Lister!$D$7:$D$13)-P483)*N483/NETWORKDAYS(Lister!$D$20,Lister!$E$20,Lister!$D$7:$D$13),IF(AND(MONTH(E483)=4,MONTH(F483)=5),(NETWORKDAYS(Lister!$D$20,F483,Lister!$D$7:$D$13)-P483)*N483/NETWORKDAYS(Lister!$D$20,Lister!$E$20,Lister!$D$7:$D$13),IF(AND(MONTH(E483)=5,MONTH(F483)=6),(NETWORKDAYS(E483,Lister!$E$20,Lister!$D$7:$D$13)-P483)*N483/NETWORKDAYS(Lister!$D$20,Lister!$E$20,Lister!$D$7:$D$13),IF(AND(MONTH(E483)=4,MONTH(F483)=6),(NETWORKDAYS(Lister!$D$20,Lister!$E$20,Lister!$D$7:$D$13)-P483)*N483/NETWORKDAYS(Lister!$D$20,Lister!$E$20,Lister!$D$7:$D$13),IF(OR(MONTH(F483)=4,MONTH(E483)=6),0)))))),0),"")</f>
        <v/>
      </c>
      <c r="T483" s="48" t="str">
        <f>IFERROR(MAX(IF(OR(O483="",P483="",Q483=""),"",IF(AND(MONTH(E483)=6,MONTH(F483)=6),(NETWORKDAYS(E483,F483,Lister!$D$7:$D$13)-Q483)*N483/NETWORKDAYS(Lister!$D$21,Lister!$E$21,Lister!$D$7:$D$13),IF(AND(MONTH(E483)&lt;6,MONTH(F483)=6),(NETWORKDAYS(Lister!$D$21,F483,Lister!$D$7:$D$13)-Q483)*N483/NETWORKDAYS(Lister!$D$21,Lister!$E$21,Lister!$D$7:$D$13),IF(MONTH(F483)&lt;6,0)))),0),"")</f>
        <v/>
      </c>
      <c r="U483" s="50" t="str">
        <f t="shared" si="38"/>
        <v/>
      </c>
    </row>
    <row r="484" spans="1:21" x14ac:dyDescent="0.35">
      <c r="A484" s="11" t="str">
        <f t="shared" si="39"/>
        <v/>
      </c>
      <c r="B484" s="32"/>
      <c r="C484" s="17"/>
      <c r="D484" s="18"/>
      <c r="E484" s="12"/>
      <c r="F484" s="12"/>
      <c r="G484" s="40" t="str">
        <f>IF(OR(E484="",F484=""),"",NETWORKDAYS(E484,F484,Lister!$D$7:$D$13))</f>
        <v/>
      </c>
      <c r="H484" s="14"/>
      <c r="I484" s="25" t="str">
        <f t="shared" si="35"/>
        <v/>
      </c>
      <c r="J484" s="45"/>
      <c r="K484" s="46"/>
      <c r="L484" s="15"/>
      <c r="M484" s="49" t="str">
        <f t="shared" si="36"/>
        <v/>
      </c>
      <c r="N484" s="47" t="str">
        <f t="shared" si="37"/>
        <v/>
      </c>
      <c r="O484" s="15"/>
      <c r="P484" s="15"/>
      <c r="Q484" s="15"/>
      <c r="R484" s="48" t="str">
        <f>IFERROR(MAX(IF(OR(O484="",P484="",Q484=""),"",IF(AND(MONTH(E484)=4,MONTH(F484)=4),(NETWORKDAYS(E484,F484,Lister!$D$7:$D$13)-O484)*N484/NETWORKDAYS(Lister!$D$19,Lister!$E$19,Lister!$D$7:$D$13),IF(AND(MONTH(E484)=4,MONTH(F484)&gt;4),(NETWORKDAYS(E484,Lister!$E$19,Lister!$D$7:$D$13)-O484)*N484/NETWORKDAYS(Lister!$D$19,Lister!$E$19,Lister!$D$7:$D$13),IF(MONTH(E484)&gt;4,0)))),0),"")</f>
        <v/>
      </c>
      <c r="S484" s="48" t="str">
        <f>IFERROR(MAX(IF(OR(O484="",P484="",Q484=""),"",IF(AND(MONTH(E484)=5,MONTH(F484)=5),(NETWORKDAYS(E484,F484,Lister!$D$7:$D$13)-P484)*N484/NETWORKDAYS(Lister!$D$20,Lister!$E$20,Lister!$D$7:$D$13),IF(AND(MONTH(E484)=4,MONTH(F484)=5),(NETWORKDAYS(Lister!$D$20,F484,Lister!$D$7:$D$13)-P484)*N484/NETWORKDAYS(Lister!$D$20,Lister!$E$20,Lister!$D$7:$D$13),IF(AND(MONTH(E484)=5,MONTH(F484)=6),(NETWORKDAYS(E484,Lister!$E$20,Lister!$D$7:$D$13)-P484)*N484/NETWORKDAYS(Lister!$D$20,Lister!$E$20,Lister!$D$7:$D$13),IF(AND(MONTH(E484)=4,MONTH(F484)=6),(NETWORKDAYS(Lister!$D$20,Lister!$E$20,Lister!$D$7:$D$13)-P484)*N484/NETWORKDAYS(Lister!$D$20,Lister!$E$20,Lister!$D$7:$D$13),IF(OR(MONTH(F484)=4,MONTH(E484)=6),0)))))),0),"")</f>
        <v/>
      </c>
      <c r="T484" s="48" t="str">
        <f>IFERROR(MAX(IF(OR(O484="",P484="",Q484=""),"",IF(AND(MONTH(E484)=6,MONTH(F484)=6),(NETWORKDAYS(E484,F484,Lister!$D$7:$D$13)-Q484)*N484/NETWORKDAYS(Lister!$D$21,Lister!$E$21,Lister!$D$7:$D$13),IF(AND(MONTH(E484)&lt;6,MONTH(F484)=6),(NETWORKDAYS(Lister!$D$21,F484,Lister!$D$7:$D$13)-Q484)*N484/NETWORKDAYS(Lister!$D$21,Lister!$E$21,Lister!$D$7:$D$13),IF(MONTH(F484)&lt;6,0)))),0),"")</f>
        <v/>
      </c>
      <c r="U484" s="50" t="str">
        <f t="shared" si="38"/>
        <v/>
      </c>
    </row>
    <row r="485" spans="1:21" x14ac:dyDescent="0.35">
      <c r="A485" s="11" t="str">
        <f t="shared" si="39"/>
        <v/>
      </c>
      <c r="B485" s="32"/>
      <c r="C485" s="17"/>
      <c r="D485" s="18"/>
      <c r="E485" s="12"/>
      <c r="F485" s="12"/>
      <c r="G485" s="40" t="str">
        <f>IF(OR(E485="",F485=""),"",NETWORKDAYS(E485,F485,Lister!$D$7:$D$13))</f>
        <v/>
      </c>
      <c r="H485" s="14"/>
      <c r="I485" s="25" t="str">
        <f t="shared" si="35"/>
        <v/>
      </c>
      <c r="J485" s="45"/>
      <c r="K485" s="46"/>
      <c r="L485" s="15"/>
      <c r="M485" s="49" t="str">
        <f t="shared" si="36"/>
        <v/>
      </c>
      <c r="N485" s="47" t="str">
        <f t="shared" si="37"/>
        <v/>
      </c>
      <c r="O485" s="15"/>
      <c r="P485" s="15"/>
      <c r="Q485" s="15"/>
      <c r="R485" s="48" t="str">
        <f>IFERROR(MAX(IF(OR(O485="",P485="",Q485=""),"",IF(AND(MONTH(E485)=4,MONTH(F485)=4),(NETWORKDAYS(E485,F485,Lister!$D$7:$D$13)-O485)*N485/NETWORKDAYS(Lister!$D$19,Lister!$E$19,Lister!$D$7:$D$13),IF(AND(MONTH(E485)=4,MONTH(F485)&gt;4),(NETWORKDAYS(E485,Lister!$E$19,Lister!$D$7:$D$13)-O485)*N485/NETWORKDAYS(Lister!$D$19,Lister!$E$19,Lister!$D$7:$D$13),IF(MONTH(E485)&gt;4,0)))),0),"")</f>
        <v/>
      </c>
      <c r="S485" s="48" t="str">
        <f>IFERROR(MAX(IF(OR(O485="",P485="",Q485=""),"",IF(AND(MONTH(E485)=5,MONTH(F485)=5),(NETWORKDAYS(E485,F485,Lister!$D$7:$D$13)-P485)*N485/NETWORKDAYS(Lister!$D$20,Lister!$E$20,Lister!$D$7:$D$13),IF(AND(MONTH(E485)=4,MONTH(F485)=5),(NETWORKDAYS(Lister!$D$20,F485,Lister!$D$7:$D$13)-P485)*N485/NETWORKDAYS(Lister!$D$20,Lister!$E$20,Lister!$D$7:$D$13),IF(AND(MONTH(E485)=5,MONTH(F485)=6),(NETWORKDAYS(E485,Lister!$E$20,Lister!$D$7:$D$13)-P485)*N485/NETWORKDAYS(Lister!$D$20,Lister!$E$20,Lister!$D$7:$D$13),IF(AND(MONTH(E485)=4,MONTH(F485)=6),(NETWORKDAYS(Lister!$D$20,Lister!$E$20,Lister!$D$7:$D$13)-P485)*N485/NETWORKDAYS(Lister!$D$20,Lister!$E$20,Lister!$D$7:$D$13),IF(OR(MONTH(F485)=4,MONTH(E485)=6),0)))))),0),"")</f>
        <v/>
      </c>
      <c r="T485" s="48" t="str">
        <f>IFERROR(MAX(IF(OR(O485="",P485="",Q485=""),"",IF(AND(MONTH(E485)=6,MONTH(F485)=6),(NETWORKDAYS(E485,F485,Lister!$D$7:$D$13)-Q485)*N485/NETWORKDAYS(Lister!$D$21,Lister!$E$21,Lister!$D$7:$D$13),IF(AND(MONTH(E485)&lt;6,MONTH(F485)=6),(NETWORKDAYS(Lister!$D$21,F485,Lister!$D$7:$D$13)-Q485)*N485/NETWORKDAYS(Lister!$D$21,Lister!$E$21,Lister!$D$7:$D$13),IF(MONTH(F485)&lt;6,0)))),0),"")</f>
        <v/>
      </c>
      <c r="U485" s="50" t="str">
        <f t="shared" si="38"/>
        <v/>
      </c>
    </row>
    <row r="486" spans="1:21" x14ac:dyDescent="0.35">
      <c r="A486" s="11" t="str">
        <f t="shared" si="39"/>
        <v/>
      </c>
      <c r="B486" s="32"/>
      <c r="C486" s="17"/>
      <c r="D486" s="18"/>
      <c r="E486" s="12"/>
      <c r="F486" s="12"/>
      <c r="G486" s="40" t="str">
        <f>IF(OR(E486="",F486=""),"",NETWORKDAYS(E486,F486,Lister!$D$7:$D$13))</f>
        <v/>
      </c>
      <c r="H486" s="14"/>
      <c r="I486" s="25" t="str">
        <f t="shared" si="35"/>
        <v/>
      </c>
      <c r="J486" s="45"/>
      <c r="K486" s="46"/>
      <c r="L486" s="15"/>
      <c r="M486" s="49" t="str">
        <f t="shared" si="36"/>
        <v/>
      </c>
      <c r="N486" s="47" t="str">
        <f t="shared" si="37"/>
        <v/>
      </c>
      <c r="O486" s="15"/>
      <c r="P486" s="15"/>
      <c r="Q486" s="15"/>
      <c r="R486" s="48" t="str">
        <f>IFERROR(MAX(IF(OR(O486="",P486="",Q486=""),"",IF(AND(MONTH(E486)=4,MONTH(F486)=4),(NETWORKDAYS(E486,F486,Lister!$D$7:$D$13)-O486)*N486/NETWORKDAYS(Lister!$D$19,Lister!$E$19,Lister!$D$7:$D$13),IF(AND(MONTH(E486)=4,MONTH(F486)&gt;4),(NETWORKDAYS(E486,Lister!$E$19,Lister!$D$7:$D$13)-O486)*N486/NETWORKDAYS(Lister!$D$19,Lister!$E$19,Lister!$D$7:$D$13),IF(MONTH(E486)&gt;4,0)))),0),"")</f>
        <v/>
      </c>
      <c r="S486" s="48" t="str">
        <f>IFERROR(MAX(IF(OR(O486="",P486="",Q486=""),"",IF(AND(MONTH(E486)=5,MONTH(F486)=5),(NETWORKDAYS(E486,F486,Lister!$D$7:$D$13)-P486)*N486/NETWORKDAYS(Lister!$D$20,Lister!$E$20,Lister!$D$7:$D$13),IF(AND(MONTH(E486)=4,MONTH(F486)=5),(NETWORKDAYS(Lister!$D$20,F486,Lister!$D$7:$D$13)-P486)*N486/NETWORKDAYS(Lister!$D$20,Lister!$E$20,Lister!$D$7:$D$13),IF(AND(MONTH(E486)=5,MONTH(F486)=6),(NETWORKDAYS(E486,Lister!$E$20,Lister!$D$7:$D$13)-P486)*N486/NETWORKDAYS(Lister!$D$20,Lister!$E$20,Lister!$D$7:$D$13),IF(AND(MONTH(E486)=4,MONTH(F486)=6),(NETWORKDAYS(Lister!$D$20,Lister!$E$20,Lister!$D$7:$D$13)-P486)*N486/NETWORKDAYS(Lister!$D$20,Lister!$E$20,Lister!$D$7:$D$13),IF(OR(MONTH(F486)=4,MONTH(E486)=6),0)))))),0),"")</f>
        <v/>
      </c>
      <c r="T486" s="48" t="str">
        <f>IFERROR(MAX(IF(OR(O486="",P486="",Q486=""),"",IF(AND(MONTH(E486)=6,MONTH(F486)=6),(NETWORKDAYS(E486,F486,Lister!$D$7:$D$13)-Q486)*N486/NETWORKDAYS(Lister!$D$21,Lister!$E$21,Lister!$D$7:$D$13),IF(AND(MONTH(E486)&lt;6,MONTH(F486)=6),(NETWORKDAYS(Lister!$D$21,F486,Lister!$D$7:$D$13)-Q486)*N486/NETWORKDAYS(Lister!$D$21,Lister!$E$21,Lister!$D$7:$D$13),IF(MONTH(F486)&lt;6,0)))),0),"")</f>
        <v/>
      </c>
      <c r="U486" s="50" t="str">
        <f t="shared" si="38"/>
        <v/>
      </c>
    </row>
    <row r="487" spans="1:21" x14ac:dyDescent="0.35">
      <c r="A487" s="11" t="str">
        <f t="shared" si="39"/>
        <v/>
      </c>
      <c r="B487" s="32"/>
      <c r="C487" s="17"/>
      <c r="D487" s="18"/>
      <c r="E487" s="12"/>
      <c r="F487" s="12"/>
      <c r="G487" s="40" t="str">
        <f>IF(OR(E487="",F487=""),"",NETWORKDAYS(E487,F487,Lister!$D$7:$D$13))</f>
        <v/>
      </c>
      <c r="H487" s="14"/>
      <c r="I487" s="25" t="str">
        <f t="shared" si="35"/>
        <v/>
      </c>
      <c r="J487" s="45"/>
      <c r="K487" s="46"/>
      <c r="L487" s="15"/>
      <c r="M487" s="49" t="str">
        <f t="shared" si="36"/>
        <v/>
      </c>
      <c r="N487" s="47" t="str">
        <f t="shared" si="37"/>
        <v/>
      </c>
      <c r="O487" s="15"/>
      <c r="P487" s="15"/>
      <c r="Q487" s="15"/>
      <c r="R487" s="48" t="str">
        <f>IFERROR(MAX(IF(OR(O487="",P487="",Q487=""),"",IF(AND(MONTH(E487)=4,MONTH(F487)=4),(NETWORKDAYS(E487,F487,Lister!$D$7:$D$13)-O487)*N487/NETWORKDAYS(Lister!$D$19,Lister!$E$19,Lister!$D$7:$D$13),IF(AND(MONTH(E487)=4,MONTH(F487)&gt;4),(NETWORKDAYS(E487,Lister!$E$19,Lister!$D$7:$D$13)-O487)*N487/NETWORKDAYS(Lister!$D$19,Lister!$E$19,Lister!$D$7:$D$13),IF(MONTH(E487)&gt;4,0)))),0),"")</f>
        <v/>
      </c>
      <c r="S487" s="48" t="str">
        <f>IFERROR(MAX(IF(OR(O487="",P487="",Q487=""),"",IF(AND(MONTH(E487)=5,MONTH(F487)=5),(NETWORKDAYS(E487,F487,Lister!$D$7:$D$13)-P487)*N487/NETWORKDAYS(Lister!$D$20,Lister!$E$20,Lister!$D$7:$D$13),IF(AND(MONTH(E487)=4,MONTH(F487)=5),(NETWORKDAYS(Lister!$D$20,F487,Lister!$D$7:$D$13)-P487)*N487/NETWORKDAYS(Lister!$D$20,Lister!$E$20,Lister!$D$7:$D$13),IF(AND(MONTH(E487)=5,MONTH(F487)=6),(NETWORKDAYS(E487,Lister!$E$20,Lister!$D$7:$D$13)-P487)*N487/NETWORKDAYS(Lister!$D$20,Lister!$E$20,Lister!$D$7:$D$13),IF(AND(MONTH(E487)=4,MONTH(F487)=6),(NETWORKDAYS(Lister!$D$20,Lister!$E$20,Lister!$D$7:$D$13)-P487)*N487/NETWORKDAYS(Lister!$D$20,Lister!$E$20,Lister!$D$7:$D$13),IF(OR(MONTH(F487)=4,MONTH(E487)=6),0)))))),0),"")</f>
        <v/>
      </c>
      <c r="T487" s="48" t="str">
        <f>IFERROR(MAX(IF(OR(O487="",P487="",Q487=""),"",IF(AND(MONTH(E487)=6,MONTH(F487)=6),(NETWORKDAYS(E487,F487,Lister!$D$7:$D$13)-Q487)*N487/NETWORKDAYS(Lister!$D$21,Lister!$E$21,Lister!$D$7:$D$13),IF(AND(MONTH(E487)&lt;6,MONTH(F487)=6),(NETWORKDAYS(Lister!$D$21,F487,Lister!$D$7:$D$13)-Q487)*N487/NETWORKDAYS(Lister!$D$21,Lister!$E$21,Lister!$D$7:$D$13),IF(MONTH(F487)&lt;6,0)))),0),"")</f>
        <v/>
      </c>
      <c r="U487" s="50" t="str">
        <f t="shared" si="38"/>
        <v/>
      </c>
    </row>
    <row r="488" spans="1:21" x14ac:dyDescent="0.35">
      <c r="A488" s="11" t="str">
        <f t="shared" si="39"/>
        <v/>
      </c>
      <c r="B488" s="32"/>
      <c r="C488" s="17"/>
      <c r="D488" s="18"/>
      <c r="E488" s="12"/>
      <c r="F488" s="12"/>
      <c r="G488" s="40" t="str">
        <f>IF(OR(E488="",F488=""),"",NETWORKDAYS(E488,F488,Lister!$D$7:$D$13))</f>
        <v/>
      </c>
      <c r="H488" s="14"/>
      <c r="I488" s="25" t="str">
        <f t="shared" si="35"/>
        <v/>
      </c>
      <c r="J488" s="45"/>
      <c r="K488" s="46"/>
      <c r="L488" s="15"/>
      <c r="M488" s="49" t="str">
        <f t="shared" si="36"/>
        <v/>
      </c>
      <c r="N488" s="47" t="str">
        <f t="shared" si="37"/>
        <v/>
      </c>
      <c r="O488" s="15"/>
      <c r="P488" s="15"/>
      <c r="Q488" s="15"/>
      <c r="R488" s="48" t="str">
        <f>IFERROR(MAX(IF(OR(O488="",P488="",Q488=""),"",IF(AND(MONTH(E488)=4,MONTH(F488)=4),(NETWORKDAYS(E488,F488,Lister!$D$7:$D$13)-O488)*N488/NETWORKDAYS(Lister!$D$19,Lister!$E$19,Lister!$D$7:$D$13),IF(AND(MONTH(E488)=4,MONTH(F488)&gt;4),(NETWORKDAYS(E488,Lister!$E$19,Lister!$D$7:$D$13)-O488)*N488/NETWORKDAYS(Lister!$D$19,Lister!$E$19,Lister!$D$7:$D$13),IF(MONTH(E488)&gt;4,0)))),0),"")</f>
        <v/>
      </c>
      <c r="S488" s="48" t="str">
        <f>IFERROR(MAX(IF(OR(O488="",P488="",Q488=""),"",IF(AND(MONTH(E488)=5,MONTH(F488)=5),(NETWORKDAYS(E488,F488,Lister!$D$7:$D$13)-P488)*N488/NETWORKDAYS(Lister!$D$20,Lister!$E$20,Lister!$D$7:$D$13),IF(AND(MONTH(E488)=4,MONTH(F488)=5),(NETWORKDAYS(Lister!$D$20,F488,Lister!$D$7:$D$13)-P488)*N488/NETWORKDAYS(Lister!$D$20,Lister!$E$20,Lister!$D$7:$D$13),IF(AND(MONTH(E488)=5,MONTH(F488)=6),(NETWORKDAYS(E488,Lister!$E$20,Lister!$D$7:$D$13)-P488)*N488/NETWORKDAYS(Lister!$D$20,Lister!$E$20,Lister!$D$7:$D$13),IF(AND(MONTH(E488)=4,MONTH(F488)=6),(NETWORKDAYS(Lister!$D$20,Lister!$E$20,Lister!$D$7:$D$13)-P488)*N488/NETWORKDAYS(Lister!$D$20,Lister!$E$20,Lister!$D$7:$D$13),IF(OR(MONTH(F488)=4,MONTH(E488)=6),0)))))),0),"")</f>
        <v/>
      </c>
      <c r="T488" s="48" t="str">
        <f>IFERROR(MAX(IF(OR(O488="",P488="",Q488=""),"",IF(AND(MONTH(E488)=6,MONTH(F488)=6),(NETWORKDAYS(E488,F488,Lister!$D$7:$D$13)-Q488)*N488/NETWORKDAYS(Lister!$D$21,Lister!$E$21,Lister!$D$7:$D$13),IF(AND(MONTH(E488)&lt;6,MONTH(F488)=6),(NETWORKDAYS(Lister!$D$21,F488,Lister!$D$7:$D$13)-Q488)*N488/NETWORKDAYS(Lister!$D$21,Lister!$E$21,Lister!$D$7:$D$13),IF(MONTH(F488)&lt;6,0)))),0),"")</f>
        <v/>
      </c>
      <c r="U488" s="50" t="str">
        <f t="shared" si="38"/>
        <v/>
      </c>
    </row>
    <row r="489" spans="1:21" x14ac:dyDescent="0.35">
      <c r="A489" s="11" t="str">
        <f t="shared" si="39"/>
        <v/>
      </c>
      <c r="B489" s="32"/>
      <c r="C489" s="17"/>
      <c r="D489" s="18"/>
      <c r="E489" s="12"/>
      <c r="F489" s="12"/>
      <c r="G489" s="40" t="str">
        <f>IF(OR(E489="",F489=""),"",NETWORKDAYS(E489,F489,Lister!$D$7:$D$13))</f>
        <v/>
      </c>
      <c r="H489" s="14"/>
      <c r="I489" s="25" t="str">
        <f t="shared" si="35"/>
        <v/>
      </c>
      <c r="J489" s="45"/>
      <c r="K489" s="46"/>
      <c r="L489" s="15"/>
      <c r="M489" s="49" t="str">
        <f t="shared" si="36"/>
        <v/>
      </c>
      <c r="N489" s="47" t="str">
        <f t="shared" si="37"/>
        <v/>
      </c>
      <c r="O489" s="15"/>
      <c r="P489" s="15"/>
      <c r="Q489" s="15"/>
      <c r="R489" s="48" t="str">
        <f>IFERROR(MAX(IF(OR(O489="",P489="",Q489=""),"",IF(AND(MONTH(E489)=4,MONTH(F489)=4),(NETWORKDAYS(E489,F489,Lister!$D$7:$D$13)-O489)*N489/NETWORKDAYS(Lister!$D$19,Lister!$E$19,Lister!$D$7:$D$13),IF(AND(MONTH(E489)=4,MONTH(F489)&gt;4),(NETWORKDAYS(E489,Lister!$E$19,Lister!$D$7:$D$13)-O489)*N489/NETWORKDAYS(Lister!$D$19,Lister!$E$19,Lister!$D$7:$D$13),IF(MONTH(E489)&gt;4,0)))),0),"")</f>
        <v/>
      </c>
      <c r="S489" s="48" t="str">
        <f>IFERROR(MAX(IF(OR(O489="",P489="",Q489=""),"",IF(AND(MONTH(E489)=5,MONTH(F489)=5),(NETWORKDAYS(E489,F489,Lister!$D$7:$D$13)-P489)*N489/NETWORKDAYS(Lister!$D$20,Lister!$E$20,Lister!$D$7:$D$13),IF(AND(MONTH(E489)=4,MONTH(F489)=5),(NETWORKDAYS(Lister!$D$20,F489,Lister!$D$7:$D$13)-P489)*N489/NETWORKDAYS(Lister!$D$20,Lister!$E$20,Lister!$D$7:$D$13),IF(AND(MONTH(E489)=5,MONTH(F489)=6),(NETWORKDAYS(E489,Lister!$E$20,Lister!$D$7:$D$13)-P489)*N489/NETWORKDAYS(Lister!$D$20,Lister!$E$20,Lister!$D$7:$D$13),IF(AND(MONTH(E489)=4,MONTH(F489)=6),(NETWORKDAYS(Lister!$D$20,Lister!$E$20,Lister!$D$7:$D$13)-P489)*N489/NETWORKDAYS(Lister!$D$20,Lister!$E$20,Lister!$D$7:$D$13),IF(OR(MONTH(F489)=4,MONTH(E489)=6),0)))))),0),"")</f>
        <v/>
      </c>
      <c r="T489" s="48" t="str">
        <f>IFERROR(MAX(IF(OR(O489="",P489="",Q489=""),"",IF(AND(MONTH(E489)=6,MONTH(F489)=6),(NETWORKDAYS(E489,F489,Lister!$D$7:$D$13)-Q489)*N489/NETWORKDAYS(Lister!$D$21,Lister!$E$21,Lister!$D$7:$D$13),IF(AND(MONTH(E489)&lt;6,MONTH(F489)=6),(NETWORKDAYS(Lister!$D$21,F489,Lister!$D$7:$D$13)-Q489)*N489/NETWORKDAYS(Lister!$D$21,Lister!$E$21,Lister!$D$7:$D$13),IF(MONTH(F489)&lt;6,0)))),0),"")</f>
        <v/>
      </c>
      <c r="U489" s="50" t="str">
        <f t="shared" si="38"/>
        <v/>
      </c>
    </row>
    <row r="490" spans="1:21" x14ac:dyDescent="0.35">
      <c r="A490" s="11" t="str">
        <f t="shared" si="39"/>
        <v/>
      </c>
      <c r="B490" s="32"/>
      <c r="C490" s="17"/>
      <c r="D490" s="18"/>
      <c r="E490" s="12"/>
      <c r="F490" s="12"/>
      <c r="G490" s="40" t="str">
        <f>IF(OR(E490="",F490=""),"",NETWORKDAYS(E490,F490,Lister!$D$7:$D$13))</f>
        <v/>
      </c>
      <c r="H490" s="14"/>
      <c r="I490" s="25" t="str">
        <f t="shared" si="35"/>
        <v/>
      </c>
      <c r="J490" s="45"/>
      <c r="K490" s="46"/>
      <c r="L490" s="15"/>
      <c r="M490" s="49" t="str">
        <f t="shared" si="36"/>
        <v/>
      </c>
      <c r="N490" s="47" t="str">
        <f t="shared" si="37"/>
        <v/>
      </c>
      <c r="O490" s="15"/>
      <c r="P490" s="15"/>
      <c r="Q490" s="15"/>
      <c r="R490" s="48" t="str">
        <f>IFERROR(MAX(IF(OR(O490="",P490="",Q490=""),"",IF(AND(MONTH(E490)=4,MONTH(F490)=4),(NETWORKDAYS(E490,F490,Lister!$D$7:$D$13)-O490)*N490/NETWORKDAYS(Lister!$D$19,Lister!$E$19,Lister!$D$7:$D$13),IF(AND(MONTH(E490)=4,MONTH(F490)&gt;4),(NETWORKDAYS(E490,Lister!$E$19,Lister!$D$7:$D$13)-O490)*N490/NETWORKDAYS(Lister!$D$19,Lister!$E$19,Lister!$D$7:$D$13),IF(MONTH(E490)&gt;4,0)))),0),"")</f>
        <v/>
      </c>
      <c r="S490" s="48" t="str">
        <f>IFERROR(MAX(IF(OR(O490="",P490="",Q490=""),"",IF(AND(MONTH(E490)=5,MONTH(F490)=5),(NETWORKDAYS(E490,F490,Lister!$D$7:$D$13)-P490)*N490/NETWORKDAYS(Lister!$D$20,Lister!$E$20,Lister!$D$7:$D$13),IF(AND(MONTH(E490)=4,MONTH(F490)=5),(NETWORKDAYS(Lister!$D$20,F490,Lister!$D$7:$D$13)-P490)*N490/NETWORKDAYS(Lister!$D$20,Lister!$E$20,Lister!$D$7:$D$13),IF(AND(MONTH(E490)=5,MONTH(F490)=6),(NETWORKDAYS(E490,Lister!$E$20,Lister!$D$7:$D$13)-P490)*N490/NETWORKDAYS(Lister!$D$20,Lister!$E$20,Lister!$D$7:$D$13),IF(AND(MONTH(E490)=4,MONTH(F490)=6),(NETWORKDAYS(Lister!$D$20,Lister!$E$20,Lister!$D$7:$D$13)-P490)*N490/NETWORKDAYS(Lister!$D$20,Lister!$E$20,Lister!$D$7:$D$13),IF(OR(MONTH(F490)=4,MONTH(E490)=6),0)))))),0),"")</f>
        <v/>
      </c>
      <c r="T490" s="48" t="str">
        <f>IFERROR(MAX(IF(OR(O490="",P490="",Q490=""),"",IF(AND(MONTH(E490)=6,MONTH(F490)=6),(NETWORKDAYS(E490,F490,Lister!$D$7:$D$13)-Q490)*N490/NETWORKDAYS(Lister!$D$21,Lister!$E$21,Lister!$D$7:$D$13),IF(AND(MONTH(E490)&lt;6,MONTH(F490)=6),(NETWORKDAYS(Lister!$D$21,F490,Lister!$D$7:$D$13)-Q490)*N490/NETWORKDAYS(Lister!$D$21,Lister!$E$21,Lister!$D$7:$D$13),IF(MONTH(F490)&lt;6,0)))),0),"")</f>
        <v/>
      </c>
      <c r="U490" s="50" t="str">
        <f t="shared" si="38"/>
        <v/>
      </c>
    </row>
    <row r="491" spans="1:21" x14ac:dyDescent="0.35">
      <c r="A491" s="11" t="str">
        <f t="shared" si="39"/>
        <v/>
      </c>
      <c r="B491" s="32"/>
      <c r="C491" s="17"/>
      <c r="D491" s="18"/>
      <c r="E491" s="12"/>
      <c r="F491" s="12"/>
      <c r="G491" s="40" t="str">
        <f>IF(OR(E491="",F491=""),"",NETWORKDAYS(E491,F491,Lister!$D$7:$D$13))</f>
        <v/>
      </c>
      <c r="H491" s="14"/>
      <c r="I491" s="25" t="str">
        <f t="shared" si="35"/>
        <v/>
      </c>
      <c r="J491" s="45"/>
      <c r="K491" s="46"/>
      <c r="L491" s="15"/>
      <c r="M491" s="49" t="str">
        <f t="shared" si="36"/>
        <v/>
      </c>
      <c r="N491" s="47" t="str">
        <f t="shared" si="37"/>
        <v/>
      </c>
      <c r="O491" s="15"/>
      <c r="P491" s="15"/>
      <c r="Q491" s="15"/>
      <c r="R491" s="48" t="str">
        <f>IFERROR(MAX(IF(OR(O491="",P491="",Q491=""),"",IF(AND(MONTH(E491)=4,MONTH(F491)=4),(NETWORKDAYS(E491,F491,Lister!$D$7:$D$13)-O491)*N491/NETWORKDAYS(Lister!$D$19,Lister!$E$19,Lister!$D$7:$D$13),IF(AND(MONTH(E491)=4,MONTH(F491)&gt;4),(NETWORKDAYS(E491,Lister!$E$19,Lister!$D$7:$D$13)-O491)*N491/NETWORKDAYS(Lister!$D$19,Lister!$E$19,Lister!$D$7:$D$13),IF(MONTH(E491)&gt;4,0)))),0),"")</f>
        <v/>
      </c>
      <c r="S491" s="48" t="str">
        <f>IFERROR(MAX(IF(OR(O491="",P491="",Q491=""),"",IF(AND(MONTH(E491)=5,MONTH(F491)=5),(NETWORKDAYS(E491,F491,Lister!$D$7:$D$13)-P491)*N491/NETWORKDAYS(Lister!$D$20,Lister!$E$20,Lister!$D$7:$D$13),IF(AND(MONTH(E491)=4,MONTH(F491)=5),(NETWORKDAYS(Lister!$D$20,F491,Lister!$D$7:$D$13)-P491)*N491/NETWORKDAYS(Lister!$D$20,Lister!$E$20,Lister!$D$7:$D$13),IF(AND(MONTH(E491)=5,MONTH(F491)=6),(NETWORKDAYS(E491,Lister!$E$20,Lister!$D$7:$D$13)-P491)*N491/NETWORKDAYS(Lister!$D$20,Lister!$E$20,Lister!$D$7:$D$13),IF(AND(MONTH(E491)=4,MONTH(F491)=6),(NETWORKDAYS(Lister!$D$20,Lister!$E$20,Lister!$D$7:$D$13)-P491)*N491/NETWORKDAYS(Lister!$D$20,Lister!$E$20,Lister!$D$7:$D$13),IF(OR(MONTH(F491)=4,MONTH(E491)=6),0)))))),0),"")</f>
        <v/>
      </c>
      <c r="T491" s="48" t="str">
        <f>IFERROR(MAX(IF(OR(O491="",P491="",Q491=""),"",IF(AND(MONTH(E491)=6,MONTH(F491)=6),(NETWORKDAYS(E491,F491,Lister!$D$7:$D$13)-Q491)*N491/NETWORKDAYS(Lister!$D$21,Lister!$E$21,Lister!$D$7:$D$13),IF(AND(MONTH(E491)&lt;6,MONTH(F491)=6),(NETWORKDAYS(Lister!$D$21,F491,Lister!$D$7:$D$13)-Q491)*N491/NETWORKDAYS(Lister!$D$21,Lister!$E$21,Lister!$D$7:$D$13),IF(MONTH(F491)&lt;6,0)))),0),"")</f>
        <v/>
      </c>
      <c r="U491" s="50" t="str">
        <f t="shared" si="38"/>
        <v/>
      </c>
    </row>
    <row r="492" spans="1:21" x14ac:dyDescent="0.35">
      <c r="A492" s="11" t="str">
        <f t="shared" si="39"/>
        <v/>
      </c>
      <c r="B492" s="32"/>
      <c r="C492" s="17"/>
      <c r="D492" s="18"/>
      <c r="E492" s="12"/>
      <c r="F492" s="12"/>
      <c r="G492" s="40" t="str">
        <f>IF(OR(E492="",F492=""),"",NETWORKDAYS(E492,F492,Lister!$D$7:$D$13))</f>
        <v/>
      </c>
      <c r="H492" s="14"/>
      <c r="I492" s="25" t="str">
        <f t="shared" si="35"/>
        <v/>
      </c>
      <c r="J492" s="45"/>
      <c r="K492" s="46"/>
      <c r="L492" s="15"/>
      <c r="M492" s="49" t="str">
        <f t="shared" si="36"/>
        <v/>
      </c>
      <c r="N492" s="47" t="str">
        <f t="shared" si="37"/>
        <v/>
      </c>
      <c r="O492" s="15"/>
      <c r="P492" s="15"/>
      <c r="Q492" s="15"/>
      <c r="R492" s="48" t="str">
        <f>IFERROR(MAX(IF(OR(O492="",P492="",Q492=""),"",IF(AND(MONTH(E492)=4,MONTH(F492)=4),(NETWORKDAYS(E492,F492,Lister!$D$7:$D$13)-O492)*N492/NETWORKDAYS(Lister!$D$19,Lister!$E$19,Lister!$D$7:$D$13),IF(AND(MONTH(E492)=4,MONTH(F492)&gt;4),(NETWORKDAYS(E492,Lister!$E$19,Lister!$D$7:$D$13)-O492)*N492/NETWORKDAYS(Lister!$D$19,Lister!$E$19,Lister!$D$7:$D$13),IF(MONTH(E492)&gt;4,0)))),0),"")</f>
        <v/>
      </c>
      <c r="S492" s="48" t="str">
        <f>IFERROR(MAX(IF(OR(O492="",P492="",Q492=""),"",IF(AND(MONTH(E492)=5,MONTH(F492)=5),(NETWORKDAYS(E492,F492,Lister!$D$7:$D$13)-P492)*N492/NETWORKDAYS(Lister!$D$20,Lister!$E$20,Lister!$D$7:$D$13),IF(AND(MONTH(E492)=4,MONTH(F492)=5),(NETWORKDAYS(Lister!$D$20,F492,Lister!$D$7:$D$13)-P492)*N492/NETWORKDAYS(Lister!$D$20,Lister!$E$20,Lister!$D$7:$D$13),IF(AND(MONTH(E492)=5,MONTH(F492)=6),(NETWORKDAYS(E492,Lister!$E$20,Lister!$D$7:$D$13)-P492)*N492/NETWORKDAYS(Lister!$D$20,Lister!$E$20,Lister!$D$7:$D$13),IF(AND(MONTH(E492)=4,MONTH(F492)=6),(NETWORKDAYS(Lister!$D$20,Lister!$E$20,Lister!$D$7:$D$13)-P492)*N492/NETWORKDAYS(Lister!$D$20,Lister!$E$20,Lister!$D$7:$D$13),IF(OR(MONTH(F492)=4,MONTH(E492)=6),0)))))),0),"")</f>
        <v/>
      </c>
      <c r="T492" s="48" t="str">
        <f>IFERROR(MAX(IF(OR(O492="",P492="",Q492=""),"",IF(AND(MONTH(E492)=6,MONTH(F492)=6),(NETWORKDAYS(E492,F492,Lister!$D$7:$D$13)-Q492)*N492/NETWORKDAYS(Lister!$D$21,Lister!$E$21,Lister!$D$7:$D$13),IF(AND(MONTH(E492)&lt;6,MONTH(F492)=6),(NETWORKDAYS(Lister!$D$21,F492,Lister!$D$7:$D$13)-Q492)*N492/NETWORKDAYS(Lister!$D$21,Lister!$E$21,Lister!$D$7:$D$13),IF(MONTH(F492)&lt;6,0)))),0),"")</f>
        <v/>
      </c>
      <c r="U492" s="50" t="str">
        <f t="shared" si="38"/>
        <v/>
      </c>
    </row>
    <row r="493" spans="1:21" x14ac:dyDescent="0.35">
      <c r="A493" s="11" t="str">
        <f t="shared" si="39"/>
        <v/>
      </c>
      <c r="B493" s="32"/>
      <c r="C493" s="17"/>
      <c r="D493" s="18"/>
      <c r="E493" s="12"/>
      <c r="F493" s="12"/>
      <c r="G493" s="40" t="str">
        <f>IF(OR(E493="",F493=""),"",NETWORKDAYS(E493,F493,Lister!$D$7:$D$13))</f>
        <v/>
      </c>
      <c r="H493" s="14"/>
      <c r="I493" s="25" t="str">
        <f t="shared" si="35"/>
        <v/>
      </c>
      <c r="J493" s="45"/>
      <c r="K493" s="46"/>
      <c r="L493" s="15"/>
      <c r="M493" s="49" t="str">
        <f t="shared" si="36"/>
        <v/>
      </c>
      <c r="N493" s="47" t="str">
        <f t="shared" si="37"/>
        <v/>
      </c>
      <c r="O493" s="15"/>
      <c r="P493" s="15"/>
      <c r="Q493" s="15"/>
      <c r="R493" s="48" t="str">
        <f>IFERROR(MAX(IF(OR(O493="",P493="",Q493=""),"",IF(AND(MONTH(E493)=4,MONTH(F493)=4),(NETWORKDAYS(E493,F493,Lister!$D$7:$D$13)-O493)*N493/NETWORKDAYS(Lister!$D$19,Lister!$E$19,Lister!$D$7:$D$13),IF(AND(MONTH(E493)=4,MONTH(F493)&gt;4),(NETWORKDAYS(E493,Lister!$E$19,Lister!$D$7:$D$13)-O493)*N493/NETWORKDAYS(Lister!$D$19,Lister!$E$19,Lister!$D$7:$D$13),IF(MONTH(E493)&gt;4,0)))),0),"")</f>
        <v/>
      </c>
      <c r="S493" s="48" t="str">
        <f>IFERROR(MAX(IF(OR(O493="",P493="",Q493=""),"",IF(AND(MONTH(E493)=5,MONTH(F493)=5),(NETWORKDAYS(E493,F493,Lister!$D$7:$D$13)-P493)*N493/NETWORKDAYS(Lister!$D$20,Lister!$E$20,Lister!$D$7:$D$13),IF(AND(MONTH(E493)=4,MONTH(F493)=5),(NETWORKDAYS(Lister!$D$20,F493,Lister!$D$7:$D$13)-P493)*N493/NETWORKDAYS(Lister!$D$20,Lister!$E$20,Lister!$D$7:$D$13),IF(AND(MONTH(E493)=5,MONTH(F493)=6),(NETWORKDAYS(E493,Lister!$E$20,Lister!$D$7:$D$13)-P493)*N493/NETWORKDAYS(Lister!$D$20,Lister!$E$20,Lister!$D$7:$D$13),IF(AND(MONTH(E493)=4,MONTH(F493)=6),(NETWORKDAYS(Lister!$D$20,Lister!$E$20,Lister!$D$7:$D$13)-P493)*N493/NETWORKDAYS(Lister!$D$20,Lister!$E$20,Lister!$D$7:$D$13),IF(OR(MONTH(F493)=4,MONTH(E493)=6),0)))))),0),"")</f>
        <v/>
      </c>
      <c r="T493" s="48" t="str">
        <f>IFERROR(MAX(IF(OR(O493="",P493="",Q493=""),"",IF(AND(MONTH(E493)=6,MONTH(F493)=6),(NETWORKDAYS(E493,F493,Lister!$D$7:$D$13)-Q493)*N493/NETWORKDAYS(Lister!$D$21,Lister!$E$21,Lister!$D$7:$D$13),IF(AND(MONTH(E493)&lt;6,MONTH(F493)=6),(NETWORKDAYS(Lister!$D$21,F493,Lister!$D$7:$D$13)-Q493)*N493/NETWORKDAYS(Lister!$D$21,Lister!$E$21,Lister!$D$7:$D$13),IF(MONTH(F493)&lt;6,0)))),0),"")</f>
        <v/>
      </c>
      <c r="U493" s="50" t="str">
        <f t="shared" si="38"/>
        <v/>
      </c>
    </row>
    <row r="494" spans="1:21" x14ac:dyDescent="0.35">
      <c r="A494" s="11" t="str">
        <f t="shared" si="39"/>
        <v/>
      </c>
      <c r="B494" s="32"/>
      <c r="C494" s="17"/>
      <c r="D494" s="18"/>
      <c r="E494" s="12"/>
      <c r="F494" s="12"/>
      <c r="G494" s="40" t="str">
        <f>IF(OR(E494="",F494=""),"",NETWORKDAYS(E494,F494,Lister!$D$7:$D$13))</f>
        <v/>
      </c>
      <c r="H494" s="14"/>
      <c r="I494" s="25" t="str">
        <f t="shared" si="35"/>
        <v/>
      </c>
      <c r="J494" s="45"/>
      <c r="K494" s="46"/>
      <c r="L494" s="15"/>
      <c r="M494" s="49" t="str">
        <f t="shared" si="36"/>
        <v/>
      </c>
      <c r="N494" s="47" t="str">
        <f t="shared" si="37"/>
        <v/>
      </c>
      <c r="O494" s="15"/>
      <c r="P494" s="15"/>
      <c r="Q494" s="15"/>
      <c r="R494" s="48" t="str">
        <f>IFERROR(MAX(IF(OR(O494="",P494="",Q494=""),"",IF(AND(MONTH(E494)=4,MONTH(F494)=4),(NETWORKDAYS(E494,F494,Lister!$D$7:$D$13)-O494)*N494/NETWORKDAYS(Lister!$D$19,Lister!$E$19,Lister!$D$7:$D$13),IF(AND(MONTH(E494)=4,MONTH(F494)&gt;4),(NETWORKDAYS(E494,Lister!$E$19,Lister!$D$7:$D$13)-O494)*N494/NETWORKDAYS(Lister!$D$19,Lister!$E$19,Lister!$D$7:$D$13),IF(MONTH(E494)&gt;4,0)))),0),"")</f>
        <v/>
      </c>
      <c r="S494" s="48" t="str">
        <f>IFERROR(MAX(IF(OR(O494="",P494="",Q494=""),"",IF(AND(MONTH(E494)=5,MONTH(F494)=5),(NETWORKDAYS(E494,F494,Lister!$D$7:$D$13)-P494)*N494/NETWORKDAYS(Lister!$D$20,Lister!$E$20,Lister!$D$7:$D$13),IF(AND(MONTH(E494)=4,MONTH(F494)=5),(NETWORKDAYS(Lister!$D$20,F494,Lister!$D$7:$D$13)-P494)*N494/NETWORKDAYS(Lister!$D$20,Lister!$E$20,Lister!$D$7:$D$13),IF(AND(MONTH(E494)=5,MONTH(F494)=6),(NETWORKDAYS(E494,Lister!$E$20,Lister!$D$7:$D$13)-P494)*N494/NETWORKDAYS(Lister!$D$20,Lister!$E$20,Lister!$D$7:$D$13),IF(AND(MONTH(E494)=4,MONTH(F494)=6),(NETWORKDAYS(Lister!$D$20,Lister!$E$20,Lister!$D$7:$D$13)-P494)*N494/NETWORKDAYS(Lister!$D$20,Lister!$E$20,Lister!$D$7:$D$13),IF(OR(MONTH(F494)=4,MONTH(E494)=6),0)))))),0),"")</f>
        <v/>
      </c>
      <c r="T494" s="48" t="str">
        <f>IFERROR(MAX(IF(OR(O494="",P494="",Q494=""),"",IF(AND(MONTH(E494)=6,MONTH(F494)=6),(NETWORKDAYS(E494,F494,Lister!$D$7:$D$13)-Q494)*N494/NETWORKDAYS(Lister!$D$21,Lister!$E$21,Lister!$D$7:$D$13),IF(AND(MONTH(E494)&lt;6,MONTH(F494)=6),(NETWORKDAYS(Lister!$D$21,F494,Lister!$D$7:$D$13)-Q494)*N494/NETWORKDAYS(Lister!$D$21,Lister!$E$21,Lister!$D$7:$D$13),IF(MONTH(F494)&lt;6,0)))),0),"")</f>
        <v/>
      </c>
      <c r="U494" s="50" t="str">
        <f t="shared" si="38"/>
        <v/>
      </c>
    </row>
    <row r="495" spans="1:21" x14ac:dyDescent="0.35">
      <c r="A495" s="11" t="str">
        <f t="shared" si="39"/>
        <v/>
      </c>
      <c r="B495" s="32"/>
      <c r="C495" s="17"/>
      <c r="D495" s="18"/>
      <c r="E495" s="12"/>
      <c r="F495" s="12"/>
      <c r="G495" s="40" t="str">
        <f>IF(OR(E495="",F495=""),"",NETWORKDAYS(E495,F495,Lister!$D$7:$D$13))</f>
        <v/>
      </c>
      <c r="H495" s="14"/>
      <c r="I495" s="25" t="str">
        <f t="shared" si="35"/>
        <v/>
      </c>
      <c r="J495" s="45"/>
      <c r="K495" s="46"/>
      <c r="L495" s="15"/>
      <c r="M495" s="49" t="str">
        <f t="shared" si="36"/>
        <v/>
      </c>
      <c r="N495" s="47" t="str">
        <f t="shared" si="37"/>
        <v/>
      </c>
      <c r="O495" s="15"/>
      <c r="P495" s="15"/>
      <c r="Q495" s="15"/>
      <c r="R495" s="48" t="str">
        <f>IFERROR(MAX(IF(OR(O495="",P495="",Q495=""),"",IF(AND(MONTH(E495)=4,MONTH(F495)=4),(NETWORKDAYS(E495,F495,Lister!$D$7:$D$13)-O495)*N495/NETWORKDAYS(Lister!$D$19,Lister!$E$19,Lister!$D$7:$D$13),IF(AND(MONTH(E495)=4,MONTH(F495)&gt;4),(NETWORKDAYS(E495,Lister!$E$19,Lister!$D$7:$D$13)-O495)*N495/NETWORKDAYS(Lister!$D$19,Lister!$E$19,Lister!$D$7:$D$13),IF(MONTH(E495)&gt;4,0)))),0),"")</f>
        <v/>
      </c>
      <c r="S495" s="48" t="str">
        <f>IFERROR(MAX(IF(OR(O495="",P495="",Q495=""),"",IF(AND(MONTH(E495)=5,MONTH(F495)=5),(NETWORKDAYS(E495,F495,Lister!$D$7:$D$13)-P495)*N495/NETWORKDAYS(Lister!$D$20,Lister!$E$20,Lister!$D$7:$D$13),IF(AND(MONTH(E495)=4,MONTH(F495)=5),(NETWORKDAYS(Lister!$D$20,F495,Lister!$D$7:$D$13)-P495)*N495/NETWORKDAYS(Lister!$D$20,Lister!$E$20,Lister!$D$7:$D$13),IF(AND(MONTH(E495)=5,MONTH(F495)=6),(NETWORKDAYS(E495,Lister!$E$20,Lister!$D$7:$D$13)-P495)*N495/NETWORKDAYS(Lister!$D$20,Lister!$E$20,Lister!$D$7:$D$13),IF(AND(MONTH(E495)=4,MONTH(F495)=6),(NETWORKDAYS(Lister!$D$20,Lister!$E$20,Lister!$D$7:$D$13)-P495)*N495/NETWORKDAYS(Lister!$D$20,Lister!$E$20,Lister!$D$7:$D$13),IF(OR(MONTH(F495)=4,MONTH(E495)=6),0)))))),0),"")</f>
        <v/>
      </c>
      <c r="T495" s="48" t="str">
        <f>IFERROR(MAX(IF(OR(O495="",P495="",Q495=""),"",IF(AND(MONTH(E495)=6,MONTH(F495)=6),(NETWORKDAYS(E495,F495,Lister!$D$7:$D$13)-Q495)*N495/NETWORKDAYS(Lister!$D$21,Lister!$E$21,Lister!$D$7:$D$13),IF(AND(MONTH(E495)&lt;6,MONTH(F495)=6),(NETWORKDAYS(Lister!$D$21,F495,Lister!$D$7:$D$13)-Q495)*N495/NETWORKDAYS(Lister!$D$21,Lister!$E$21,Lister!$D$7:$D$13),IF(MONTH(F495)&lt;6,0)))),0),"")</f>
        <v/>
      </c>
      <c r="U495" s="50" t="str">
        <f t="shared" si="38"/>
        <v/>
      </c>
    </row>
    <row r="496" spans="1:21" x14ac:dyDescent="0.35">
      <c r="A496" s="11" t="str">
        <f t="shared" si="39"/>
        <v/>
      </c>
      <c r="B496" s="32"/>
      <c r="C496" s="17"/>
      <c r="D496" s="18"/>
      <c r="E496" s="12"/>
      <c r="F496" s="12"/>
      <c r="G496" s="40" t="str">
        <f>IF(OR(E496="",F496=""),"",NETWORKDAYS(E496,F496,Lister!$D$7:$D$13))</f>
        <v/>
      </c>
      <c r="H496" s="14"/>
      <c r="I496" s="25" t="str">
        <f t="shared" si="35"/>
        <v/>
      </c>
      <c r="J496" s="45"/>
      <c r="K496" s="46"/>
      <c r="L496" s="15"/>
      <c r="M496" s="49" t="str">
        <f t="shared" si="36"/>
        <v/>
      </c>
      <c r="N496" s="47" t="str">
        <f t="shared" si="37"/>
        <v/>
      </c>
      <c r="O496" s="15"/>
      <c r="P496" s="15"/>
      <c r="Q496" s="15"/>
      <c r="R496" s="48" t="str">
        <f>IFERROR(MAX(IF(OR(O496="",P496="",Q496=""),"",IF(AND(MONTH(E496)=4,MONTH(F496)=4),(NETWORKDAYS(E496,F496,Lister!$D$7:$D$13)-O496)*N496/NETWORKDAYS(Lister!$D$19,Lister!$E$19,Lister!$D$7:$D$13),IF(AND(MONTH(E496)=4,MONTH(F496)&gt;4),(NETWORKDAYS(E496,Lister!$E$19,Lister!$D$7:$D$13)-O496)*N496/NETWORKDAYS(Lister!$D$19,Lister!$E$19,Lister!$D$7:$D$13),IF(MONTH(E496)&gt;4,0)))),0),"")</f>
        <v/>
      </c>
      <c r="S496" s="48" t="str">
        <f>IFERROR(MAX(IF(OR(O496="",P496="",Q496=""),"",IF(AND(MONTH(E496)=5,MONTH(F496)=5),(NETWORKDAYS(E496,F496,Lister!$D$7:$D$13)-P496)*N496/NETWORKDAYS(Lister!$D$20,Lister!$E$20,Lister!$D$7:$D$13),IF(AND(MONTH(E496)=4,MONTH(F496)=5),(NETWORKDAYS(Lister!$D$20,F496,Lister!$D$7:$D$13)-P496)*N496/NETWORKDAYS(Lister!$D$20,Lister!$E$20,Lister!$D$7:$D$13),IF(AND(MONTH(E496)=5,MONTH(F496)=6),(NETWORKDAYS(E496,Lister!$E$20,Lister!$D$7:$D$13)-P496)*N496/NETWORKDAYS(Lister!$D$20,Lister!$E$20,Lister!$D$7:$D$13),IF(AND(MONTH(E496)=4,MONTH(F496)=6),(NETWORKDAYS(Lister!$D$20,Lister!$E$20,Lister!$D$7:$D$13)-P496)*N496/NETWORKDAYS(Lister!$D$20,Lister!$E$20,Lister!$D$7:$D$13),IF(OR(MONTH(F496)=4,MONTH(E496)=6),0)))))),0),"")</f>
        <v/>
      </c>
      <c r="T496" s="48" t="str">
        <f>IFERROR(MAX(IF(OR(O496="",P496="",Q496=""),"",IF(AND(MONTH(E496)=6,MONTH(F496)=6),(NETWORKDAYS(E496,F496,Lister!$D$7:$D$13)-Q496)*N496/NETWORKDAYS(Lister!$D$21,Lister!$E$21,Lister!$D$7:$D$13),IF(AND(MONTH(E496)&lt;6,MONTH(F496)=6),(NETWORKDAYS(Lister!$D$21,F496,Lister!$D$7:$D$13)-Q496)*N496/NETWORKDAYS(Lister!$D$21,Lister!$E$21,Lister!$D$7:$D$13),IF(MONTH(F496)&lt;6,0)))),0),"")</f>
        <v/>
      </c>
      <c r="U496" s="50" t="str">
        <f t="shared" si="38"/>
        <v/>
      </c>
    </row>
    <row r="497" spans="1:21" x14ac:dyDescent="0.35">
      <c r="A497" s="11" t="str">
        <f t="shared" si="39"/>
        <v/>
      </c>
      <c r="B497" s="32"/>
      <c r="C497" s="17"/>
      <c r="D497" s="18"/>
      <c r="E497" s="12"/>
      <c r="F497" s="12"/>
      <c r="G497" s="40" t="str">
        <f>IF(OR(E497="",F497=""),"",NETWORKDAYS(E497,F497,Lister!$D$7:$D$13))</f>
        <v/>
      </c>
      <c r="H497" s="14"/>
      <c r="I497" s="25" t="str">
        <f t="shared" si="35"/>
        <v/>
      </c>
      <c r="J497" s="45"/>
      <c r="K497" s="46"/>
      <c r="L497" s="15"/>
      <c r="M497" s="49" t="str">
        <f t="shared" si="36"/>
        <v/>
      </c>
      <c r="N497" s="47" t="str">
        <f t="shared" si="37"/>
        <v/>
      </c>
      <c r="O497" s="15"/>
      <c r="P497" s="15"/>
      <c r="Q497" s="15"/>
      <c r="R497" s="48" t="str">
        <f>IFERROR(MAX(IF(OR(O497="",P497="",Q497=""),"",IF(AND(MONTH(E497)=4,MONTH(F497)=4),(NETWORKDAYS(E497,F497,Lister!$D$7:$D$13)-O497)*N497/NETWORKDAYS(Lister!$D$19,Lister!$E$19,Lister!$D$7:$D$13),IF(AND(MONTH(E497)=4,MONTH(F497)&gt;4),(NETWORKDAYS(E497,Lister!$E$19,Lister!$D$7:$D$13)-O497)*N497/NETWORKDAYS(Lister!$D$19,Lister!$E$19,Lister!$D$7:$D$13),IF(MONTH(E497)&gt;4,0)))),0),"")</f>
        <v/>
      </c>
      <c r="S497" s="48" t="str">
        <f>IFERROR(MAX(IF(OR(O497="",P497="",Q497=""),"",IF(AND(MONTH(E497)=5,MONTH(F497)=5),(NETWORKDAYS(E497,F497,Lister!$D$7:$D$13)-P497)*N497/NETWORKDAYS(Lister!$D$20,Lister!$E$20,Lister!$D$7:$D$13),IF(AND(MONTH(E497)=4,MONTH(F497)=5),(NETWORKDAYS(Lister!$D$20,F497,Lister!$D$7:$D$13)-P497)*N497/NETWORKDAYS(Lister!$D$20,Lister!$E$20,Lister!$D$7:$D$13),IF(AND(MONTH(E497)=5,MONTH(F497)=6),(NETWORKDAYS(E497,Lister!$E$20,Lister!$D$7:$D$13)-P497)*N497/NETWORKDAYS(Lister!$D$20,Lister!$E$20,Lister!$D$7:$D$13),IF(AND(MONTH(E497)=4,MONTH(F497)=6),(NETWORKDAYS(Lister!$D$20,Lister!$E$20,Lister!$D$7:$D$13)-P497)*N497/NETWORKDAYS(Lister!$D$20,Lister!$E$20,Lister!$D$7:$D$13),IF(OR(MONTH(F497)=4,MONTH(E497)=6),0)))))),0),"")</f>
        <v/>
      </c>
      <c r="T497" s="48" t="str">
        <f>IFERROR(MAX(IF(OR(O497="",P497="",Q497=""),"",IF(AND(MONTH(E497)=6,MONTH(F497)=6),(NETWORKDAYS(E497,F497,Lister!$D$7:$D$13)-Q497)*N497/NETWORKDAYS(Lister!$D$21,Lister!$E$21,Lister!$D$7:$D$13),IF(AND(MONTH(E497)&lt;6,MONTH(F497)=6),(NETWORKDAYS(Lister!$D$21,F497,Lister!$D$7:$D$13)-Q497)*N497/NETWORKDAYS(Lister!$D$21,Lister!$E$21,Lister!$D$7:$D$13),IF(MONTH(F497)&lt;6,0)))),0),"")</f>
        <v/>
      </c>
      <c r="U497" s="50" t="str">
        <f t="shared" si="38"/>
        <v/>
      </c>
    </row>
    <row r="498" spans="1:21" x14ac:dyDescent="0.35">
      <c r="A498" s="11" t="str">
        <f t="shared" si="39"/>
        <v/>
      </c>
      <c r="B498" s="32"/>
      <c r="C498" s="17"/>
      <c r="D498" s="18"/>
      <c r="E498" s="12"/>
      <c r="F498" s="12"/>
      <c r="G498" s="40" t="str">
        <f>IF(OR(E498="",F498=""),"",NETWORKDAYS(E498,F498,Lister!$D$7:$D$13))</f>
        <v/>
      </c>
      <c r="H498" s="14"/>
      <c r="I498" s="25" t="str">
        <f t="shared" si="35"/>
        <v/>
      </c>
      <c r="J498" s="45"/>
      <c r="K498" s="46"/>
      <c r="L498" s="15"/>
      <c r="M498" s="49" t="str">
        <f t="shared" si="36"/>
        <v/>
      </c>
      <c r="N498" s="47" t="str">
        <f t="shared" si="37"/>
        <v/>
      </c>
      <c r="O498" s="15"/>
      <c r="P498" s="15"/>
      <c r="Q498" s="15"/>
      <c r="R498" s="48" t="str">
        <f>IFERROR(MAX(IF(OR(O498="",P498="",Q498=""),"",IF(AND(MONTH(E498)=4,MONTH(F498)=4),(NETWORKDAYS(E498,F498,Lister!$D$7:$D$13)-O498)*N498/NETWORKDAYS(Lister!$D$19,Lister!$E$19,Lister!$D$7:$D$13),IF(AND(MONTH(E498)=4,MONTH(F498)&gt;4),(NETWORKDAYS(E498,Lister!$E$19,Lister!$D$7:$D$13)-O498)*N498/NETWORKDAYS(Lister!$D$19,Lister!$E$19,Lister!$D$7:$D$13),IF(MONTH(E498)&gt;4,0)))),0),"")</f>
        <v/>
      </c>
      <c r="S498" s="48" t="str">
        <f>IFERROR(MAX(IF(OR(O498="",P498="",Q498=""),"",IF(AND(MONTH(E498)=5,MONTH(F498)=5),(NETWORKDAYS(E498,F498,Lister!$D$7:$D$13)-P498)*N498/NETWORKDAYS(Lister!$D$20,Lister!$E$20,Lister!$D$7:$D$13),IF(AND(MONTH(E498)=4,MONTH(F498)=5),(NETWORKDAYS(Lister!$D$20,F498,Lister!$D$7:$D$13)-P498)*N498/NETWORKDAYS(Lister!$D$20,Lister!$E$20,Lister!$D$7:$D$13),IF(AND(MONTH(E498)=5,MONTH(F498)=6),(NETWORKDAYS(E498,Lister!$E$20,Lister!$D$7:$D$13)-P498)*N498/NETWORKDAYS(Lister!$D$20,Lister!$E$20,Lister!$D$7:$D$13),IF(AND(MONTH(E498)=4,MONTH(F498)=6),(NETWORKDAYS(Lister!$D$20,Lister!$E$20,Lister!$D$7:$D$13)-P498)*N498/NETWORKDAYS(Lister!$D$20,Lister!$E$20,Lister!$D$7:$D$13),IF(OR(MONTH(F498)=4,MONTH(E498)=6),0)))))),0),"")</f>
        <v/>
      </c>
      <c r="T498" s="48" t="str">
        <f>IFERROR(MAX(IF(OR(O498="",P498="",Q498=""),"",IF(AND(MONTH(E498)=6,MONTH(F498)=6),(NETWORKDAYS(E498,F498,Lister!$D$7:$D$13)-Q498)*N498/NETWORKDAYS(Lister!$D$21,Lister!$E$21,Lister!$D$7:$D$13),IF(AND(MONTH(E498)&lt;6,MONTH(F498)=6),(NETWORKDAYS(Lister!$D$21,F498,Lister!$D$7:$D$13)-Q498)*N498/NETWORKDAYS(Lister!$D$21,Lister!$E$21,Lister!$D$7:$D$13),IF(MONTH(F498)&lt;6,0)))),0),"")</f>
        <v/>
      </c>
      <c r="U498" s="50" t="str">
        <f t="shared" si="38"/>
        <v/>
      </c>
    </row>
    <row r="499" spans="1:21" x14ac:dyDescent="0.35">
      <c r="A499" s="11" t="str">
        <f t="shared" si="39"/>
        <v/>
      </c>
      <c r="B499" s="32"/>
      <c r="C499" s="17"/>
      <c r="D499" s="18"/>
      <c r="E499" s="12"/>
      <c r="F499" s="12"/>
      <c r="G499" s="40" t="str">
        <f>IF(OR(E499="",F499=""),"",NETWORKDAYS(E499,F499,Lister!$D$7:$D$13))</f>
        <v/>
      </c>
      <c r="H499" s="14"/>
      <c r="I499" s="25" t="str">
        <f t="shared" si="35"/>
        <v/>
      </c>
      <c r="J499" s="45"/>
      <c r="K499" s="46"/>
      <c r="L499" s="15"/>
      <c r="M499" s="49" t="str">
        <f t="shared" si="36"/>
        <v/>
      </c>
      <c r="N499" s="47" t="str">
        <f t="shared" si="37"/>
        <v/>
      </c>
      <c r="O499" s="15"/>
      <c r="P499" s="15"/>
      <c r="Q499" s="15"/>
      <c r="R499" s="48" t="str">
        <f>IFERROR(MAX(IF(OR(O499="",P499="",Q499=""),"",IF(AND(MONTH(E499)=4,MONTH(F499)=4),(NETWORKDAYS(E499,F499,Lister!$D$7:$D$13)-O499)*N499/NETWORKDAYS(Lister!$D$19,Lister!$E$19,Lister!$D$7:$D$13),IF(AND(MONTH(E499)=4,MONTH(F499)&gt;4),(NETWORKDAYS(E499,Lister!$E$19,Lister!$D$7:$D$13)-O499)*N499/NETWORKDAYS(Lister!$D$19,Lister!$E$19,Lister!$D$7:$D$13),IF(MONTH(E499)&gt;4,0)))),0),"")</f>
        <v/>
      </c>
      <c r="S499" s="48" t="str">
        <f>IFERROR(MAX(IF(OR(O499="",P499="",Q499=""),"",IF(AND(MONTH(E499)=5,MONTH(F499)=5),(NETWORKDAYS(E499,F499,Lister!$D$7:$D$13)-P499)*N499/NETWORKDAYS(Lister!$D$20,Lister!$E$20,Lister!$D$7:$D$13),IF(AND(MONTH(E499)=4,MONTH(F499)=5),(NETWORKDAYS(Lister!$D$20,F499,Lister!$D$7:$D$13)-P499)*N499/NETWORKDAYS(Lister!$D$20,Lister!$E$20,Lister!$D$7:$D$13),IF(AND(MONTH(E499)=5,MONTH(F499)=6),(NETWORKDAYS(E499,Lister!$E$20,Lister!$D$7:$D$13)-P499)*N499/NETWORKDAYS(Lister!$D$20,Lister!$E$20,Lister!$D$7:$D$13),IF(AND(MONTH(E499)=4,MONTH(F499)=6),(NETWORKDAYS(Lister!$D$20,Lister!$E$20,Lister!$D$7:$D$13)-P499)*N499/NETWORKDAYS(Lister!$D$20,Lister!$E$20,Lister!$D$7:$D$13),IF(OR(MONTH(F499)=4,MONTH(E499)=6),0)))))),0),"")</f>
        <v/>
      </c>
      <c r="T499" s="48" t="str">
        <f>IFERROR(MAX(IF(OR(O499="",P499="",Q499=""),"",IF(AND(MONTH(E499)=6,MONTH(F499)=6),(NETWORKDAYS(E499,F499,Lister!$D$7:$D$13)-Q499)*N499/NETWORKDAYS(Lister!$D$21,Lister!$E$21,Lister!$D$7:$D$13),IF(AND(MONTH(E499)&lt;6,MONTH(F499)=6),(NETWORKDAYS(Lister!$D$21,F499,Lister!$D$7:$D$13)-Q499)*N499/NETWORKDAYS(Lister!$D$21,Lister!$E$21,Lister!$D$7:$D$13),IF(MONTH(F499)&lt;6,0)))),0),"")</f>
        <v/>
      </c>
      <c r="U499" s="50" t="str">
        <f t="shared" si="38"/>
        <v/>
      </c>
    </row>
    <row r="500" spans="1:21" x14ac:dyDescent="0.35">
      <c r="A500" s="11" t="str">
        <f t="shared" si="39"/>
        <v/>
      </c>
      <c r="B500" s="32"/>
      <c r="C500" s="17"/>
      <c r="D500" s="18"/>
      <c r="E500" s="12"/>
      <c r="F500" s="12"/>
      <c r="G500" s="40" t="str">
        <f>IF(OR(E500="",F500=""),"",NETWORKDAYS(E500,F500,Lister!$D$7:$D$13))</f>
        <v/>
      </c>
      <c r="H500" s="14"/>
      <c r="I500" s="25" t="str">
        <f t="shared" si="35"/>
        <v/>
      </c>
      <c r="J500" s="45"/>
      <c r="K500" s="46"/>
      <c r="L500" s="15"/>
      <c r="M500" s="49" t="str">
        <f t="shared" si="36"/>
        <v/>
      </c>
      <c r="N500" s="47" t="str">
        <f t="shared" si="37"/>
        <v/>
      </c>
      <c r="O500" s="15"/>
      <c r="P500" s="15"/>
      <c r="Q500" s="15"/>
      <c r="R500" s="48" t="str">
        <f>IFERROR(MAX(IF(OR(O500="",P500="",Q500=""),"",IF(AND(MONTH(E500)=4,MONTH(F500)=4),(NETWORKDAYS(E500,F500,Lister!$D$7:$D$13)-O500)*N500/NETWORKDAYS(Lister!$D$19,Lister!$E$19,Lister!$D$7:$D$13),IF(AND(MONTH(E500)=4,MONTH(F500)&gt;4),(NETWORKDAYS(E500,Lister!$E$19,Lister!$D$7:$D$13)-O500)*N500/NETWORKDAYS(Lister!$D$19,Lister!$E$19,Lister!$D$7:$D$13),IF(MONTH(E500)&gt;4,0)))),0),"")</f>
        <v/>
      </c>
      <c r="S500" s="48" t="str">
        <f>IFERROR(MAX(IF(OR(O500="",P500="",Q500=""),"",IF(AND(MONTH(E500)=5,MONTH(F500)=5),(NETWORKDAYS(E500,F500,Lister!$D$7:$D$13)-P500)*N500/NETWORKDAYS(Lister!$D$20,Lister!$E$20,Lister!$D$7:$D$13),IF(AND(MONTH(E500)=4,MONTH(F500)=5),(NETWORKDAYS(Lister!$D$20,F500,Lister!$D$7:$D$13)-P500)*N500/NETWORKDAYS(Lister!$D$20,Lister!$E$20,Lister!$D$7:$D$13),IF(AND(MONTH(E500)=5,MONTH(F500)=6),(NETWORKDAYS(E500,Lister!$E$20,Lister!$D$7:$D$13)-P500)*N500/NETWORKDAYS(Lister!$D$20,Lister!$E$20,Lister!$D$7:$D$13),IF(AND(MONTH(E500)=4,MONTH(F500)=6),(NETWORKDAYS(Lister!$D$20,Lister!$E$20,Lister!$D$7:$D$13)-P500)*N500/NETWORKDAYS(Lister!$D$20,Lister!$E$20,Lister!$D$7:$D$13),IF(OR(MONTH(F500)=4,MONTH(E500)=6),0)))))),0),"")</f>
        <v/>
      </c>
      <c r="T500" s="48" t="str">
        <f>IFERROR(MAX(IF(OR(O500="",P500="",Q500=""),"",IF(AND(MONTH(E500)=6,MONTH(F500)=6),(NETWORKDAYS(E500,F500,Lister!$D$7:$D$13)-Q500)*N500/NETWORKDAYS(Lister!$D$21,Lister!$E$21,Lister!$D$7:$D$13),IF(AND(MONTH(E500)&lt;6,MONTH(F500)=6),(NETWORKDAYS(Lister!$D$21,F500,Lister!$D$7:$D$13)-Q500)*N500/NETWORKDAYS(Lister!$D$21,Lister!$E$21,Lister!$D$7:$D$13),IF(MONTH(F500)&lt;6,0)))),0),"")</f>
        <v/>
      </c>
      <c r="U500" s="50" t="str">
        <f t="shared" si="38"/>
        <v/>
      </c>
    </row>
    <row r="501" spans="1:21" x14ac:dyDescent="0.35">
      <c r="A501" s="11" t="str">
        <f t="shared" si="39"/>
        <v/>
      </c>
      <c r="B501" s="32"/>
      <c r="C501" s="17"/>
      <c r="D501" s="18"/>
      <c r="E501" s="12"/>
      <c r="F501" s="12"/>
      <c r="G501" s="40" t="str">
        <f>IF(OR(E501="",F501=""),"",NETWORKDAYS(E501,F501,Lister!$D$7:$D$13))</f>
        <v/>
      </c>
      <c r="H501" s="14"/>
      <c r="I501" s="25" t="str">
        <f t="shared" si="35"/>
        <v/>
      </c>
      <c r="J501" s="45"/>
      <c r="K501" s="46"/>
      <c r="L501" s="15"/>
      <c r="M501" s="49" t="str">
        <f t="shared" si="36"/>
        <v/>
      </c>
      <c r="N501" s="47" t="str">
        <f t="shared" si="37"/>
        <v/>
      </c>
      <c r="O501" s="15"/>
      <c r="P501" s="15"/>
      <c r="Q501" s="15"/>
      <c r="R501" s="48" t="str">
        <f>IFERROR(MAX(IF(OR(O501="",P501="",Q501=""),"",IF(AND(MONTH(E501)=4,MONTH(F501)=4),(NETWORKDAYS(E501,F501,Lister!$D$7:$D$13)-O501)*N501/NETWORKDAYS(Lister!$D$19,Lister!$E$19,Lister!$D$7:$D$13),IF(AND(MONTH(E501)=4,MONTH(F501)&gt;4),(NETWORKDAYS(E501,Lister!$E$19,Lister!$D$7:$D$13)-O501)*N501/NETWORKDAYS(Lister!$D$19,Lister!$E$19,Lister!$D$7:$D$13),IF(MONTH(E501)&gt;4,0)))),0),"")</f>
        <v/>
      </c>
      <c r="S501" s="48" t="str">
        <f>IFERROR(MAX(IF(OR(O501="",P501="",Q501=""),"",IF(AND(MONTH(E501)=5,MONTH(F501)=5),(NETWORKDAYS(E501,F501,Lister!$D$7:$D$13)-P501)*N501/NETWORKDAYS(Lister!$D$20,Lister!$E$20,Lister!$D$7:$D$13),IF(AND(MONTH(E501)=4,MONTH(F501)=5),(NETWORKDAYS(Lister!$D$20,F501,Lister!$D$7:$D$13)-P501)*N501/NETWORKDAYS(Lister!$D$20,Lister!$E$20,Lister!$D$7:$D$13),IF(AND(MONTH(E501)=5,MONTH(F501)=6),(NETWORKDAYS(E501,Lister!$E$20,Lister!$D$7:$D$13)-P501)*N501/NETWORKDAYS(Lister!$D$20,Lister!$E$20,Lister!$D$7:$D$13),IF(AND(MONTH(E501)=4,MONTH(F501)=6),(NETWORKDAYS(Lister!$D$20,Lister!$E$20,Lister!$D$7:$D$13)-P501)*N501/NETWORKDAYS(Lister!$D$20,Lister!$E$20,Lister!$D$7:$D$13),IF(OR(MONTH(F501)=4,MONTH(E501)=6),0)))))),0),"")</f>
        <v/>
      </c>
      <c r="T501" s="48" t="str">
        <f>IFERROR(MAX(IF(OR(O501="",P501="",Q501=""),"",IF(AND(MONTH(E501)=6,MONTH(F501)=6),(NETWORKDAYS(E501,F501,Lister!$D$7:$D$13)-Q501)*N501/NETWORKDAYS(Lister!$D$21,Lister!$E$21,Lister!$D$7:$D$13),IF(AND(MONTH(E501)&lt;6,MONTH(F501)=6),(NETWORKDAYS(Lister!$D$21,F501,Lister!$D$7:$D$13)-Q501)*N501/NETWORKDAYS(Lister!$D$21,Lister!$E$21,Lister!$D$7:$D$13),IF(MONTH(F501)&lt;6,0)))),0),"")</f>
        <v/>
      </c>
      <c r="U501" s="50" t="str">
        <f t="shared" si="38"/>
        <v/>
      </c>
    </row>
    <row r="502" spans="1:21" x14ac:dyDescent="0.35">
      <c r="A502" s="11" t="str">
        <f t="shared" si="39"/>
        <v/>
      </c>
      <c r="B502" s="32"/>
      <c r="C502" s="17"/>
      <c r="D502" s="18"/>
      <c r="E502" s="12"/>
      <c r="F502" s="12"/>
      <c r="G502" s="40" t="str">
        <f>IF(OR(E502="",F502=""),"",NETWORKDAYS(E502,F502,Lister!$D$7:$D$13))</f>
        <v/>
      </c>
      <c r="H502" s="14"/>
      <c r="I502" s="25" t="str">
        <f t="shared" si="35"/>
        <v/>
      </c>
      <c r="J502" s="45"/>
      <c r="K502" s="46"/>
      <c r="L502" s="15"/>
      <c r="M502" s="49" t="str">
        <f t="shared" si="36"/>
        <v/>
      </c>
      <c r="N502" s="47" t="str">
        <f t="shared" si="37"/>
        <v/>
      </c>
      <c r="O502" s="15"/>
      <c r="P502" s="15"/>
      <c r="Q502" s="15"/>
      <c r="R502" s="48" t="str">
        <f>IFERROR(MAX(IF(OR(O502="",P502="",Q502=""),"",IF(AND(MONTH(E502)=4,MONTH(F502)=4),(NETWORKDAYS(E502,F502,Lister!$D$7:$D$13)-O502)*N502/NETWORKDAYS(Lister!$D$19,Lister!$E$19,Lister!$D$7:$D$13),IF(AND(MONTH(E502)=4,MONTH(F502)&gt;4),(NETWORKDAYS(E502,Lister!$E$19,Lister!$D$7:$D$13)-O502)*N502/NETWORKDAYS(Lister!$D$19,Lister!$E$19,Lister!$D$7:$D$13),IF(MONTH(E502)&gt;4,0)))),0),"")</f>
        <v/>
      </c>
      <c r="S502" s="48" t="str">
        <f>IFERROR(MAX(IF(OR(O502="",P502="",Q502=""),"",IF(AND(MONTH(E502)=5,MONTH(F502)=5),(NETWORKDAYS(E502,F502,Lister!$D$7:$D$13)-P502)*N502/NETWORKDAYS(Lister!$D$20,Lister!$E$20,Lister!$D$7:$D$13),IF(AND(MONTH(E502)=4,MONTH(F502)=5),(NETWORKDAYS(Lister!$D$20,F502,Lister!$D$7:$D$13)-P502)*N502/NETWORKDAYS(Lister!$D$20,Lister!$E$20,Lister!$D$7:$D$13),IF(AND(MONTH(E502)=5,MONTH(F502)=6),(NETWORKDAYS(E502,Lister!$E$20,Lister!$D$7:$D$13)-P502)*N502/NETWORKDAYS(Lister!$D$20,Lister!$E$20,Lister!$D$7:$D$13),IF(AND(MONTH(E502)=4,MONTH(F502)=6),(NETWORKDAYS(Lister!$D$20,Lister!$E$20,Lister!$D$7:$D$13)-P502)*N502/NETWORKDAYS(Lister!$D$20,Lister!$E$20,Lister!$D$7:$D$13),IF(OR(MONTH(F502)=4,MONTH(E502)=6),0)))))),0),"")</f>
        <v/>
      </c>
      <c r="T502" s="48" t="str">
        <f>IFERROR(MAX(IF(OR(O502="",P502="",Q502=""),"",IF(AND(MONTH(E502)=6,MONTH(F502)=6),(NETWORKDAYS(E502,F502,Lister!$D$7:$D$13)-Q502)*N502/NETWORKDAYS(Lister!$D$21,Lister!$E$21,Lister!$D$7:$D$13),IF(AND(MONTH(E502)&lt;6,MONTH(F502)=6),(NETWORKDAYS(Lister!$D$21,F502,Lister!$D$7:$D$13)-Q502)*N502/NETWORKDAYS(Lister!$D$21,Lister!$E$21,Lister!$D$7:$D$13),IF(MONTH(F502)&lt;6,0)))),0),"")</f>
        <v/>
      </c>
      <c r="U502" s="50" t="str">
        <f t="shared" si="38"/>
        <v/>
      </c>
    </row>
    <row r="503" spans="1:21" x14ac:dyDescent="0.35">
      <c r="A503" s="11" t="str">
        <f t="shared" si="39"/>
        <v/>
      </c>
      <c r="B503" s="32"/>
      <c r="C503" s="17"/>
      <c r="D503" s="18"/>
      <c r="E503" s="12"/>
      <c r="F503" s="12"/>
      <c r="G503" s="40" t="str">
        <f>IF(OR(E503="",F503=""),"",NETWORKDAYS(E503,F503,Lister!$D$7:$D$13))</f>
        <v/>
      </c>
      <c r="H503" s="14"/>
      <c r="I503" s="25" t="str">
        <f t="shared" si="35"/>
        <v/>
      </c>
      <c r="J503" s="45"/>
      <c r="K503" s="46"/>
      <c r="L503" s="15"/>
      <c r="M503" s="49" t="str">
        <f t="shared" si="36"/>
        <v/>
      </c>
      <c r="N503" s="47" t="str">
        <f t="shared" si="37"/>
        <v/>
      </c>
      <c r="O503" s="15"/>
      <c r="P503" s="15"/>
      <c r="Q503" s="15"/>
      <c r="R503" s="48" t="str">
        <f>IFERROR(MAX(IF(OR(O503="",P503="",Q503=""),"",IF(AND(MONTH(E503)=4,MONTH(F503)=4),(NETWORKDAYS(E503,F503,Lister!$D$7:$D$13)-O503)*N503/NETWORKDAYS(Lister!$D$19,Lister!$E$19,Lister!$D$7:$D$13),IF(AND(MONTH(E503)=4,MONTH(F503)&gt;4),(NETWORKDAYS(E503,Lister!$E$19,Lister!$D$7:$D$13)-O503)*N503/NETWORKDAYS(Lister!$D$19,Lister!$E$19,Lister!$D$7:$D$13),IF(MONTH(E503)&gt;4,0)))),0),"")</f>
        <v/>
      </c>
      <c r="S503" s="48" t="str">
        <f>IFERROR(MAX(IF(OR(O503="",P503="",Q503=""),"",IF(AND(MONTH(E503)=5,MONTH(F503)=5),(NETWORKDAYS(E503,F503,Lister!$D$7:$D$13)-P503)*N503/NETWORKDAYS(Lister!$D$20,Lister!$E$20,Lister!$D$7:$D$13),IF(AND(MONTH(E503)=4,MONTH(F503)=5),(NETWORKDAYS(Lister!$D$20,F503,Lister!$D$7:$D$13)-P503)*N503/NETWORKDAYS(Lister!$D$20,Lister!$E$20,Lister!$D$7:$D$13),IF(AND(MONTH(E503)=5,MONTH(F503)=6),(NETWORKDAYS(E503,Lister!$E$20,Lister!$D$7:$D$13)-P503)*N503/NETWORKDAYS(Lister!$D$20,Lister!$E$20,Lister!$D$7:$D$13),IF(AND(MONTH(E503)=4,MONTH(F503)=6),(NETWORKDAYS(Lister!$D$20,Lister!$E$20,Lister!$D$7:$D$13)-P503)*N503/NETWORKDAYS(Lister!$D$20,Lister!$E$20,Lister!$D$7:$D$13),IF(OR(MONTH(F503)=4,MONTH(E503)=6),0)))))),0),"")</f>
        <v/>
      </c>
      <c r="T503" s="48" t="str">
        <f>IFERROR(MAX(IF(OR(O503="",P503="",Q503=""),"",IF(AND(MONTH(E503)=6,MONTH(F503)=6),(NETWORKDAYS(E503,F503,Lister!$D$7:$D$13)-Q503)*N503/NETWORKDAYS(Lister!$D$21,Lister!$E$21,Lister!$D$7:$D$13),IF(AND(MONTH(E503)&lt;6,MONTH(F503)=6),(NETWORKDAYS(Lister!$D$21,F503,Lister!$D$7:$D$13)-Q503)*N503/NETWORKDAYS(Lister!$D$21,Lister!$E$21,Lister!$D$7:$D$13),IF(MONTH(F503)&lt;6,0)))),0),"")</f>
        <v/>
      </c>
      <c r="U503" s="50" t="str">
        <f t="shared" si="38"/>
        <v/>
      </c>
    </row>
    <row r="504" spans="1:21" x14ac:dyDescent="0.35">
      <c r="A504" s="11" t="str">
        <f t="shared" si="39"/>
        <v/>
      </c>
      <c r="B504" s="32"/>
      <c r="C504" s="17"/>
      <c r="D504" s="18"/>
      <c r="E504" s="12"/>
      <c r="F504" s="12"/>
      <c r="G504" s="40" t="str">
        <f>IF(OR(E504="",F504=""),"",NETWORKDAYS(E504,F504,Lister!$D$7:$D$13))</f>
        <v/>
      </c>
      <c r="H504" s="14"/>
      <c r="I504" s="25" t="str">
        <f t="shared" si="35"/>
        <v/>
      </c>
      <c r="J504" s="45"/>
      <c r="K504" s="46"/>
      <c r="L504" s="15"/>
      <c r="M504" s="49" t="str">
        <f t="shared" si="36"/>
        <v/>
      </c>
      <c r="N504" s="47" t="str">
        <f t="shared" si="37"/>
        <v/>
      </c>
      <c r="O504" s="15"/>
      <c r="P504" s="15"/>
      <c r="Q504" s="15"/>
      <c r="R504" s="48" t="str">
        <f>IFERROR(MAX(IF(OR(O504="",P504="",Q504=""),"",IF(AND(MONTH(E504)=4,MONTH(F504)=4),(NETWORKDAYS(E504,F504,Lister!$D$7:$D$13)-O504)*N504/NETWORKDAYS(Lister!$D$19,Lister!$E$19,Lister!$D$7:$D$13),IF(AND(MONTH(E504)=4,MONTH(F504)&gt;4),(NETWORKDAYS(E504,Lister!$E$19,Lister!$D$7:$D$13)-O504)*N504/NETWORKDAYS(Lister!$D$19,Lister!$E$19,Lister!$D$7:$D$13),IF(MONTH(E504)&gt;4,0)))),0),"")</f>
        <v/>
      </c>
      <c r="S504" s="48" t="str">
        <f>IFERROR(MAX(IF(OR(O504="",P504="",Q504=""),"",IF(AND(MONTH(E504)=5,MONTH(F504)=5),(NETWORKDAYS(E504,F504,Lister!$D$7:$D$13)-P504)*N504/NETWORKDAYS(Lister!$D$20,Lister!$E$20,Lister!$D$7:$D$13),IF(AND(MONTH(E504)=4,MONTH(F504)=5),(NETWORKDAYS(Lister!$D$20,F504,Lister!$D$7:$D$13)-P504)*N504/NETWORKDAYS(Lister!$D$20,Lister!$E$20,Lister!$D$7:$D$13),IF(AND(MONTH(E504)=5,MONTH(F504)=6),(NETWORKDAYS(E504,Lister!$E$20,Lister!$D$7:$D$13)-P504)*N504/NETWORKDAYS(Lister!$D$20,Lister!$E$20,Lister!$D$7:$D$13),IF(AND(MONTH(E504)=4,MONTH(F504)=6),(NETWORKDAYS(Lister!$D$20,Lister!$E$20,Lister!$D$7:$D$13)-P504)*N504/NETWORKDAYS(Lister!$D$20,Lister!$E$20,Lister!$D$7:$D$13),IF(OR(MONTH(F504)=4,MONTH(E504)=6),0)))))),0),"")</f>
        <v/>
      </c>
      <c r="T504" s="48" t="str">
        <f>IFERROR(MAX(IF(OR(O504="",P504="",Q504=""),"",IF(AND(MONTH(E504)=6,MONTH(F504)=6),(NETWORKDAYS(E504,F504,Lister!$D$7:$D$13)-Q504)*N504/NETWORKDAYS(Lister!$D$21,Lister!$E$21,Lister!$D$7:$D$13),IF(AND(MONTH(E504)&lt;6,MONTH(F504)=6),(NETWORKDAYS(Lister!$D$21,F504,Lister!$D$7:$D$13)-Q504)*N504/NETWORKDAYS(Lister!$D$21,Lister!$E$21,Lister!$D$7:$D$13),IF(MONTH(F504)&lt;6,0)))),0),"")</f>
        <v/>
      </c>
      <c r="U504" s="50" t="str">
        <f t="shared" si="38"/>
        <v/>
      </c>
    </row>
    <row r="505" spans="1:21" x14ac:dyDescent="0.35">
      <c r="A505" s="11" t="str">
        <f t="shared" si="39"/>
        <v/>
      </c>
      <c r="B505" s="32"/>
      <c r="C505" s="17"/>
      <c r="D505" s="18"/>
      <c r="E505" s="12"/>
      <c r="F505" s="12"/>
      <c r="G505" s="40" t="str">
        <f>IF(OR(E505="",F505=""),"",NETWORKDAYS(E505,F505,Lister!$D$7:$D$13))</f>
        <v/>
      </c>
      <c r="H505" s="14"/>
      <c r="I505" s="25" t="str">
        <f t="shared" si="35"/>
        <v/>
      </c>
      <c r="J505" s="45"/>
      <c r="K505" s="46"/>
      <c r="L505" s="15"/>
      <c r="M505" s="49" t="str">
        <f t="shared" si="36"/>
        <v/>
      </c>
      <c r="N505" s="47" t="str">
        <f t="shared" si="37"/>
        <v/>
      </c>
      <c r="O505" s="15"/>
      <c r="P505" s="15"/>
      <c r="Q505" s="15"/>
      <c r="R505" s="48" t="str">
        <f>IFERROR(MAX(IF(OR(O505="",P505="",Q505=""),"",IF(AND(MONTH(E505)=4,MONTH(F505)=4),(NETWORKDAYS(E505,F505,Lister!$D$7:$D$13)-O505)*N505/NETWORKDAYS(Lister!$D$19,Lister!$E$19,Lister!$D$7:$D$13),IF(AND(MONTH(E505)=4,MONTH(F505)&gt;4),(NETWORKDAYS(E505,Lister!$E$19,Lister!$D$7:$D$13)-O505)*N505/NETWORKDAYS(Lister!$D$19,Lister!$E$19,Lister!$D$7:$D$13),IF(MONTH(E505)&gt;4,0)))),0),"")</f>
        <v/>
      </c>
      <c r="S505" s="48" t="str">
        <f>IFERROR(MAX(IF(OR(O505="",P505="",Q505=""),"",IF(AND(MONTH(E505)=5,MONTH(F505)=5),(NETWORKDAYS(E505,F505,Lister!$D$7:$D$13)-P505)*N505/NETWORKDAYS(Lister!$D$20,Lister!$E$20,Lister!$D$7:$D$13),IF(AND(MONTH(E505)=4,MONTH(F505)=5),(NETWORKDAYS(Lister!$D$20,F505,Lister!$D$7:$D$13)-P505)*N505/NETWORKDAYS(Lister!$D$20,Lister!$E$20,Lister!$D$7:$D$13),IF(AND(MONTH(E505)=5,MONTH(F505)=6),(NETWORKDAYS(E505,Lister!$E$20,Lister!$D$7:$D$13)-P505)*N505/NETWORKDAYS(Lister!$D$20,Lister!$E$20,Lister!$D$7:$D$13),IF(AND(MONTH(E505)=4,MONTH(F505)=6),(NETWORKDAYS(Lister!$D$20,Lister!$E$20,Lister!$D$7:$D$13)-P505)*N505/NETWORKDAYS(Lister!$D$20,Lister!$E$20,Lister!$D$7:$D$13),IF(OR(MONTH(F505)=4,MONTH(E505)=6),0)))))),0),"")</f>
        <v/>
      </c>
      <c r="T505" s="48" t="str">
        <f>IFERROR(MAX(IF(OR(O505="",P505="",Q505=""),"",IF(AND(MONTH(E505)=6,MONTH(F505)=6),(NETWORKDAYS(E505,F505,Lister!$D$7:$D$13)-Q505)*N505/NETWORKDAYS(Lister!$D$21,Lister!$E$21,Lister!$D$7:$D$13),IF(AND(MONTH(E505)&lt;6,MONTH(F505)=6),(NETWORKDAYS(Lister!$D$21,F505,Lister!$D$7:$D$13)-Q505)*N505/NETWORKDAYS(Lister!$D$21,Lister!$E$21,Lister!$D$7:$D$13),IF(MONTH(F505)&lt;6,0)))),0),"")</f>
        <v/>
      </c>
      <c r="U505" s="50" t="str">
        <f t="shared" si="38"/>
        <v/>
      </c>
    </row>
    <row r="506" spans="1:21" x14ac:dyDescent="0.35">
      <c r="A506" s="11" t="str">
        <f t="shared" si="39"/>
        <v/>
      </c>
      <c r="B506" s="32"/>
      <c r="C506" s="17"/>
      <c r="D506" s="18"/>
      <c r="E506" s="12"/>
      <c r="F506" s="12"/>
      <c r="G506" s="40" t="str">
        <f>IF(OR(E506="",F506=""),"",NETWORKDAYS(E506,F506,Lister!$D$7:$D$13))</f>
        <v/>
      </c>
      <c r="H506" s="14"/>
      <c r="I506" s="25" t="str">
        <f t="shared" si="35"/>
        <v/>
      </c>
      <c r="J506" s="45"/>
      <c r="K506" s="46"/>
      <c r="L506" s="15"/>
      <c r="M506" s="49" t="str">
        <f t="shared" si="36"/>
        <v/>
      </c>
      <c r="N506" s="47" t="str">
        <f t="shared" si="37"/>
        <v/>
      </c>
      <c r="O506" s="15"/>
      <c r="P506" s="15"/>
      <c r="Q506" s="15"/>
      <c r="R506" s="48" t="str">
        <f>IFERROR(MAX(IF(OR(O506="",P506="",Q506=""),"",IF(AND(MONTH(E506)=4,MONTH(F506)=4),(NETWORKDAYS(E506,F506,Lister!$D$7:$D$13)-O506)*N506/NETWORKDAYS(Lister!$D$19,Lister!$E$19,Lister!$D$7:$D$13),IF(AND(MONTH(E506)=4,MONTH(F506)&gt;4),(NETWORKDAYS(E506,Lister!$E$19,Lister!$D$7:$D$13)-O506)*N506/NETWORKDAYS(Lister!$D$19,Lister!$E$19,Lister!$D$7:$D$13),IF(MONTH(E506)&gt;4,0)))),0),"")</f>
        <v/>
      </c>
      <c r="S506" s="48" t="str">
        <f>IFERROR(MAX(IF(OR(O506="",P506="",Q506=""),"",IF(AND(MONTH(E506)=5,MONTH(F506)=5),(NETWORKDAYS(E506,F506,Lister!$D$7:$D$13)-P506)*N506/NETWORKDAYS(Lister!$D$20,Lister!$E$20,Lister!$D$7:$D$13),IF(AND(MONTH(E506)=4,MONTH(F506)=5),(NETWORKDAYS(Lister!$D$20,F506,Lister!$D$7:$D$13)-P506)*N506/NETWORKDAYS(Lister!$D$20,Lister!$E$20,Lister!$D$7:$D$13),IF(AND(MONTH(E506)=5,MONTH(F506)=6),(NETWORKDAYS(E506,Lister!$E$20,Lister!$D$7:$D$13)-P506)*N506/NETWORKDAYS(Lister!$D$20,Lister!$E$20,Lister!$D$7:$D$13),IF(AND(MONTH(E506)=4,MONTH(F506)=6),(NETWORKDAYS(Lister!$D$20,Lister!$E$20,Lister!$D$7:$D$13)-P506)*N506/NETWORKDAYS(Lister!$D$20,Lister!$E$20,Lister!$D$7:$D$13),IF(OR(MONTH(F506)=4,MONTH(E506)=6),0)))))),0),"")</f>
        <v/>
      </c>
      <c r="T506" s="48" t="str">
        <f>IFERROR(MAX(IF(OR(O506="",P506="",Q506=""),"",IF(AND(MONTH(E506)=6,MONTH(F506)=6),(NETWORKDAYS(E506,F506,Lister!$D$7:$D$13)-Q506)*N506/NETWORKDAYS(Lister!$D$21,Lister!$E$21,Lister!$D$7:$D$13),IF(AND(MONTH(E506)&lt;6,MONTH(F506)=6),(NETWORKDAYS(Lister!$D$21,F506,Lister!$D$7:$D$13)-Q506)*N506/NETWORKDAYS(Lister!$D$21,Lister!$E$21,Lister!$D$7:$D$13),IF(MONTH(F506)&lt;6,0)))),0),"")</f>
        <v/>
      </c>
      <c r="U506" s="50" t="str">
        <f t="shared" si="38"/>
        <v/>
      </c>
    </row>
    <row r="507" spans="1:21" x14ac:dyDescent="0.35">
      <c r="A507" s="11" t="str">
        <f t="shared" si="39"/>
        <v/>
      </c>
      <c r="B507" s="32"/>
      <c r="C507" s="17"/>
      <c r="D507" s="18"/>
      <c r="E507" s="12"/>
      <c r="F507" s="12"/>
      <c r="G507" s="40" t="str">
        <f>IF(OR(E507="",F507=""),"",NETWORKDAYS(E507,F507,Lister!$D$7:$D$13))</f>
        <v/>
      </c>
      <c r="H507" s="14"/>
      <c r="I507" s="25" t="str">
        <f t="shared" si="35"/>
        <v/>
      </c>
      <c r="J507" s="45"/>
      <c r="K507" s="46"/>
      <c r="L507" s="15"/>
      <c r="M507" s="49" t="str">
        <f t="shared" si="36"/>
        <v/>
      </c>
      <c r="N507" s="47" t="str">
        <f t="shared" si="37"/>
        <v/>
      </c>
      <c r="O507" s="15"/>
      <c r="P507" s="15"/>
      <c r="Q507" s="15"/>
      <c r="R507" s="48" t="str">
        <f>IFERROR(MAX(IF(OR(O507="",P507="",Q507=""),"",IF(AND(MONTH(E507)=4,MONTH(F507)=4),(NETWORKDAYS(E507,F507,Lister!$D$7:$D$13)-O507)*N507/NETWORKDAYS(Lister!$D$19,Lister!$E$19,Lister!$D$7:$D$13),IF(AND(MONTH(E507)=4,MONTH(F507)&gt;4),(NETWORKDAYS(E507,Lister!$E$19,Lister!$D$7:$D$13)-O507)*N507/NETWORKDAYS(Lister!$D$19,Lister!$E$19,Lister!$D$7:$D$13),IF(MONTH(E507)&gt;4,0)))),0),"")</f>
        <v/>
      </c>
      <c r="S507" s="48" t="str">
        <f>IFERROR(MAX(IF(OR(O507="",P507="",Q507=""),"",IF(AND(MONTH(E507)=5,MONTH(F507)=5),(NETWORKDAYS(E507,F507,Lister!$D$7:$D$13)-P507)*N507/NETWORKDAYS(Lister!$D$20,Lister!$E$20,Lister!$D$7:$D$13),IF(AND(MONTH(E507)=4,MONTH(F507)=5),(NETWORKDAYS(Lister!$D$20,F507,Lister!$D$7:$D$13)-P507)*N507/NETWORKDAYS(Lister!$D$20,Lister!$E$20,Lister!$D$7:$D$13),IF(AND(MONTH(E507)=5,MONTH(F507)=6),(NETWORKDAYS(E507,Lister!$E$20,Lister!$D$7:$D$13)-P507)*N507/NETWORKDAYS(Lister!$D$20,Lister!$E$20,Lister!$D$7:$D$13),IF(AND(MONTH(E507)=4,MONTH(F507)=6),(NETWORKDAYS(Lister!$D$20,Lister!$E$20,Lister!$D$7:$D$13)-P507)*N507/NETWORKDAYS(Lister!$D$20,Lister!$E$20,Lister!$D$7:$D$13),IF(OR(MONTH(F507)=4,MONTH(E507)=6),0)))))),0),"")</f>
        <v/>
      </c>
      <c r="T507" s="48" t="str">
        <f>IFERROR(MAX(IF(OR(O507="",P507="",Q507=""),"",IF(AND(MONTH(E507)=6,MONTH(F507)=6),(NETWORKDAYS(E507,F507,Lister!$D$7:$D$13)-Q507)*N507/NETWORKDAYS(Lister!$D$21,Lister!$E$21,Lister!$D$7:$D$13),IF(AND(MONTH(E507)&lt;6,MONTH(F507)=6),(NETWORKDAYS(Lister!$D$21,F507,Lister!$D$7:$D$13)-Q507)*N507/NETWORKDAYS(Lister!$D$21,Lister!$E$21,Lister!$D$7:$D$13),IF(MONTH(F507)&lt;6,0)))),0),"")</f>
        <v/>
      </c>
      <c r="U507" s="50" t="str">
        <f t="shared" si="38"/>
        <v/>
      </c>
    </row>
    <row r="508" spans="1:21" x14ac:dyDescent="0.35">
      <c r="A508" s="11" t="str">
        <f t="shared" si="39"/>
        <v/>
      </c>
      <c r="B508" s="32"/>
      <c r="C508" s="17"/>
      <c r="D508" s="18"/>
      <c r="E508" s="12"/>
      <c r="F508" s="12"/>
      <c r="G508" s="40" t="str">
        <f>IF(OR(E508="",F508=""),"",NETWORKDAYS(E508,F508,Lister!$D$7:$D$13))</f>
        <v/>
      </c>
      <c r="H508" s="14"/>
      <c r="I508" s="25" t="str">
        <f t="shared" si="35"/>
        <v/>
      </c>
      <c r="J508" s="45"/>
      <c r="K508" s="46"/>
      <c r="L508" s="15"/>
      <c r="M508" s="49" t="str">
        <f t="shared" si="36"/>
        <v/>
      </c>
      <c r="N508" s="47" t="str">
        <f t="shared" si="37"/>
        <v/>
      </c>
      <c r="O508" s="15"/>
      <c r="P508" s="15"/>
      <c r="Q508" s="15"/>
      <c r="R508" s="48" t="str">
        <f>IFERROR(MAX(IF(OR(O508="",P508="",Q508=""),"",IF(AND(MONTH(E508)=4,MONTH(F508)=4),(NETWORKDAYS(E508,F508,Lister!$D$7:$D$13)-O508)*N508/NETWORKDAYS(Lister!$D$19,Lister!$E$19,Lister!$D$7:$D$13),IF(AND(MONTH(E508)=4,MONTH(F508)&gt;4),(NETWORKDAYS(E508,Lister!$E$19,Lister!$D$7:$D$13)-O508)*N508/NETWORKDAYS(Lister!$D$19,Lister!$E$19,Lister!$D$7:$D$13),IF(MONTH(E508)&gt;4,0)))),0),"")</f>
        <v/>
      </c>
      <c r="S508" s="48" t="str">
        <f>IFERROR(MAX(IF(OR(O508="",P508="",Q508=""),"",IF(AND(MONTH(E508)=5,MONTH(F508)=5),(NETWORKDAYS(E508,F508,Lister!$D$7:$D$13)-P508)*N508/NETWORKDAYS(Lister!$D$20,Lister!$E$20,Lister!$D$7:$D$13),IF(AND(MONTH(E508)=4,MONTH(F508)=5),(NETWORKDAYS(Lister!$D$20,F508,Lister!$D$7:$D$13)-P508)*N508/NETWORKDAYS(Lister!$D$20,Lister!$E$20,Lister!$D$7:$D$13),IF(AND(MONTH(E508)=5,MONTH(F508)=6),(NETWORKDAYS(E508,Lister!$E$20,Lister!$D$7:$D$13)-P508)*N508/NETWORKDAYS(Lister!$D$20,Lister!$E$20,Lister!$D$7:$D$13),IF(AND(MONTH(E508)=4,MONTH(F508)=6),(NETWORKDAYS(Lister!$D$20,Lister!$E$20,Lister!$D$7:$D$13)-P508)*N508/NETWORKDAYS(Lister!$D$20,Lister!$E$20,Lister!$D$7:$D$13),IF(OR(MONTH(F508)=4,MONTH(E508)=6),0)))))),0),"")</f>
        <v/>
      </c>
      <c r="T508" s="48" t="str">
        <f>IFERROR(MAX(IF(OR(O508="",P508="",Q508=""),"",IF(AND(MONTH(E508)=6,MONTH(F508)=6),(NETWORKDAYS(E508,F508,Lister!$D$7:$D$13)-Q508)*N508/NETWORKDAYS(Lister!$D$21,Lister!$E$21,Lister!$D$7:$D$13),IF(AND(MONTH(E508)&lt;6,MONTH(F508)=6),(NETWORKDAYS(Lister!$D$21,F508,Lister!$D$7:$D$13)-Q508)*N508/NETWORKDAYS(Lister!$D$21,Lister!$E$21,Lister!$D$7:$D$13),IF(MONTH(F508)&lt;6,0)))),0),"")</f>
        <v/>
      </c>
      <c r="U508" s="50" t="str">
        <f t="shared" si="38"/>
        <v/>
      </c>
    </row>
    <row r="509" spans="1:21" x14ac:dyDescent="0.35">
      <c r="A509" s="11" t="str">
        <f t="shared" si="39"/>
        <v/>
      </c>
      <c r="B509" s="32"/>
      <c r="C509" s="17"/>
      <c r="D509" s="18"/>
      <c r="E509" s="12"/>
      <c r="F509" s="12"/>
      <c r="G509" s="40" t="str">
        <f>IF(OR(E509="",F509=""),"",NETWORKDAYS(E509,F509,Lister!$D$7:$D$13))</f>
        <v/>
      </c>
      <c r="H509" s="14"/>
      <c r="I509" s="25" t="str">
        <f t="shared" si="35"/>
        <v/>
      </c>
      <c r="J509" s="45"/>
      <c r="K509" s="46"/>
      <c r="L509" s="15"/>
      <c r="M509" s="49" t="str">
        <f t="shared" si="36"/>
        <v/>
      </c>
      <c r="N509" s="47" t="str">
        <f t="shared" si="37"/>
        <v/>
      </c>
      <c r="O509" s="15"/>
      <c r="P509" s="15"/>
      <c r="Q509" s="15"/>
      <c r="R509" s="48" t="str">
        <f>IFERROR(MAX(IF(OR(O509="",P509="",Q509=""),"",IF(AND(MONTH(E509)=4,MONTH(F509)=4),(NETWORKDAYS(E509,F509,Lister!$D$7:$D$13)-O509)*N509/NETWORKDAYS(Lister!$D$19,Lister!$E$19,Lister!$D$7:$D$13),IF(AND(MONTH(E509)=4,MONTH(F509)&gt;4),(NETWORKDAYS(E509,Lister!$E$19,Lister!$D$7:$D$13)-O509)*N509/NETWORKDAYS(Lister!$D$19,Lister!$E$19,Lister!$D$7:$D$13),IF(MONTH(E509)&gt;4,0)))),0),"")</f>
        <v/>
      </c>
      <c r="S509" s="48" t="str">
        <f>IFERROR(MAX(IF(OR(O509="",P509="",Q509=""),"",IF(AND(MONTH(E509)=5,MONTH(F509)=5),(NETWORKDAYS(E509,F509,Lister!$D$7:$D$13)-P509)*N509/NETWORKDAYS(Lister!$D$20,Lister!$E$20,Lister!$D$7:$D$13),IF(AND(MONTH(E509)=4,MONTH(F509)=5),(NETWORKDAYS(Lister!$D$20,F509,Lister!$D$7:$D$13)-P509)*N509/NETWORKDAYS(Lister!$D$20,Lister!$E$20,Lister!$D$7:$D$13),IF(AND(MONTH(E509)=5,MONTH(F509)=6),(NETWORKDAYS(E509,Lister!$E$20,Lister!$D$7:$D$13)-P509)*N509/NETWORKDAYS(Lister!$D$20,Lister!$E$20,Lister!$D$7:$D$13),IF(AND(MONTH(E509)=4,MONTH(F509)=6),(NETWORKDAYS(Lister!$D$20,Lister!$E$20,Lister!$D$7:$D$13)-P509)*N509/NETWORKDAYS(Lister!$D$20,Lister!$E$20,Lister!$D$7:$D$13),IF(OR(MONTH(F509)=4,MONTH(E509)=6),0)))))),0),"")</f>
        <v/>
      </c>
      <c r="T509" s="48" t="str">
        <f>IFERROR(MAX(IF(OR(O509="",P509="",Q509=""),"",IF(AND(MONTH(E509)=6,MONTH(F509)=6),(NETWORKDAYS(E509,F509,Lister!$D$7:$D$13)-Q509)*N509/NETWORKDAYS(Lister!$D$21,Lister!$E$21,Lister!$D$7:$D$13),IF(AND(MONTH(E509)&lt;6,MONTH(F509)=6),(NETWORKDAYS(Lister!$D$21,F509,Lister!$D$7:$D$13)-Q509)*N509/NETWORKDAYS(Lister!$D$21,Lister!$E$21,Lister!$D$7:$D$13),IF(MONTH(F509)&lt;6,0)))),0),"")</f>
        <v/>
      </c>
      <c r="U509" s="50" t="str">
        <f t="shared" si="38"/>
        <v/>
      </c>
    </row>
    <row r="510" spans="1:21" x14ac:dyDescent="0.35">
      <c r="A510" s="11" t="str">
        <f t="shared" si="39"/>
        <v/>
      </c>
      <c r="B510" s="32"/>
      <c r="C510" s="17"/>
      <c r="D510" s="18"/>
      <c r="E510" s="12"/>
      <c r="F510" s="12"/>
      <c r="G510" s="40" t="str">
        <f>IF(OR(E510="",F510=""),"",NETWORKDAYS(E510,F510,Lister!$D$7:$D$13))</f>
        <v/>
      </c>
      <c r="H510" s="14"/>
      <c r="I510" s="25" t="str">
        <f t="shared" si="35"/>
        <v/>
      </c>
      <c r="J510" s="45"/>
      <c r="K510" s="46"/>
      <c r="L510" s="15"/>
      <c r="M510" s="49" t="str">
        <f t="shared" si="36"/>
        <v/>
      </c>
      <c r="N510" s="47" t="str">
        <f t="shared" si="37"/>
        <v/>
      </c>
      <c r="O510" s="15"/>
      <c r="P510" s="15"/>
      <c r="Q510" s="15"/>
      <c r="R510" s="48" t="str">
        <f>IFERROR(MAX(IF(OR(O510="",P510="",Q510=""),"",IF(AND(MONTH(E510)=4,MONTH(F510)=4),(NETWORKDAYS(E510,F510,Lister!$D$7:$D$13)-O510)*N510/NETWORKDAYS(Lister!$D$19,Lister!$E$19,Lister!$D$7:$D$13),IF(AND(MONTH(E510)=4,MONTH(F510)&gt;4),(NETWORKDAYS(E510,Lister!$E$19,Lister!$D$7:$D$13)-O510)*N510/NETWORKDAYS(Lister!$D$19,Lister!$E$19,Lister!$D$7:$D$13),IF(MONTH(E510)&gt;4,0)))),0),"")</f>
        <v/>
      </c>
      <c r="S510" s="48" t="str">
        <f>IFERROR(MAX(IF(OR(O510="",P510="",Q510=""),"",IF(AND(MONTH(E510)=5,MONTH(F510)=5),(NETWORKDAYS(E510,F510,Lister!$D$7:$D$13)-P510)*N510/NETWORKDAYS(Lister!$D$20,Lister!$E$20,Lister!$D$7:$D$13),IF(AND(MONTH(E510)=4,MONTH(F510)=5),(NETWORKDAYS(Lister!$D$20,F510,Lister!$D$7:$D$13)-P510)*N510/NETWORKDAYS(Lister!$D$20,Lister!$E$20,Lister!$D$7:$D$13),IF(AND(MONTH(E510)=5,MONTH(F510)=6),(NETWORKDAYS(E510,Lister!$E$20,Lister!$D$7:$D$13)-P510)*N510/NETWORKDAYS(Lister!$D$20,Lister!$E$20,Lister!$D$7:$D$13),IF(AND(MONTH(E510)=4,MONTH(F510)=6),(NETWORKDAYS(Lister!$D$20,Lister!$E$20,Lister!$D$7:$D$13)-P510)*N510/NETWORKDAYS(Lister!$D$20,Lister!$E$20,Lister!$D$7:$D$13),IF(OR(MONTH(F510)=4,MONTH(E510)=6),0)))))),0),"")</f>
        <v/>
      </c>
      <c r="T510" s="48" t="str">
        <f>IFERROR(MAX(IF(OR(O510="",P510="",Q510=""),"",IF(AND(MONTH(E510)=6,MONTH(F510)=6),(NETWORKDAYS(E510,F510,Lister!$D$7:$D$13)-Q510)*N510/NETWORKDAYS(Lister!$D$21,Lister!$E$21,Lister!$D$7:$D$13),IF(AND(MONTH(E510)&lt;6,MONTH(F510)=6),(NETWORKDAYS(Lister!$D$21,F510,Lister!$D$7:$D$13)-Q510)*N510/NETWORKDAYS(Lister!$D$21,Lister!$E$21,Lister!$D$7:$D$13),IF(MONTH(F510)&lt;6,0)))),0),"")</f>
        <v/>
      </c>
      <c r="U510" s="50" t="str">
        <f t="shared" si="38"/>
        <v/>
      </c>
    </row>
    <row r="511" spans="1:21" x14ac:dyDescent="0.35">
      <c r="A511" s="11" t="str">
        <f t="shared" si="39"/>
        <v/>
      </c>
      <c r="B511" s="32"/>
      <c r="C511" s="17"/>
      <c r="D511" s="18"/>
      <c r="E511" s="12"/>
      <c r="F511" s="12"/>
      <c r="G511" s="40" t="str">
        <f>IF(OR(E511="",F511=""),"",NETWORKDAYS(E511,F511,Lister!$D$7:$D$13))</f>
        <v/>
      </c>
      <c r="H511" s="14"/>
      <c r="I511" s="25" t="str">
        <f t="shared" si="35"/>
        <v/>
      </c>
      <c r="J511" s="45"/>
      <c r="K511" s="46"/>
      <c r="L511" s="15"/>
      <c r="M511" s="49" t="str">
        <f t="shared" si="36"/>
        <v/>
      </c>
      <c r="N511" s="47" t="str">
        <f t="shared" si="37"/>
        <v/>
      </c>
      <c r="O511" s="15"/>
      <c r="P511" s="15"/>
      <c r="Q511" s="15"/>
      <c r="R511" s="48" t="str">
        <f>IFERROR(MAX(IF(OR(O511="",P511="",Q511=""),"",IF(AND(MONTH(E511)=4,MONTH(F511)=4),(NETWORKDAYS(E511,F511,Lister!$D$7:$D$13)-O511)*N511/NETWORKDAYS(Lister!$D$19,Lister!$E$19,Lister!$D$7:$D$13),IF(AND(MONTH(E511)=4,MONTH(F511)&gt;4),(NETWORKDAYS(E511,Lister!$E$19,Lister!$D$7:$D$13)-O511)*N511/NETWORKDAYS(Lister!$D$19,Lister!$E$19,Lister!$D$7:$D$13),IF(MONTH(E511)&gt;4,0)))),0),"")</f>
        <v/>
      </c>
      <c r="S511" s="48" t="str">
        <f>IFERROR(MAX(IF(OR(O511="",P511="",Q511=""),"",IF(AND(MONTH(E511)=5,MONTH(F511)=5),(NETWORKDAYS(E511,F511,Lister!$D$7:$D$13)-P511)*N511/NETWORKDAYS(Lister!$D$20,Lister!$E$20,Lister!$D$7:$D$13),IF(AND(MONTH(E511)=4,MONTH(F511)=5),(NETWORKDAYS(Lister!$D$20,F511,Lister!$D$7:$D$13)-P511)*N511/NETWORKDAYS(Lister!$D$20,Lister!$E$20,Lister!$D$7:$D$13),IF(AND(MONTH(E511)=5,MONTH(F511)=6),(NETWORKDAYS(E511,Lister!$E$20,Lister!$D$7:$D$13)-P511)*N511/NETWORKDAYS(Lister!$D$20,Lister!$E$20,Lister!$D$7:$D$13),IF(AND(MONTH(E511)=4,MONTH(F511)=6),(NETWORKDAYS(Lister!$D$20,Lister!$E$20,Lister!$D$7:$D$13)-P511)*N511/NETWORKDAYS(Lister!$D$20,Lister!$E$20,Lister!$D$7:$D$13),IF(OR(MONTH(F511)=4,MONTH(E511)=6),0)))))),0),"")</f>
        <v/>
      </c>
      <c r="T511" s="48" t="str">
        <f>IFERROR(MAX(IF(OR(O511="",P511="",Q511=""),"",IF(AND(MONTH(E511)=6,MONTH(F511)=6),(NETWORKDAYS(E511,F511,Lister!$D$7:$D$13)-Q511)*N511/NETWORKDAYS(Lister!$D$21,Lister!$E$21,Lister!$D$7:$D$13),IF(AND(MONTH(E511)&lt;6,MONTH(F511)=6),(NETWORKDAYS(Lister!$D$21,F511,Lister!$D$7:$D$13)-Q511)*N511/NETWORKDAYS(Lister!$D$21,Lister!$E$21,Lister!$D$7:$D$13),IF(MONTH(F511)&lt;6,0)))),0),"")</f>
        <v/>
      </c>
      <c r="U511" s="50" t="str">
        <f t="shared" si="38"/>
        <v/>
      </c>
    </row>
    <row r="512" spans="1:21" x14ac:dyDescent="0.35">
      <c r="A512" s="11" t="str">
        <f t="shared" si="39"/>
        <v/>
      </c>
      <c r="B512" s="32"/>
      <c r="C512" s="17"/>
      <c r="D512" s="18"/>
      <c r="E512" s="12"/>
      <c r="F512" s="12"/>
      <c r="G512" s="40" t="str">
        <f>IF(OR(E512="",F512=""),"",NETWORKDAYS(E512,F512,Lister!$D$7:$D$13))</f>
        <v/>
      </c>
      <c r="H512" s="14"/>
      <c r="I512" s="25" t="str">
        <f t="shared" si="35"/>
        <v/>
      </c>
      <c r="J512" s="45"/>
      <c r="K512" s="46"/>
      <c r="L512" s="15"/>
      <c r="M512" s="49" t="str">
        <f t="shared" si="36"/>
        <v/>
      </c>
      <c r="N512" s="47" t="str">
        <f t="shared" si="37"/>
        <v/>
      </c>
      <c r="O512" s="15"/>
      <c r="P512" s="15"/>
      <c r="Q512" s="15"/>
      <c r="R512" s="48" t="str">
        <f>IFERROR(MAX(IF(OR(O512="",P512="",Q512=""),"",IF(AND(MONTH(E512)=4,MONTH(F512)=4),(NETWORKDAYS(E512,F512,Lister!$D$7:$D$13)-O512)*N512/NETWORKDAYS(Lister!$D$19,Lister!$E$19,Lister!$D$7:$D$13),IF(AND(MONTH(E512)=4,MONTH(F512)&gt;4),(NETWORKDAYS(E512,Lister!$E$19,Lister!$D$7:$D$13)-O512)*N512/NETWORKDAYS(Lister!$D$19,Lister!$E$19,Lister!$D$7:$D$13),IF(MONTH(E512)&gt;4,0)))),0),"")</f>
        <v/>
      </c>
      <c r="S512" s="48" t="str">
        <f>IFERROR(MAX(IF(OR(O512="",P512="",Q512=""),"",IF(AND(MONTH(E512)=5,MONTH(F512)=5),(NETWORKDAYS(E512,F512,Lister!$D$7:$D$13)-P512)*N512/NETWORKDAYS(Lister!$D$20,Lister!$E$20,Lister!$D$7:$D$13),IF(AND(MONTH(E512)=4,MONTH(F512)=5),(NETWORKDAYS(Lister!$D$20,F512,Lister!$D$7:$D$13)-P512)*N512/NETWORKDAYS(Lister!$D$20,Lister!$E$20,Lister!$D$7:$D$13),IF(AND(MONTH(E512)=5,MONTH(F512)=6),(NETWORKDAYS(E512,Lister!$E$20,Lister!$D$7:$D$13)-P512)*N512/NETWORKDAYS(Lister!$D$20,Lister!$E$20,Lister!$D$7:$D$13),IF(AND(MONTH(E512)=4,MONTH(F512)=6),(NETWORKDAYS(Lister!$D$20,Lister!$E$20,Lister!$D$7:$D$13)-P512)*N512/NETWORKDAYS(Lister!$D$20,Lister!$E$20,Lister!$D$7:$D$13),IF(OR(MONTH(F512)=4,MONTH(E512)=6),0)))))),0),"")</f>
        <v/>
      </c>
      <c r="T512" s="48" t="str">
        <f>IFERROR(MAX(IF(OR(O512="",P512="",Q512=""),"",IF(AND(MONTH(E512)=6,MONTH(F512)=6),(NETWORKDAYS(E512,F512,Lister!$D$7:$D$13)-Q512)*N512/NETWORKDAYS(Lister!$D$21,Lister!$E$21,Lister!$D$7:$D$13),IF(AND(MONTH(E512)&lt;6,MONTH(F512)=6),(NETWORKDAYS(Lister!$D$21,F512,Lister!$D$7:$D$13)-Q512)*N512/NETWORKDAYS(Lister!$D$21,Lister!$E$21,Lister!$D$7:$D$13),IF(MONTH(F512)&lt;6,0)))),0),"")</f>
        <v/>
      </c>
      <c r="U512" s="50" t="str">
        <f t="shared" si="38"/>
        <v/>
      </c>
    </row>
    <row r="513" spans="1:21" x14ac:dyDescent="0.35">
      <c r="A513" s="11" t="str">
        <f t="shared" si="39"/>
        <v/>
      </c>
      <c r="B513" s="32"/>
      <c r="C513" s="17"/>
      <c r="D513" s="18"/>
      <c r="E513" s="12"/>
      <c r="F513" s="12"/>
      <c r="G513" s="40" t="str">
        <f>IF(OR(E513="",F513=""),"",NETWORKDAYS(E513,F513,Lister!$D$7:$D$13))</f>
        <v/>
      </c>
      <c r="H513" s="14"/>
      <c r="I513" s="25" t="str">
        <f t="shared" si="35"/>
        <v/>
      </c>
      <c r="J513" s="45"/>
      <c r="K513" s="46"/>
      <c r="L513" s="15"/>
      <c r="M513" s="49" t="str">
        <f t="shared" si="36"/>
        <v/>
      </c>
      <c r="N513" s="47" t="str">
        <f t="shared" si="37"/>
        <v/>
      </c>
      <c r="O513" s="15"/>
      <c r="P513" s="15"/>
      <c r="Q513" s="15"/>
      <c r="R513" s="48" t="str">
        <f>IFERROR(MAX(IF(OR(O513="",P513="",Q513=""),"",IF(AND(MONTH(E513)=4,MONTH(F513)=4),(NETWORKDAYS(E513,F513,Lister!$D$7:$D$13)-O513)*N513/NETWORKDAYS(Lister!$D$19,Lister!$E$19,Lister!$D$7:$D$13),IF(AND(MONTH(E513)=4,MONTH(F513)&gt;4),(NETWORKDAYS(E513,Lister!$E$19,Lister!$D$7:$D$13)-O513)*N513/NETWORKDAYS(Lister!$D$19,Lister!$E$19,Lister!$D$7:$D$13),IF(MONTH(E513)&gt;4,0)))),0),"")</f>
        <v/>
      </c>
      <c r="S513" s="48" t="str">
        <f>IFERROR(MAX(IF(OR(O513="",P513="",Q513=""),"",IF(AND(MONTH(E513)=5,MONTH(F513)=5),(NETWORKDAYS(E513,F513,Lister!$D$7:$D$13)-P513)*N513/NETWORKDAYS(Lister!$D$20,Lister!$E$20,Lister!$D$7:$D$13),IF(AND(MONTH(E513)=4,MONTH(F513)=5),(NETWORKDAYS(Lister!$D$20,F513,Lister!$D$7:$D$13)-P513)*N513/NETWORKDAYS(Lister!$D$20,Lister!$E$20,Lister!$D$7:$D$13),IF(AND(MONTH(E513)=5,MONTH(F513)=6),(NETWORKDAYS(E513,Lister!$E$20,Lister!$D$7:$D$13)-P513)*N513/NETWORKDAYS(Lister!$D$20,Lister!$E$20,Lister!$D$7:$D$13),IF(AND(MONTH(E513)=4,MONTH(F513)=6),(NETWORKDAYS(Lister!$D$20,Lister!$E$20,Lister!$D$7:$D$13)-P513)*N513/NETWORKDAYS(Lister!$D$20,Lister!$E$20,Lister!$D$7:$D$13),IF(OR(MONTH(F513)=4,MONTH(E513)=6),0)))))),0),"")</f>
        <v/>
      </c>
      <c r="T513" s="48" t="str">
        <f>IFERROR(MAX(IF(OR(O513="",P513="",Q513=""),"",IF(AND(MONTH(E513)=6,MONTH(F513)=6),(NETWORKDAYS(E513,F513,Lister!$D$7:$D$13)-Q513)*N513/NETWORKDAYS(Lister!$D$21,Lister!$E$21,Lister!$D$7:$D$13),IF(AND(MONTH(E513)&lt;6,MONTH(F513)=6),(NETWORKDAYS(Lister!$D$21,F513,Lister!$D$7:$D$13)-Q513)*N513/NETWORKDAYS(Lister!$D$21,Lister!$E$21,Lister!$D$7:$D$13),IF(MONTH(F513)&lt;6,0)))),0),"")</f>
        <v/>
      </c>
      <c r="U513" s="50" t="str">
        <f t="shared" si="38"/>
        <v/>
      </c>
    </row>
    <row r="514" spans="1:21" x14ac:dyDescent="0.35">
      <c r="A514" s="11" t="str">
        <f t="shared" si="39"/>
        <v/>
      </c>
      <c r="B514" s="32"/>
      <c r="C514" s="17"/>
      <c r="D514" s="18"/>
      <c r="E514" s="12"/>
      <c r="F514" s="12"/>
      <c r="G514" s="40" t="str">
        <f>IF(OR(E514="",F514=""),"",NETWORKDAYS(E514,F514,Lister!$D$7:$D$13))</f>
        <v/>
      </c>
      <c r="H514" s="14"/>
      <c r="I514" s="25" t="str">
        <f t="shared" si="35"/>
        <v/>
      </c>
      <c r="J514" s="45"/>
      <c r="K514" s="46"/>
      <c r="L514" s="15"/>
      <c r="M514" s="49" t="str">
        <f t="shared" si="36"/>
        <v/>
      </c>
      <c r="N514" s="47" t="str">
        <f t="shared" si="37"/>
        <v/>
      </c>
      <c r="O514" s="15"/>
      <c r="P514" s="15"/>
      <c r="Q514" s="15"/>
      <c r="R514" s="48" t="str">
        <f>IFERROR(MAX(IF(OR(O514="",P514="",Q514=""),"",IF(AND(MONTH(E514)=4,MONTH(F514)=4),(NETWORKDAYS(E514,F514,Lister!$D$7:$D$13)-O514)*N514/NETWORKDAYS(Lister!$D$19,Lister!$E$19,Lister!$D$7:$D$13),IF(AND(MONTH(E514)=4,MONTH(F514)&gt;4),(NETWORKDAYS(E514,Lister!$E$19,Lister!$D$7:$D$13)-O514)*N514/NETWORKDAYS(Lister!$D$19,Lister!$E$19,Lister!$D$7:$D$13),IF(MONTH(E514)&gt;4,0)))),0),"")</f>
        <v/>
      </c>
      <c r="S514" s="48" t="str">
        <f>IFERROR(MAX(IF(OR(O514="",P514="",Q514=""),"",IF(AND(MONTH(E514)=5,MONTH(F514)=5),(NETWORKDAYS(E514,F514,Lister!$D$7:$D$13)-P514)*N514/NETWORKDAYS(Lister!$D$20,Lister!$E$20,Lister!$D$7:$D$13),IF(AND(MONTH(E514)=4,MONTH(F514)=5),(NETWORKDAYS(Lister!$D$20,F514,Lister!$D$7:$D$13)-P514)*N514/NETWORKDAYS(Lister!$D$20,Lister!$E$20,Lister!$D$7:$D$13),IF(AND(MONTH(E514)=5,MONTH(F514)=6),(NETWORKDAYS(E514,Lister!$E$20,Lister!$D$7:$D$13)-P514)*N514/NETWORKDAYS(Lister!$D$20,Lister!$E$20,Lister!$D$7:$D$13),IF(AND(MONTH(E514)=4,MONTH(F514)=6),(NETWORKDAYS(Lister!$D$20,Lister!$E$20,Lister!$D$7:$D$13)-P514)*N514/NETWORKDAYS(Lister!$D$20,Lister!$E$20,Lister!$D$7:$D$13),IF(OR(MONTH(F514)=4,MONTH(E514)=6),0)))))),0),"")</f>
        <v/>
      </c>
      <c r="T514" s="48" t="str">
        <f>IFERROR(MAX(IF(OR(O514="",P514="",Q514=""),"",IF(AND(MONTH(E514)=6,MONTH(F514)=6),(NETWORKDAYS(E514,F514,Lister!$D$7:$D$13)-Q514)*N514/NETWORKDAYS(Lister!$D$21,Lister!$E$21,Lister!$D$7:$D$13),IF(AND(MONTH(E514)&lt;6,MONTH(F514)=6),(NETWORKDAYS(Lister!$D$21,F514,Lister!$D$7:$D$13)-Q514)*N514/NETWORKDAYS(Lister!$D$21,Lister!$E$21,Lister!$D$7:$D$13),IF(MONTH(F514)&lt;6,0)))),0),"")</f>
        <v/>
      </c>
      <c r="U514" s="50" t="str">
        <f t="shared" si="38"/>
        <v/>
      </c>
    </row>
    <row r="515" spans="1:21" x14ac:dyDescent="0.35">
      <c r="A515" s="11" t="str">
        <f t="shared" si="39"/>
        <v/>
      </c>
      <c r="B515" s="32"/>
      <c r="C515" s="17"/>
      <c r="D515" s="18"/>
      <c r="E515" s="12"/>
      <c r="F515" s="12"/>
      <c r="G515" s="40" t="str">
        <f>IF(OR(E515="",F515=""),"",NETWORKDAYS(E515,F515,Lister!$D$7:$D$13))</f>
        <v/>
      </c>
      <c r="H515" s="14"/>
      <c r="I515" s="25" t="str">
        <f t="shared" si="35"/>
        <v/>
      </c>
      <c r="J515" s="45"/>
      <c r="K515" s="46"/>
      <c r="L515" s="15"/>
      <c r="M515" s="49" t="str">
        <f t="shared" si="36"/>
        <v/>
      </c>
      <c r="N515" s="47" t="str">
        <f t="shared" si="37"/>
        <v/>
      </c>
      <c r="O515" s="15"/>
      <c r="P515" s="15"/>
      <c r="Q515" s="15"/>
      <c r="R515" s="48" t="str">
        <f>IFERROR(MAX(IF(OR(O515="",P515="",Q515=""),"",IF(AND(MONTH(E515)=4,MONTH(F515)=4),(NETWORKDAYS(E515,F515,Lister!$D$7:$D$13)-O515)*N515/NETWORKDAYS(Lister!$D$19,Lister!$E$19,Lister!$D$7:$D$13),IF(AND(MONTH(E515)=4,MONTH(F515)&gt;4),(NETWORKDAYS(E515,Lister!$E$19,Lister!$D$7:$D$13)-O515)*N515/NETWORKDAYS(Lister!$D$19,Lister!$E$19,Lister!$D$7:$D$13),IF(MONTH(E515)&gt;4,0)))),0),"")</f>
        <v/>
      </c>
      <c r="S515" s="48" t="str">
        <f>IFERROR(MAX(IF(OR(O515="",P515="",Q515=""),"",IF(AND(MONTH(E515)=5,MONTH(F515)=5),(NETWORKDAYS(E515,F515,Lister!$D$7:$D$13)-P515)*N515/NETWORKDAYS(Lister!$D$20,Lister!$E$20,Lister!$D$7:$D$13),IF(AND(MONTH(E515)=4,MONTH(F515)=5),(NETWORKDAYS(Lister!$D$20,F515,Lister!$D$7:$D$13)-P515)*N515/NETWORKDAYS(Lister!$D$20,Lister!$E$20,Lister!$D$7:$D$13),IF(AND(MONTH(E515)=5,MONTH(F515)=6),(NETWORKDAYS(E515,Lister!$E$20,Lister!$D$7:$D$13)-P515)*N515/NETWORKDAYS(Lister!$D$20,Lister!$E$20,Lister!$D$7:$D$13),IF(AND(MONTH(E515)=4,MONTH(F515)=6),(NETWORKDAYS(Lister!$D$20,Lister!$E$20,Lister!$D$7:$D$13)-P515)*N515/NETWORKDAYS(Lister!$D$20,Lister!$E$20,Lister!$D$7:$D$13),IF(OR(MONTH(F515)=4,MONTH(E515)=6),0)))))),0),"")</f>
        <v/>
      </c>
      <c r="T515" s="48" t="str">
        <f>IFERROR(MAX(IF(OR(O515="",P515="",Q515=""),"",IF(AND(MONTH(E515)=6,MONTH(F515)=6),(NETWORKDAYS(E515,F515,Lister!$D$7:$D$13)-Q515)*N515/NETWORKDAYS(Lister!$D$21,Lister!$E$21,Lister!$D$7:$D$13),IF(AND(MONTH(E515)&lt;6,MONTH(F515)=6),(NETWORKDAYS(Lister!$D$21,F515,Lister!$D$7:$D$13)-Q515)*N515/NETWORKDAYS(Lister!$D$21,Lister!$E$21,Lister!$D$7:$D$13),IF(MONTH(F515)&lt;6,0)))),0),"")</f>
        <v/>
      </c>
      <c r="U515" s="50" t="str">
        <f t="shared" si="38"/>
        <v/>
      </c>
    </row>
    <row r="516" spans="1:21" x14ac:dyDescent="0.35">
      <c r="A516" s="11" t="str">
        <f t="shared" si="39"/>
        <v/>
      </c>
      <c r="B516" s="32"/>
      <c r="C516" s="17"/>
      <c r="D516" s="18"/>
      <c r="E516" s="12"/>
      <c r="F516" s="12"/>
      <c r="G516" s="40" t="str">
        <f>IF(OR(E516="",F516=""),"",NETWORKDAYS(E516,F516,Lister!$D$7:$D$13))</f>
        <v/>
      </c>
      <c r="H516" s="14"/>
      <c r="I516" s="25" t="str">
        <f t="shared" si="35"/>
        <v/>
      </c>
      <c r="J516" s="45"/>
      <c r="K516" s="46"/>
      <c r="L516" s="15"/>
      <c r="M516" s="49" t="str">
        <f t="shared" si="36"/>
        <v/>
      </c>
      <c r="N516" s="47" t="str">
        <f t="shared" si="37"/>
        <v/>
      </c>
      <c r="O516" s="15"/>
      <c r="P516" s="15"/>
      <c r="Q516" s="15"/>
      <c r="R516" s="48" t="str">
        <f>IFERROR(MAX(IF(OR(O516="",P516="",Q516=""),"",IF(AND(MONTH(E516)=4,MONTH(F516)=4),(NETWORKDAYS(E516,F516,Lister!$D$7:$D$13)-O516)*N516/NETWORKDAYS(Lister!$D$19,Lister!$E$19,Lister!$D$7:$D$13),IF(AND(MONTH(E516)=4,MONTH(F516)&gt;4),(NETWORKDAYS(E516,Lister!$E$19,Lister!$D$7:$D$13)-O516)*N516/NETWORKDAYS(Lister!$D$19,Lister!$E$19,Lister!$D$7:$D$13),IF(MONTH(E516)&gt;4,0)))),0),"")</f>
        <v/>
      </c>
      <c r="S516" s="48" t="str">
        <f>IFERROR(MAX(IF(OR(O516="",P516="",Q516=""),"",IF(AND(MONTH(E516)=5,MONTH(F516)=5),(NETWORKDAYS(E516,F516,Lister!$D$7:$D$13)-P516)*N516/NETWORKDAYS(Lister!$D$20,Lister!$E$20,Lister!$D$7:$D$13),IF(AND(MONTH(E516)=4,MONTH(F516)=5),(NETWORKDAYS(Lister!$D$20,F516,Lister!$D$7:$D$13)-P516)*N516/NETWORKDAYS(Lister!$D$20,Lister!$E$20,Lister!$D$7:$D$13),IF(AND(MONTH(E516)=5,MONTH(F516)=6),(NETWORKDAYS(E516,Lister!$E$20,Lister!$D$7:$D$13)-P516)*N516/NETWORKDAYS(Lister!$D$20,Lister!$E$20,Lister!$D$7:$D$13),IF(AND(MONTH(E516)=4,MONTH(F516)=6),(NETWORKDAYS(Lister!$D$20,Lister!$E$20,Lister!$D$7:$D$13)-P516)*N516/NETWORKDAYS(Lister!$D$20,Lister!$E$20,Lister!$D$7:$D$13),IF(OR(MONTH(F516)=4,MONTH(E516)=6),0)))))),0),"")</f>
        <v/>
      </c>
      <c r="T516" s="48" t="str">
        <f>IFERROR(MAX(IF(OR(O516="",P516="",Q516=""),"",IF(AND(MONTH(E516)=6,MONTH(F516)=6),(NETWORKDAYS(E516,F516,Lister!$D$7:$D$13)-Q516)*N516/NETWORKDAYS(Lister!$D$21,Lister!$E$21,Lister!$D$7:$D$13),IF(AND(MONTH(E516)&lt;6,MONTH(F516)=6),(NETWORKDAYS(Lister!$D$21,F516,Lister!$D$7:$D$13)-Q516)*N516/NETWORKDAYS(Lister!$D$21,Lister!$E$21,Lister!$D$7:$D$13),IF(MONTH(F516)&lt;6,0)))),0),"")</f>
        <v/>
      </c>
      <c r="U516" s="50" t="str">
        <f t="shared" si="38"/>
        <v/>
      </c>
    </row>
    <row r="517" spans="1:21" x14ac:dyDescent="0.35">
      <c r="A517" s="11" t="str">
        <f t="shared" si="39"/>
        <v/>
      </c>
      <c r="B517" s="32"/>
      <c r="C517" s="17"/>
      <c r="D517" s="18"/>
      <c r="E517" s="12"/>
      <c r="F517" s="12"/>
      <c r="G517" s="40" t="str">
        <f>IF(OR(E517="",F517=""),"",NETWORKDAYS(E517,F517,Lister!$D$7:$D$13))</f>
        <v/>
      </c>
      <c r="H517" s="14"/>
      <c r="I517" s="25" t="str">
        <f t="shared" si="35"/>
        <v/>
      </c>
      <c r="J517" s="45"/>
      <c r="K517" s="46"/>
      <c r="L517" s="15"/>
      <c r="M517" s="49" t="str">
        <f t="shared" si="36"/>
        <v/>
      </c>
      <c r="N517" s="47" t="str">
        <f t="shared" si="37"/>
        <v/>
      </c>
      <c r="O517" s="15"/>
      <c r="P517" s="15"/>
      <c r="Q517" s="15"/>
      <c r="R517" s="48" t="str">
        <f>IFERROR(MAX(IF(OR(O517="",P517="",Q517=""),"",IF(AND(MONTH(E517)=4,MONTH(F517)=4),(NETWORKDAYS(E517,F517,Lister!$D$7:$D$13)-O517)*N517/NETWORKDAYS(Lister!$D$19,Lister!$E$19,Lister!$D$7:$D$13),IF(AND(MONTH(E517)=4,MONTH(F517)&gt;4),(NETWORKDAYS(E517,Lister!$E$19,Lister!$D$7:$D$13)-O517)*N517/NETWORKDAYS(Lister!$D$19,Lister!$E$19,Lister!$D$7:$D$13),IF(MONTH(E517)&gt;4,0)))),0),"")</f>
        <v/>
      </c>
      <c r="S517" s="48" t="str">
        <f>IFERROR(MAX(IF(OR(O517="",P517="",Q517=""),"",IF(AND(MONTH(E517)=5,MONTH(F517)=5),(NETWORKDAYS(E517,F517,Lister!$D$7:$D$13)-P517)*N517/NETWORKDAYS(Lister!$D$20,Lister!$E$20,Lister!$D$7:$D$13),IF(AND(MONTH(E517)=4,MONTH(F517)=5),(NETWORKDAYS(Lister!$D$20,F517,Lister!$D$7:$D$13)-P517)*N517/NETWORKDAYS(Lister!$D$20,Lister!$E$20,Lister!$D$7:$D$13),IF(AND(MONTH(E517)=5,MONTH(F517)=6),(NETWORKDAYS(E517,Lister!$E$20,Lister!$D$7:$D$13)-P517)*N517/NETWORKDAYS(Lister!$D$20,Lister!$E$20,Lister!$D$7:$D$13),IF(AND(MONTH(E517)=4,MONTH(F517)=6),(NETWORKDAYS(Lister!$D$20,Lister!$E$20,Lister!$D$7:$D$13)-P517)*N517/NETWORKDAYS(Lister!$D$20,Lister!$E$20,Lister!$D$7:$D$13),IF(OR(MONTH(F517)=4,MONTH(E517)=6),0)))))),0),"")</f>
        <v/>
      </c>
      <c r="T517" s="48" t="str">
        <f>IFERROR(MAX(IF(OR(O517="",P517="",Q517=""),"",IF(AND(MONTH(E517)=6,MONTH(F517)=6),(NETWORKDAYS(E517,F517,Lister!$D$7:$D$13)-Q517)*N517/NETWORKDAYS(Lister!$D$21,Lister!$E$21,Lister!$D$7:$D$13),IF(AND(MONTH(E517)&lt;6,MONTH(F517)=6),(NETWORKDAYS(Lister!$D$21,F517,Lister!$D$7:$D$13)-Q517)*N517/NETWORKDAYS(Lister!$D$21,Lister!$E$21,Lister!$D$7:$D$13),IF(MONTH(F517)&lt;6,0)))),0),"")</f>
        <v/>
      </c>
      <c r="U517" s="50" t="str">
        <f t="shared" si="38"/>
        <v/>
      </c>
    </row>
    <row r="518" spans="1:21" x14ac:dyDescent="0.35">
      <c r="A518" s="11" t="str">
        <f t="shared" si="39"/>
        <v/>
      </c>
      <c r="B518" s="32"/>
      <c r="C518" s="17"/>
      <c r="D518" s="18"/>
      <c r="E518" s="12"/>
      <c r="F518" s="12"/>
      <c r="G518" s="40" t="str">
        <f>IF(OR(E518="",F518=""),"",NETWORKDAYS(E518,F518,Lister!$D$7:$D$13))</f>
        <v/>
      </c>
      <c r="H518" s="14"/>
      <c r="I518" s="25" t="str">
        <f t="shared" si="35"/>
        <v/>
      </c>
      <c r="J518" s="45"/>
      <c r="K518" s="46"/>
      <c r="L518" s="15"/>
      <c r="M518" s="49" t="str">
        <f t="shared" si="36"/>
        <v/>
      </c>
      <c r="N518" s="47" t="str">
        <f t="shared" si="37"/>
        <v/>
      </c>
      <c r="O518" s="15"/>
      <c r="P518" s="15"/>
      <c r="Q518" s="15"/>
      <c r="R518" s="48" t="str">
        <f>IFERROR(MAX(IF(OR(O518="",P518="",Q518=""),"",IF(AND(MONTH(E518)=4,MONTH(F518)=4),(NETWORKDAYS(E518,F518,Lister!$D$7:$D$13)-O518)*N518/NETWORKDAYS(Lister!$D$19,Lister!$E$19,Lister!$D$7:$D$13),IF(AND(MONTH(E518)=4,MONTH(F518)&gt;4),(NETWORKDAYS(E518,Lister!$E$19,Lister!$D$7:$D$13)-O518)*N518/NETWORKDAYS(Lister!$D$19,Lister!$E$19,Lister!$D$7:$D$13),IF(MONTH(E518)&gt;4,0)))),0),"")</f>
        <v/>
      </c>
      <c r="S518" s="48" t="str">
        <f>IFERROR(MAX(IF(OR(O518="",P518="",Q518=""),"",IF(AND(MONTH(E518)=5,MONTH(F518)=5),(NETWORKDAYS(E518,F518,Lister!$D$7:$D$13)-P518)*N518/NETWORKDAYS(Lister!$D$20,Lister!$E$20,Lister!$D$7:$D$13),IF(AND(MONTH(E518)=4,MONTH(F518)=5),(NETWORKDAYS(Lister!$D$20,F518,Lister!$D$7:$D$13)-P518)*N518/NETWORKDAYS(Lister!$D$20,Lister!$E$20,Lister!$D$7:$D$13),IF(AND(MONTH(E518)=5,MONTH(F518)=6),(NETWORKDAYS(E518,Lister!$E$20,Lister!$D$7:$D$13)-P518)*N518/NETWORKDAYS(Lister!$D$20,Lister!$E$20,Lister!$D$7:$D$13),IF(AND(MONTH(E518)=4,MONTH(F518)=6),(NETWORKDAYS(Lister!$D$20,Lister!$E$20,Lister!$D$7:$D$13)-P518)*N518/NETWORKDAYS(Lister!$D$20,Lister!$E$20,Lister!$D$7:$D$13),IF(OR(MONTH(F518)=4,MONTH(E518)=6),0)))))),0),"")</f>
        <v/>
      </c>
      <c r="T518" s="48" t="str">
        <f>IFERROR(MAX(IF(OR(O518="",P518="",Q518=""),"",IF(AND(MONTH(E518)=6,MONTH(F518)=6),(NETWORKDAYS(E518,F518,Lister!$D$7:$D$13)-Q518)*N518/NETWORKDAYS(Lister!$D$21,Lister!$E$21,Lister!$D$7:$D$13),IF(AND(MONTH(E518)&lt;6,MONTH(F518)=6),(NETWORKDAYS(Lister!$D$21,F518,Lister!$D$7:$D$13)-Q518)*N518/NETWORKDAYS(Lister!$D$21,Lister!$E$21,Lister!$D$7:$D$13),IF(MONTH(F518)&lt;6,0)))),0),"")</f>
        <v/>
      </c>
      <c r="U518" s="50" t="str">
        <f t="shared" si="38"/>
        <v/>
      </c>
    </row>
    <row r="519" spans="1:21" x14ac:dyDescent="0.35">
      <c r="A519" s="11" t="str">
        <f t="shared" si="39"/>
        <v/>
      </c>
      <c r="B519" s="32"/>
      <c r="C519" s="17"/>
      <c r="D519" s="18"/>
      <c r="E519" s="12"/>
      <c r="F519" s="12"/>
      <c r="G519" s="40" t="str">
        <f>IF(OR(E519="",F519=""),"",NETWORKDAYS(E519,F519,Lister!$D$7:$D$13))</f>
        <v/>
      </c>
      <c r="H519" s="14"/>
      <c r="I519" s="25" t="str">
        <f t="shared" si="35"/>
        <v/>
      </c>
      <c r="J519" s="45"/>
      <c r="K519" s="46"/>
      <c r="L519" s="15"/>
      <c r="M519" s="49" t="str">
        <f t="shared" si="36"/>
        <v/>
      </c>
      <c r="N519" s="47" t="str">
        <f t="shared" si="37"/>
        <v/>
      </c>
      <c r="O519" s="15"/>
      <c r="P519" s="15"/>
      <c r="Q519" s="15"/>
      <c r="R519" s="48" t="str">
        <f>IFERROR(MAX(IF(OR(O519="",P519="",Q519=""),"",IF(AND(MONTH(E519)=4,MONTH(F519)=4),(NETWORKDAYS(E519,F519,Lister!$D$7:$D$13)-O519)*N519/NETWORKDAYS(Lister!$D$19,Lister!$E$19,Lister!$D$7:$D$13),IF(AND(MONTH(E519)=4,MONTH(F519)&gt;4),(NETWORKDAYS(E519,Lister!$E$19,Lister!$D$7:$D$13)-O519)*N519/NETWORKDAYS(Lister!$D$19,Lister!$E$19,Lister!$D$7:$D$13),IF(MONTH(E519)&gt;4,0)))),0),"")</f>
        <v/>
      </c>
      <c r="S519" s="48" t="str">
        <f>IFERROR(MAX(IF(OR(O519="",P519="",Q519=""),"",IF(AND(MONTH(E519)=5,MONTH(F519)=5),(NETWORKDAYS(E519,F519,Lister!$D$7:$D$13)-P519)*N519/NETWORKDAYS(Lister!$D$20,Lister!$E$20,Lister!$D$7:$D$13),IF(AND(MONTH(E519)=4,MONTH(F519)=5),(NETWORKDAYS(Lister!$D$20,F519,Lister!$D$7:$D$13)-P519)*N519/NETWORKDAYS(Lister!$D$20,Lister!$E$20,Lister!$D$7:$D$13),IF(AND(MONTH(E519)=5,MONTH(F519)=6),(NETWORKDAYS(E519,Lister!$E$20,Lister!$D$7:$D$13)-P519)*N519/NETWORKDAYS(Lister!$D$20,Lister!$E$20,Lister!$D$7:$D$13),IF(AND(MONTH(E519)=4,MONTH(F519)=6),(NETWORKDAYS(Lister!$D$20,Lister!$E$20,Lister!$D$7:$D$13)-P519)*N519/NETWORKDAYS(Lister!$D$20,Lister!$E$20,Lister!$D$7:$D$13),IF(OR(MONTH(F519)=4,MONTH(E519)=6),0)))))),0),"")</f>
        <v/>
      </c>
      <c r="T519" s="48" t="str">
        <f>IFERROR(MAX(IF(OR(O519="",P519="",Q519=""),"",IF(AND(MONTH(E519)=6,MONTH(F519)=6),(NETWORKDAYS(E519,F519,Lister!$D$7:$D$13)-Q519)*N519/NETWORKDAYS(Lister!$D$21,Lister!$E$21,Lister!$D$7:$D$13),IF(AND(MONTH(E519)&lt;6,MONTH(F519)=6),(NETWORKDAYS(Lister!$D$21,F519,Lister!$D$7:$D$13)-Q519)*N519/NETWORKDAYS(Lister!$D$21,Lister!$E$21,Lister!$D$7:$D$13),IF(MONTH(F519)&lt;6,0)))),0),"")</f>
        <v/>
      </c>
      <c r="U519" s="50" t="str">
        <f t="shared" si="38"/>
        <v/>
      </c>
    </row>
    <row r="520" spans="1:21" x14ac:dyDescent="0.35">
      <c r="A520" s="11" t="str">
        <f t="shared" si="39"/>
        <v/>
      </c>
      <c r="B520" s="32"/>
      <c r="C520" s="17"/>
      <c r="D520" s="18"/>
      <c r="E520" s="12"/>
      <c r="F520" s="12"/>
      <c r="G520" s="40" t="str">
        <f>IF(OR(E520="",F520=""),"",NETWORKDAYS(E520,F520,Lister!$D$7:$D$13))</f>
        <v/>
      </c>
      <c r="H520" s="14"/>
      <c r="I520" s="25" t="str">
        <f t="shared" si="35"/>
        <v/>
      </c>
      <c r="J520" s="45"/>
      <c r="K520" s="46"/>
      <c r="L520" s="15"/>
      <c r="M520" s="49" t="str">
        <f t="shared" si="36"/>
        <v/>
      </c>
      <c r="N520" s="47" t="str">
        <f t="shared" si="37"/>
        <v/>
      </c>
      <c r="O520" s="15"/>
      <c r="P520" s="15"/>
      <c r="Q520" s="15"/>
      <c r="R520" s="48" t="str">
        <f>IFERROR(MAX(IF(OR(O520="",P520="",Q520=""),"",IF(AND(MONTH(E520)=4,MONTH(F520)=4),(NETWORKDAYS(E520,F520,Lister!$D$7:$D$13)-O520)*N520/NETWORKDAYS(Lister!$D$19,Lister!$E$19,Lister!$D$7:$D$13),IF(AND(MONTH(E520)=4,MONTH(F520)&gt;4),(NETWORKDAYS(E520,Lister!$E$19,Lister!$D$7:$D$13)-O520)*N520/NETWORKDAYS(Lister!$D$19,Lister!$E$19,Lister!$D$7:$D$13),IF(MONTH(E520)&gt;4,0)))),0),"")</f>
        <v/>
      </c>
      <c r="S520" s="48" t="str">
        <f>IFERROR(MAX(IF(OR(O520="",P520="",Q520=""),"",IF(AND(MONTH(E520)=5,MONTH(F520)=5),(NETWORKDAYS(E520,F520,Lister!$D$7:$D$13)-P520)*N520/NETWORKDAYS(Lister!$D$20,Lister!$E$20,Lister!$D$7:$D$13),IF(AND(MONTH(E520)=4,MONTH(F520)=5),(NETWORKDAYS(Lister!$D$20,F520,Lister!$D$7:$D$13)-P520)*N520/NETWORKDAYS(Lister!$D$20,Lister!$E$20,Lister!$D$7:$D$13),IF(AND(MONTH(E520)=5,MONTH(F520)=6),(NETWORKDAYS(E520,Lister!$E$20,Lister!$D$7:$D$13)-P520)*N520/NETWORKDAYS(Lister!$D$20,Lister!$E$20,Lister!$D$7:$D$13),IF(AND(MONTH(E520)=4,MONTH(F520)=6),(NETWORKDAYS(Lister!$D$20,Lister!$E$20,Lister!$D$7:$D$13)-P520)*N520/NETWORKDAYS(Lister!$D$20,Lister!$E$20,Lister!$D$7:$D$13),IF(OR(MONTH(F520)=4,MONTH(E520)=6),0)))))),0),"")</f>
        <v/>
      </c>
      <c r="T520" s="48" t="str">
        <f>IFERROR(MAX(IF(OR(O520="",P520="",Q520=""),"",IF(AND(MONTH(E520)=6,MONTH(F520)=6),(NETWORKDAYS(E520,F520,Lister!$D$7:$D$13)-Q520)*N520/NETWORKDAYS(Lister!$D$21,Lister!$E$21,Lister!$D$7:$D$13),IF(AND(MONTH(E520)&lt;6,MONTH(F520)=6),(NETWORKDAYS(Lister!$D$21,F520,Lister!$D$7:$D$13)-Q520)*N520/NETWORKDAYS(Lister!$D$21,Lister!$E$21,Lister!$D$7:$D$13),IF(MONTH(F520)&lt;6,0)))),0),"")</f>
        <v/>
      </c>
      <c r="U520" s="50" t="str">
        <f t="shared" si="38"/>
        <v/>
      </c>
    </row>
    <row r="521" spans="1:21" x14ac:dyDescent="0.35">
      <c r="A521" s="11" t="str">
        <f t="shared" si="39"/>
        <v/>
      </c>
      <c r="B521" s="32"/>
      <c r="C521" s="17"/>
      <c r="D521" s="18"/>
      <c r="E521" s="12"/>
      <c r="F521" s="12"/>
      <c r="G521" s="40" t="str">
        <f>IF(OR(E521="",F521=""),"",NETWORKDAYS(E521,F521,Lister!$D$7:$D$13))</f>
        <v/>
      </c>
      <c r="H521" s="14"/>
      <c r="I521" s="25" t="str">
        <f t="shared" si="35"/>
        <v/>
      </c>
      <c r="J521" s="45"/>
      <c r="K521" s="46"/>
      <c r="L521" s="15"/>
      <c r="M521" s="49" t="str">
        <f t="shared" si="36"/>
        <v/>
      </c>
      <c r="N521" s="47" t="str">
        <f t="shared" si="37"/>
        <v/>
      </c>
      <c r="O521" s="15"/>
      <c r="P521" s="15"/>
      <c r="Q521" s="15"/>
      <c r="R521" s="48" t="str">
        <f>IFERROR(MAX(IF(OR(O521="",P521="",Q521=""),"",IF(AND(MONTH(E521)=4,MONTH(F521)=4),(NETWORKDAYS(E521,F521,Lister!$D$7:$D$13)-O521)*N521/NETWORKDAYS(Lister!$D$19,Lister!$E$19,Lister!$D$7:$D$13),IF(AND(MONTH(E521)=4,MONTH(F521)&gt;4),(NETWORKDAYS(E521,Lister!$E$19,Lister!$D$7:$D$13)-O521)*N521/NETWORKDAYS(Lister!$D$19,Lister!$E$19,Lister!$D$7:$D$13),IF(MONTH(E521)&gt;4,0)))),0),"")</f>
        <v/>
      </c>
      <c r="S521" s="48" t="str">
        <f>IFERROR(MAX(IF(OR(O521="",P521="",Q521=""),"",IF(AND(MONTH(E521)=5,MONTH(F521)=5),(NETWORKDAYS(E521,F521,Lister!$D$7:$D$13)-P521)*N521/NETWORKDAYS(Lister!$D$20,Lister!$E$20,Lister!$D$7:$D$13),IF(AND(MONTH(E521)=4,MONTH(F521)=5),(NETWORKDAYS(Lister!$D$20,F521,Lister!$D$7:$D$13)-P521)*N521/NETWORKDAYS(Lister!$D$20,Lister!$E$20,Lister!$D$7:$D$13),IF(AND(MONTH(E521)=5,MONTH(F521)=6),(NETWORKDAYS(E521,Lister!$E$20,Lister!$D$7:$D$13)-P521)*N521/NETWORKDAYS(Lister!$D$20,Lister!$E$20,Lister!$D$7:$D$13),IF(AND(MONTH(E521)=4,MONTH(F521)=6),(NETWORKDAYS(Lister!$D$20,Lister!$E$20,Lister!$D$7:$D$13)-P521)*N521/NETWORKDAYS(Lister!$D$20,Lister!$E$20,Lister!$D$7:$D$13),IF(OR(MONTH(F521)=4,MONTH(E521)=6),0)))))),0),"")</f>
        <v/>
      </c>
      <c r="T521" s="48" t="str">
        <f>IFERROR(MAX(IF(OR(O521="",P521="",Q521=""),"",IF(AND(MONTH(E521)=6,MONTH(F521)=6),(NETWORKDAYS(E521,F521,Lister!$D$7:$D$13)-Q521)*N521/NETWORKDAYS(Lister!$D$21,Lister!$E$21,Lister!$D$7:$D$13),IF(AND(MONTH(E521)&lt;6,MONTH(F521)=6),(NETWORKDAYS(Lister!$D$21,F521,Lister!$D$7:$D$13)-Q521)*N521/NETWORKDAYS(Lister!$D$21,Lister!$E$21,Lister!$D$7:$D$13),IF(MONTH(F521)&lt;6,0)))),0),"")</f>
        <v/>
      </c>
      <c r="U521" s="50" t="str">
        <f t="shared" si="38"/>
        <v/>
      </c>
    </row>
    <row r="522" spans="1:21" x14ac:dyDescent="0.35">
      <c r="A522" s="11" t="str">
        <f t="shared" si="39"/>
        <v/>
      </c>
      <c r="B522" s="32"/>
      <c r="C522" s="17"/>
      <c r="D522" s="18"/>
      <c r="E522" s="12"/>
      <c r="F522" s="12"/>
      <c r="G522" s="40" t="str">
        <f>IF(OR(E522="",F522=""),"",NETWORKDAYS(E522,F522,Lister!$D$7:$D$13))</f>
        <v/>
      </c>
      <c r="H522" s="14"/>
      <c r="I522" s="25" t="str">
        <f t="shared" si="35"/>
        <v/>
      </c>
      <c r="J522" s="45"/>
      <c r="K522" s="46"/>
      <c r="L522" s="15"/>
      <c r="M522" s="49" t="str">
        <f t="shared" si="36"/>
        <v/>
      </c>
      <c r="N522" s="47" t="str">
        <f t="shared" si="37"/>
        <v/>
      </c>
      <c r="O522" s="15"/>
      <c r="P522" s="15"/>
      <c r="Q522" s="15"/>
      <c r="R522" s="48" t="str">
        <f>IFERROR(MAX(IF(OR(O522="",P522="",Q522=""),"",IF(AND(MONTH(E522)=4,MONTH(F522)=4),(NETWORKDAYS(E522,F522,Lister!$D$7:$D$13)-O522)*N522/NETWORKDAYS(Lister!$D$19,Lister!$E$19,Lister!$D$7:$D$13),IF(AND(MONTH(E522)=4,MONTH(F522)&gt;4),(NETWORKDAYS(E522,Lister!$E$19,Lister!$D$7:$D$13)-O522)*N522/NETWORKDAYS(Lister!$D$19,Lister!$E$19,Lister!$D$7:$D$13),IF(MONTH(E522)&gt;4,0)))),0),"")</f>
        <v/>
      </c>
      <c r="S522" s="48" t="str">
        <f>IFERROR(MAX(IF(OR(O522="",P522="",Q522=""),"",IF(AND(MONTH(E522)=5,MONTH(F522)=5),(NETWORKDAYS(E522,F522,Lister!$D$7:$D$13)-P522)*N522/NETWORKDAYS(Lister!$D$20,Lister!$E$20,Lister!$D$7:$D$13),IF(AND(MONTH(E522)=4,MONTH(F522)=5),(NETWORKDAYS(Lister!$D$20,F522,Lister!$D$7:$D$13)-P522)*N522/NETWORKDAYS(Lister!$D$20,Lister!$E$20,Lister!$D$7:$D$13),IF(AND(MONTH(E522)=5,MONTH(F522)=6),(NETWORKDAYS(E522,Lister!$E$20,Lister!$D$7:$D$13)-P522)*N522/NETWORKDAYS(Lister!$D$20,Lister!$E$20,Lister!$D$7:$D$13),IF(AND(MONTH(E522)=4,MONTH(F522)=6),(NETWORKDAYS(Lister!$D$20,Lister!$E$20,Lister!$D$7:$D$13)-P522)*N522/NETWORKDAYS(Lister!$D$20,Lister!$E$20,Lister!$D$7:$D$13),IF(OR(MONTH(F522)=4,MONTH(E522)=6),0)))))),0),"")</f>
        <v/>
      </c>
      <c r="T522" s="48" t="str">
        <f>IFERROR(MAX(IF(OR(O522="",P522="",Q522=""),"",IF(AND(MONTH(E522)=6,MONTH(F522)=6),(NETWORKDAYS(E522,F522,Lister!$D$7:$D$13)-Q522)*N522/NETWORKDAYS(Lister!$D$21,Lister!$E$21,Lister!$D$7:$D$13),IF(AND(MONTH(E522)&lt;6,MONTH(F522)=6),(NETWORKDAYS(Lister!$D$21,F522,Lister!$D$7:$D$13)-Q522)*N522/NETWORKDAYS(Lister!$D$21,Lister!$E$21,Lister!$D$7:$D$13),IF(MONTH(F522)&lt;6,0)))),0),"")</f>
        <v/>
      </c>
      <c r="U522" s="50" t="str">
        <f t="shared" si="38"/>
        <v/>
      </c>
    </row>
    <row r="523" spans="1:21" x14ac:dyDescent="0.35">
      <c r="A523" s="11" t="str">
        <f t="shared" si="39"/>
        <v/>
      </c>
      <c r="B523" s="32"/>
      <c r="C523" s="17"/>
      <c r="D523" s="18"/>
      <c r="E523" s="12"/>
      <c r="F523" s="12"/>
      <c r="G523" s="40" t="str">
        <f>IF(OR(E523="",F523=""),"",NETWORKDAYS(E523,F523,Lister!$D$7:$D$13))</f>
        <v/>
      </c>
      <c r="H523" s="14"/>
      <c r="I523" s="25" t="str">
        <f t="shared" si="35"/>
        <v/>
      </c>
      <c r="J523" s="45"/>
      <c r="K523" s="46"/>
      <c r="L523" s="15"/>
      <c r="M523" s="49" t="str">
        <f t="shared" si="36"/>
        <v/>
      </c>
      <c r="N523" s="47" t="str">
        <f t="shared" si="37"/>
        <v/>
      </c>
      <c r="O523" s="15"/>
      <c r="P523" s="15"/>
      <c r="Q523" s="15"/>
      <c r="R523" s="48" t="str">
        <f>IFERROR(MAX(IF(OR(O523="",P523="",Q523=""),"",IF(AND(MONTH(E523)=4,MONTH(F523)=4),(NETWORKDAYS(E523,F523,Lister!$D$7:$D$13)-O523)*N523/NETWORKDAYS(Lister!$D$19,Lister!$E$19,Lister!$D$7:$D$13),IF(AND(MONTH(E523)=4,MONTH(F523)&gt;4),(NETWORKDAYS(E523,Lister!$E$19,Lister!$D$7:$D$13)-O523)*N523/NETWORKDAYS(Lister!$D$19,Lister!$E$19,Lister!$D$7:$D$13),IF(MONTH(E523)&gt;4,0)))),0),"")</f>
        <v/>
      </c>
      <c r="S523" s="48" t="str">
        <f>IFERROR(MAX(IF(OR(O523="",P523="",Q523=""),"",IF(AND(MONTH(E523)=5,MONTH(F523)=5),(NETWORKDAYS(E523,F523,Lister!$D$7:$D$13)-P523)*N523/NETWORKDAYS(Lister!$D$20,Lister!$E$20,Lister!$D$7:$D$13),IF(AND(MONTH(E523)=4,MONTH(F523)=5),(NETWORKDAYS(Lister!$D$20,F523,Lister!$D$7:$D$13)-P523)*N523/NETWORKDAYS(Lister!$D$20,Lister!$E$20,Lister!$D$7:$D$13),IF(AND(MONTH(E523)=5,MONTH(F523)=6),(NETWORKDAYS(E523,Lister!$E$20,Lister!$D$7:$D$13)-P523)*N523/NETWORKDAYS(Lister!$D$20,Lister!$E$20,Lister!$D$7:$D$13),IF(AND(MONTH(E523)=4,MONTH(F523)=6),(NETWORKDAYS(Lister!$D$20,Lister!$E$20,Lister!$D$7:$D$13)-P523)*N523/NETWORKDAYS(Lister!$D$20,Lister!$E$20,Lister!$D$7:$D$13),IF(OR(MONTH(F523)=4,MONTH(E523)=6),0)))))),0),"")</f>
        <v/>
      </c>
      <c r="T523" s="48" t="str">
        <f>IFERROR(MAX(IF(OR(O523="",P523="",Q523=""),"",IF(AND(MONTH(E523)=6,MONTH(F523)=6),(NETWORKDAYS(E523,F523,Lister!$D$7:$D$13)-Q523)*N523/NETWORKDAYS(Lister!$D$21,Lister!$E$21,Lister!$D$7:$D$13),IF(AND(MONTH(E523)&lt;6,MONTH(F523)=6),(NETWORKDAYS(Lister!$D$21,F523,Lister!$D$7:$D$13)-Q523)*N523/NETWORKDAYS(Lister!$D$21,Lister!$E$21,Lister!$D$7:$D$13),IF(MONTH(F523)&lt;6,0)))),0),"")</f>
        <v/>
      </c>
      <c r="U523" s="50" t="str">
        <f t="shared" si="38"/>
        <v/>
      </c>
    </row>
    <row r="524" spans="1:21" x14ac:dyDescent="0.35">
      <c r="A524" s="11" t="str">
        <f t="shared" si="39"/>
        <v/>
      </c>
      <c r="B524" s="32"/>
      <c r="C524" s="17"/>
      <c r="D524" s="18"/>
      <c r="E524" s="12"/>
      <c r="F524" s="12"/>
      <c r="G524" s="40" t="str">
        <f>IF(OR(E524="",F524=""),"",NETWORKDAYS(E524,F524,Lister!$D$7:$D$13))</f>
        <v/>
      </c>
      <c r="H524" s="14"/>
      <c r="I524" s="25" t="str">
        <f t="shared" si="35"/>
        <v/>
      </c>
      <c r="J524" s="45"/>
      <c r="K524" s="46"/>
      <c r="L524" s="15"/>
      <c r="M524" s="49" t="str">
        <f t="shared" si="36"/>
        <v/>
      </c>
      <c r="N524" s="47" t="str">
        <f t="shared" si="37"/>
        <v/>
      </c>
      <c r="O524" s="15"/>
      <c r="P524" s="15"/>
      <c r="Q524" s="15"/>
      <c r="R524" s="48" t="str">
        <f>IFERROR(MAX(IF(OR(O524="",P524="",Q524=""),"",IF(AND(MONTH(E524)=4,MONTH(F524)=4),(NETWORKDAYS(E524,F524,Lister!$D$7:$D$13)-O524)*N524/NETWORKDAYS(Lister!$D$19,Lister!$E$19,Lister!$D$7:$D$13),IF(AND(MONTH(E524)=4,MONTH(F524)&gt;4),(NETWORKDAYS(E524,Lister!$E$19,Lister!$D$7:$D$13)-O524)*N524/NETWORKDAYS(Lister!$D$19,Lister!$E$19,Lister!$D$7:$D$13),IF(MONTH(E524)&gt;4,0)))),0),"")</f>
        <v/>
      </c>
      <c r="S524" s="48" t="str">
        <f>IFERROR(MAX(IF(OR(O524="",P524="",Q524=""),"",IF(AND(MONTH(E524)=5,MONTH(F524)=5),(NETWORKDAYS(E524,F524,Lister!$D$7:$D$13)-P524)*N524/NETWORKDAYS(Lister!$D$20,Lister!$E$20,Lister!$D$7:$D$13),IF(AND(MONTH(E524)=4,MONTH(F524)=5),(NETWORKDAYS(Lister!$D$20,F524,Lister!$D$7:$D$13)-P524)*N524/NETWORKDAYS(Lister!$D$20,Lister!$E$20,Lister!$D$7:$D$13),IF(AND(MONTH(E524)=5,MONTH(F524)=6),(NETWORKDAYS(E524,Lister!$E$20,Lister!$D$7:$D$13)-P524)*N524/NETWORKDAYS(Lister!$D$20,Lister!$E$20,Lister!$D$7:$D$13),IF(AND(MONTH(E524)=4,MONTH(F524)=6),(NETWORKDAYS(Lister!$D$20,Lister!$E$20,Lister!$D$7:$D$13)-P524)*N524/NETWORKDAYS(Lister!$D$20,Lister!$E$20,Lister!$D$7:$D$13),IF(OR(MONTH(F524)=4,MONTH(E524)=6),0)))))),0),"")</f>
        <v/>
      </c>
      <c r="T524" s="48" t="str">
        <f>IFERROR(MAX(IF(OR(O524="",P524="",Q524=""),"",IF(AND(MONTH(E524)=6,MONTH(F524)=6),(NETWORKDAYS(E524,F524,Lister!$D$7:$D$13)-Q524)*N524/NETWORKDAYS(Lister!$D$21,Lister!$E$21,Lister!$D$7:$D$13),IF(AND(MONTH(E524)&lt;6,MONTH(F524)=6),(NETWORKDAYS(Lister!$D$21,F524,Lister!$D$7:$D$13)-Q524)*N524/NETWORKDAYS(Lister!$D$21,Lister!$E$21,Lister!$D$7:$D$13),IF(MONTH(F524)&lt;6,0)))),0),"")</f>
        <v/>
      </c>
      <c r="U524" s="50" t="str">
        <f t="shared" si="38"/>
        <v/>
      </c>
    </row>
    <row r="525" spans="1:21" x14ac:dyDescent="0.35">
      <c r="A525" s="11" t="str">
        <f t="shared" si="39"/>
        <v/>
      </c>
      <c r="B525" s="32"/>
      <c r="C525" s="17"/>
      <c r="D525" s="18"/>
      <c r="E525" s="12"/>
      <c r="F525" s="12"/>
      <c r="G525" s="40" t="str">
        <f>IF(OR(E525="",F525=""),"",NETWORKDAYS(E525,F525,Lister!$D$7:$D$13))</f>
        <v/>
      </c>
      <c r="H525" s="14"/>
      <c r="I525" s="25" t="str">
        <f t="shared" si="35"/>
        <v/>
      </c>
      <c r="J525" s="45"/>
      <c r="K525" s="46"/>
      <c r="L525" s="15"/>
      <c r="M525" s="49" t="str">
        <f t="shared" si="36"/>
        <v/>
      </c>
      <c r="N525" s="47" t="str">
        <f t="shared" si="37"/>
        <v/>
      </c>
      <c r="O525" s="15"/>
      <c r="P525" s="15"/>
      <c r="Q525" s="15"/>
      <c r="R525" s="48" t="str">
        <f>IFERROR(MAX(IF(OR(O525="",P525="",Q525=""),"",IF(AND(MONTH(E525)=4,MONTH(F525)=4),(NETWORKDAYS(E525,F525,Lister!$D$7:$D$13)-O525)*N525/NETWORKDAYS(Lister!$D$19,Lister!$E$19,Lister!$D$7:$D$13),IF(AND(MONTH(E525)=4,MONTH(F525)&gt;4),(NETWORKDAYS(E525,Lister!$E$19,Lister!$D$7:$D$13)-O525)*N525/NETWORKDAYS(Lister!$D$19,Lister!$E$19,Lister!$D$7:$D$13),IF(MONTH(E525)&gt;4,0)))),0),"")</f>
        <v/>
      </c>
      <c r="S525" s="48" t="str">
        <f>IFERROR(MAX(IF(OR(O525="",P525="",Q525=""),"",IF(AND(MONTH(E525)=5,MONTH(F525)=5),(NETWORKDAYS(E525,F525,Lister!$D$7:$D$13)-P525)*N525/NETWORKDAYS(Lister!$D$20,Lister!$E$20,Lister!$D$7:$D$13),IF(AND(MONTH(E525)=4,MONTH(F525)=5),(NETWORKDAYS(Lister!$D$20,F525,Lister!$D$7:$D$13)-P525)*N525/NETWORKDAYS(Lister!$D$20,Lister!$E$20,Lister!$D$7:$D$13),IF(AND(MONTH(E525)=5,MONTH(F525)=6),(NETWORKDAYS(E525,Lister!$E$20,Lister!$D$7:$D$13)-P525)*N525/NETWORKDAYS(Lister!$D$20,Lister!$E$20,Lister!$D$7:$D$13),IF(AND(MONTH(E525)=4,MONTH(F525)=6),(NETWORKDAYS(Lister!$D$20,Lister!$E$20,Lister!$D$7:$D$13)-P525)*N525/NETWORKDAYS(Lister!$D$20,Lister!$E$20,Lister!$D$7:$D$13),IF(OR(MONTH(F525)=4,MONTH(E525)=6),0)))))),0),"")</f>
        <v/>
      </c>
      <c r="T525" s="48" t="str">
        <f>IFERROR(MAX(IF(OR(O525="",P525="",Q525=""),"",IF(AND(MONTH(E525)=6,MONTH(F525)=6),(NETWORKDAYS(E525,F525,Lister!$D$7:$D$13)-Q525)*N525/NETWORKDAYS(Lister!$D$21,Lister!$E$21,Lister!$D$7:$D$13),IF(AND(MONTH(E525)&lt;6,MONTH(F525)=6),(NETWORKDAYS(Lister!$D$21,F525,Lister!$D$7:$D$13)-Q525)*N525/NETWORKDAYS(Lister!$D$21,Lister!$E$21,Lister!$D$7:$D$13),IF(MONTH(F525)&lt;6,0)))),0),"")</f>
        <v/>
      </c>
      <c r="U525" s="50" t="str">
        <f t="shared" si="38"/>
        <v/>
      </c>
    </row>
    <row r="526" spans="1:21" x14ac:dyDescent="0.35">
      <c r="A526" s="11" t="str">
        <f t="shared" si="39"/>
        <v/>
      </c>
      <c r="B526" s="32"/>
      <c r="C526" s="17"/>
      <c r="D526" s="18"/>
      <c r="E526" s="12"/>
      <c r="F526" s="12"/>
      <c r="G526" s="40" t="str">
        <f>IF(OR(E526="",F526=""),"",NETWORKDAYS(E526,F526,Lister!$D$7:$D$13))</f>
        <v/>
      </c>
      <c r="H526" s="14"/>
      <c r="I526" s="25" t="str">
        <f t="shared" si="35"/>
        <v/>
      </c>
      <c r="J526" s="45"/>
      <c r="K526" s="46"/>
      <c r="L526" s="15"/>
      <c r="M526" s="49" t="str">
        <f t="shared" si="36"/>
        <v/>
      </c>
      <c r="N526" s="47" t="str">
        <f t="shared" si="37"/>
        <v/>
      </c>
      <c r="O526" s="15"/>
      <c r="P526" s="15"/>
      <c r="Q526" s="15"/>
      <c r="R526" s="48" t="str">
        <f>IFERROR(MAX(IF(OR(O526="",P526="",Q526=""),"",IF(AND(MONTH(E526)=4,MONTH(F526)=4),(NETWORKDAYS(E526,F526,Lister!$D$7:$D$13)-O526)*N526/NETWORKDAYS(Lister!$D$19,Lister!$E$19,Lister!$D$7:$D$13),IF(AND(MONTH(E526)=4,MONTH(F526)&gt;4),(NETWORKDAYS(E526,Lister!$E$19,Lister!$D$7:$D$13)-O526)*N526/NETWORKDAYS(Lister!$D$19,Lister!$E$19,Lister!$D$7:$D$13),IF(MONTH(E526)&gt;4,0)))),0),"")</f>
        <v/>
      </c>
      <c r="S526" s="48" t="str">
        <f>IFERROR(MAX(IF(OR(O526="",P526="",Q526=""),"",IF(AND(MONTH(E526)=5,MONTH(F526)=5),(NETWORKDAYS(E526,F526,Lister!$D$7:$D$13)-P526)*N526/NETWORKDAYS(Lister!$D$20,Lister!$E$20,Lister!$D$7:$D$13),IF(AND(MONTH(E526)=4,MONTH(F526)=5),(NETWORKDAYS(Lister!$D$20,F526,Lister!$D$7:$D$13)-P526)*N526/NETWORKDAYS(Lister!$D$20,Lister!$E$20,Lister!$D$7:$D$13),IF(AND(MONTH(E526)=5,MONTH(F526)=6),(NETWORKDAYS(E526,Lister!$E$20,Lister!$D$7:$D$13)-P526)*N526/NETWORKDAYS(Lister!$D$20,Lister!$E$20,Lister!$D$7:$D$13),IF(AND(MONTH(E526)=4,MONTH(F526)=6),(NETWORKDAYS(Lister!$D$20,Lister!$E$20,Lister!$D$7:$D$13)-P526)*N526/NETWORKDAYS(Lister!$D$20,Lister!$E$20,Lister!$D$7:$D$13),IF(OR(MONTH(F526)=4,MONTH(E526)=6),0)))))),0),"")</f>
        <v/>
      </c>
      <c r="T526" s="48" t="str">
        <f>IFERROR(MAX(IF(OR(O526="",P526="",Q526=""),"",IF(AND(MONTH(E526)=6,MONTH(F526)=6),(NETWORKDAYS(E526,F526,Lister!$D$7:$D$13)-Q526)*N526/NETWORKDAYS(Lister!$D$21,Lister!$E$21,Lister!$D$7:$D$13),IF(AND(MONTH(E526)&lt;6,MONTH(F526)=6),(NETWORKDAYS(Lister!$D$21,F526,Lister!$D$7:$D$13)-Q526)*N526/NETWORKDAYS(Lister!$D$21,Lister!$E$21,Lister!$D$7:$D$13),IF(MONTH(F526)&lt;6,0)))),0),"")</f>
        <v/>
      </c>
      <c r="U526" s="50" t="str">
        <f t="shared" si="38"/>
        <v/>
      </c>
    </row>
    <row r="527" spans="1:21" x14ac:dyDescent="0.35">
      <c r="A527" s="11" t="str">
        <f t="shared" si="39"/>
        <v/>
      </c>
      <c r="B527" s="32"/>
      <c r="C527" s="17"/>
      <c r="D527" s="18"/>
      <c r="E527" s="12"/>
      <c r="F527" s="12"/>
      <c r="G527" s="40" t="str">
        <f>IF(OR(E527="",F527=""),"",NETWORKDAYS(E527,F527,Lister!$D$7:$D$13))</f>
        <v/>
      </c>
      <c r="H527" s="14"/>
      <c r="I527" s="25" t="str">
        <f t="shared" si="35"/>
        <v/>
      </c>
      <c r="J527" s="45"/>
      <c r="K527" s="46"/>
      <c r="L527" s="15"/>
      <c r="M527" s="49" t="str">
        <f t="shared" si="36"/>
        <v/>
      </c>
      <c r="N527" s="47" t="str">
        <f t="shared" si="37"/>
        <v/>
      </c>
      <c r="O527" s="15"/>
      <c r="P527" s="15"/>
      <c r="Q527" s="15"/>
      <c r="R527" s="48" t="str">
        <f>IFERROR(MAX(IF(OR(O527="",P527="",Q527=""),"",IF(AND(MONTH(E527)=4,MONTH(F527)=4),(NETWORKDAYS(E527,F527,Lister!$D$7:$D$13)-O527)*N527/NETWORKDAYS(Lister!$D$19,Lister!$E$19,Lister!$D$7:$D$13),IF(AND(MONTH(E527)=4,MONTH(F527)&gt;4),(NETWORKDAYS(E527,Lister!$E$19,Lister!$D$7:$D$13)-O527)*N527/NETWORKDAYS(Lister!$D$19,Lister!$E$19,Lister!$D$7:$D$13),IF(MONTH(E527)&gt;4,0)))),0),"")</f>
        <v/>
      </c>
      <c r="S527" s="48" t="str">
        <f>IFERROR(MAX(IF(OR(O527="",P527="",Q527=""),"",IF(AND(MONTH(E527)=5,MONTH(F527)=5),(NETWORKDAYS(E527,F527,Lister!$D$7:$D$13)-P527)*N527/NETWORKDAYS(Lister!$D$20,Lister!$E$20,Lister!$D$7:$D$13),IF(AND(MONTH(E527)=4,MONTH(F527)=5),(NETWORKDAYS(Lister!$D$20,F527,Lister!$D$7:$D$13)-P527)*N527/NETWORKDAYS(Lister!$D$20,Lister!$E$20,Lister!$D$7:$D$13),IF(AND(MONTH(E527)=5,MONTH(F527)=6),(NETWORKDAYS(E527,Lister!$E$20,Lister!$D$7:$D$13)-P527)*N527/NETWORKDAYS(Lister!$D$20,Lister!$E$20,Lister!$D$7:$D$13),IF(AND(MONTH(E527)=4,MONTH(F527)=6),(NETWORKDAYS(Lister!$D$20,Lister!$E$20,Lister!$D$7:$D$13)-P527)*N527/NETWORKDAYS(Lister!$D$20,Lister!$E$20,Lister!$D$7:$D$13),IF(OR(MONTH(F527)=4,MONTH(E527)=6),0)))))),0),"")</f>
        <v/>
      </c>
      <c r="T527" s="48" t="str">
        <f>IFERROR(MAX(IF(OR(O527="",P527="",Q527=""),"",IF(AND(MONTH(E527)=6,MONTH(F527)=6),(NETWORKDAYS(E527,F527,Lister!$D$7:$D$13)-Q527)*N527/NETWORKDAYS(Lister!$D$21,Lister!$E$21,Lister!$D$7:$D$13),IF(AND(MONTH(E527)&lt;6,MONTH(F527)=6),(NETWORKDAYS(Lister!$D$21,F527,Lister!$D$7:$D$13)-Q527)*N527/NETWORKDAYS(Lister!$D$21,Lister!$E$21,Lister!$D$7:$D$13),IF(MONTH(F527)&lt;6,0)))),0),"")</f>
        <v/>
      </c>
      <c r="U527" s="50" t="str">
        <f t="shared" si="38"/>
        <v/>
      </c>
    </row>
    <row r="528" spans="1:21" x14ac:dyDescent="0.35">
      <c r="A528" s="11" t="str">
        <f t="shared" si="39"/>
        <v/>
      </c>
      <c r="B528" s="32"/>
      <c r="C528" s="17"/>
      <c r="D528" s="18"/>
      <c r="E528" s="12"/>
      <c r="F528" s="12"/>
      <c r="G528" s="40" t="str">
        <f>IF(OR(E528="",F528=""),"",NETWORKDAYS(E528,F528,Lister!$D$7:$D$13))</f>
        <v/>
      </c>
      <c r="H528" s="14"/>
      <c r="I528" s="25" t="str">
        <f t="shared" si="35"/>
        <v/>
      </c>
      <c r="J528" s="45"/>
      <c r="K528" s="46"/>
      <c r="L528" s="15"/>
      <c r="M528" s="49" t="str">
        <f t="shared" si="36"/>
        <v/>
      </c>
      <c r="N528" s="47" t="str">
        <f t="shared" si="37"/>
        <v/>
      </c>
      <c r="O528" s="15"/>
      <c r="P528" s="15"/>
      <c r="Q528" s="15"/>
      <c r="R528" s="48" t="str">
        <f>IFERROR(MAX(IF(OR(O528="",P528="",Q528=""),"",IF(AND(MONTH(E528)=4,MONTH(F528)=4),(NETWORKDAYS(E528,F528,Lister!$D$7:$D$13)-O528)*N528/NETWORKDAYS(Lister!$D$19,Lister!$E$19,Lister!$D$7:$D$13),IF(AND(MONTH(E528)=4,MONTH(F528)&gt;4),(NETWORKDAYS(E528,Lister!$E$19,Lister!$D$7:$D$13)-O528)*N528/NETWORKDAYS(Lister!$D$19,Lister!$E$19,Lister!$D$7:$D$13),IF(MONTH(E528)&gt;4,0)))),0),"")</f>
        <v/>
      </c>
      <c r="S528" s="48" t="str">
        <f>IFERROR(MAX(IF(OR(O528="",P528="",Q528=""),"",IF(AND(MONTH(E528)=5,MONTH(F528)=5),(NETWORKDAYS(E528,F528,Lister!$D$7:$D$13)-P528)*N528/NETWORKDAYS(Lister!$D$20,Lister!$E$20,Lister!$D$7:$D$13),IF(AND(MONTH(E528)=4,MONTH(F528)=5),(NETWORKDAYS(Lister!$D$20,F528,Lister!$D$7:$D$13)-P528)*N528/NETWORKDAYS(Lister!$D$20,Lister!$E$20,Lister!$D$7:$D$13),IF(AND(MONTH(E528)=5,MONTH(F528)=6),(NETWORKDAYS(E528,Lister!$E$20,Lister!$D$7:$D$13)-P528)*N528/NETWORKDAYS(Lister!$D$20,Lister!$E$20,Lister!$D$7:$D$13),IF(AND(MONTH(E528)=4,MONTH(F528)=6),(NETWORKDAYS(Lister!$D$20,Lister!$E$20,Lister!$D$7:$D$13)-P528)*N528/NETWORKDAYS(Lister!$D$20,Lister!$E$20,Lister!$D$7:$D$13),IF(OR(MONTH(F528)=4,MONTH(E528)=6),0)))))),0),"")</f>
        <v/>
      </c>
      <c r="T528" s="48" t="str">
        <f>IFERROR(MAX(IF(OR(O528="",P528="",Q528=""),"",IF(AND(MONTH(E528)=6,MONTH(F528)=6),(NETWORKDAYS(E528,F528,Lister!$D$7:$D$13)-Q528)*N528/NETWORKDAYS(Lister!$D$21,Lister!$E$21,Lister!$D$7:$D$13),IF(AND(MONTH(E528)&lt;6,MONTH(F528)=6),(NETWORKDAYS(Lister!$D$21,F528,Lister!$D$7:$D$13)-Q528)*N528/NETWORKDAYS(Lister!$D$21,Lister!$E$21,Lister!$D$7:$D$13),IF(MONTH(F528)&lt;6,0)))),0),"")</f>
        <v/>
      </c>
      <c r="U528" s="50" t="str">
        <f t="shared" si="38"/>
        <v/>
      </c>
    </row>
    <row r="529" spans="1:21" x14ac:dyDescent="0.35">
      <c r="A529" s="11" t="str">
        <f t="shared" si="39"/>
        <v/>
      </c>
      <c r="B529" s="32"/>
      <c r="C529" s="17"/>
      <c r="D529" s="18"/>
      <c r="E529" s="12"/>
      <c r="F529" s="12"/>
      <c r="G529" s="40" t="str">
        <f>IF(OR(E529="",F529=""),"",NETWORKDAYS(E529,F529,Lister!$D$7:$D$13))</f>
        <v/>
      </c>
      <c r="H529" s="14"/>
      <c r="I529" s="25" t="str">
        <f t="shared" si="35"/>
        <v/>
      </c>
      <c r="J529" s="45"/>
      <c r="K529" s="46"/>
      <c r="L529" s="15"/>
      <c r="M529" s="49" t="str">
        <f t="shared" si="36"/>
        <v/>
      </c>
      <c r="N529" s="47" t="str">
        <f t="shared" si="37"/>
        <v/>
      </c>
      <c r="O529" s="15"/>
      <c r="P529" s="15"/>
      <c r="Q529" s="15"/>
      <c r="R529" s="48" t="str">
        <f>IFERROR(MAX(IF(OR(O529="",P529="",Q529=""),"",IF(AND(MONTH(E529)=4,MONTH(F529)=4),(NETWORKDAYS(E529,F529,Lister!$D$7:$D$13)-O529)*N529/NETWORKDAYS(Lister!$D$19,Lister!$E$19,Lister!$D$7:$D$13),IF(AND(MONTH(E529)=4,MONTH(F529)&gt;4),(NETWORKDAYS(E529,Lister!$E$19,Lister!$D$7:$D$13)-O529)*N529/NETWORKDAYS(Lister!$D$19,Lister!$E$19,Lister!$D$7:$D$13),IF(MONTH(E529)&gt;4,0)))),0),"")</f>
        <v/>
      </c>
      <c r="S529" s="48" t="str">
        <f>IFERROR(MAX(IF(OR(O529="",P529="",Q529=""),"",IF(AND(MONTH(E529)=5,MONTH(F529)=5),(NETWORKDAYS(E529,F529,Lister!$D$7:$D$13)-P529)*N529/NETWORKDAYS(Lister!$D$20,Lister!$E$20,Lister!$D$7:$D$13),IF(AND(MONTH(E529)=4,MONTH(F529)=5),(NETWORKDAYS(Lister!$D$20,F529,Lister!$D$7:$D$13)-P529)*N529/NETWORKDAYS(Lister!$D$20,Lister!$E$20,Lister!$D$7:$D$13),IF(AND(MONTH(E529)=5,MONTH(F529)=6),(NETWORKDAYS(E529,Lister!$E$20,Lister!$D$7:$D$13)-P529)*N529/NETWORKDAYS(Lister!$D$20,Lister!$E$20,Lister!$D$7:$D$13),IF(AND(MONTH(E529)=4,MONTH(F529)=6),(NETWORKDAYS(Lister!$D$20,Lister!$E$20,Lister!$D$7:$D$13)-P529)*N529/NETWORKDAYS(Lister!$D$20,Lister!$E$20,Lister!$D$7:$D$13),IF(OR(MONTH(F529)=4,MONTH(E529)=6),0)))))),0),"")</f>
        <v/>
      </c>
      <c r="T529" s="48" t="str">
        <f>IFERROR(MAX(IF(OR(O529="",P529="",Q529=""),"",IF(AND(MONTH(E529)=6,MONTH(F529)=6),(NETWORKDAYS(E529,F529,Lister!$D$7:$D$13)-Q529)*N529/NETWORKDAYS(Lister!$D$21,Lister!$E$21,Lister!$D$7:$D$13),IF(AND(MONTH(E529)&lt;6,MONTH(F529)=6),(NETWORKDAYS(Lister!$D$21,F529,Lister!$D$7:$D$13)-Q529)*N529/NETWORKDAYS(Lister!$D$21,Lister!$E$21,Lister!$D$7:$D$13),IF(MONTH(F529)&lt;6,0)))),0),"")</f>
        <v/>
      </c>
      <c r="U529" s="50" t="str">
        <f t="shared" si="38"/>
        <v/>
      </c>
    </row>
    <row r="530" spans="1:21" x14ac:dyDescent="0.35">
      <c r="A530" s="11" t="str">
        <f t="shared" si="39"/>
        <v/>
      </c>
      <c r="B530" s="32"/>
      <c r="C530" s="17"/>
      <c r="D530" s="18"/>
      <c r="E530" s="12"/>
      <c r="F530" s="12"/>
      <c r="G530" s="40" t="str">
        <f>IF(OR(E530="",F530=""),"",NETWORKDAYS(E530,F530,Lister!$D$7:$D$13))</f>
        <v/>
      </c>
      <c r="H530" s="14"/>
      <c r="I530" s="25" t="str">
        <f t="shared" si="35"/>
        <v/>
      </c>
      <c r="J530" s="45"/>
      <c r="K530" s="46"/>
      <c r="L530" s="15"/>
      <c r="M530" s="49" t="str">
        <f t="shared" si="36"/>
        <v/>
      </c>
      <c r="N530" s="47" t="str">
        <f t="shared" si="37"/>
        <v/>
      </c>
      <c r="O530" s="15"/>
      <c r="P530" s="15"/>
      <c r="Q530" s="15"/>
      <c r="R530" s="48" t="str">
        <f>IFERROR(MAX(IF(OR(O530="",P530="",Q530=""),"",IF(AND(MONTH(E530)=4,MONTH(F530)=4),(NETWORKDAYS(E530,F530,Lister!$D$7:$D$13)-O530)*N530/NETWORKDAYS(Lister!$D$19,Lister!$E$19,Lister!$D$7:$D$13),IF(AND(MONTH(E530)=4,MONTH(F530)&gt;4),(NETWORKDAYS(E530,Lister!$E$19,Lister!$D$7:$D$13)-O530)*N530/NETWORKDAYS(Lister!$D$19,Lister!$E$19,Lister!$D$7:$D$13),IF(MONTH(E530)&gt;4,0)))),0),"")</f>
        <v/>
      </c>
      <c r="S530" s="48" t="str">
        <f>IFERROR(MAX(IF(OR(O530="",P530="",Q530=""),"",IF(AND(MONTH(E530)=5,MONTH(F530)=5),(NETWORKDAYS(E530,F530,Lister!$D$7:$D$13)-P530)*N530/NETWORKDAYS(Lister!$D$20,Lister!$E$20,Lister!$D$7:$D$13),IF(AND(MONTH(E530)=4,MONTH(F530)=5),(NETWORKDAYS(Lister!$D$20,F530,Lister!$D$7:$D$13)-P530)*N530/NETWORKDAYS(Lister!$D$20,Lister!$E$20,Lister!$D$7:$D$13),IF(AND(MONTH(E530)=5,MONTH(F530)=6),(NETWORKDAYS(E530,Lister!$E$20,Lister!$D$7:$D$13)-P530)*N530/NETWORKDAYS(Lister!$D$20,Lister!$E$20,Lister!$D$7:$D$13),IF(AND(MONTH(E530)=4,MONTH(F530)=6),(NETWORKDAYS(Lister!$D$20,Lister!$E$20,Lister!$D$7:$D$13)-P530)*N530/NETWORKDAYS(Lister!$D$20,Lister!$E$20,Lister!$D$7:$D$13),IF(OR(MONTH(F530)=4,MONTH(E530)=6),0)))))),0),"")</f>
        <v/>
      </c>
      <c r="T530" s="48" t="str">
        <f>IFERROR(MAX(IF(OR(O530="",P530="",Q530=""),"",IF(AND(MONTH(E530)=6,MONTH(F530)=6),(NETWORKDAYS(E530,F530,Lister!$D$7:$D$13)-Q530)*N530/NETWORKDAYS(Lister!$D$21,Lister!$E$21,Lister!$D$7:$D$13),IF(AND(MONTH(E530)&lt;6,MONTH(F530)=6),(NETWORKDAYS(Lister!$D$21,F530,Lister!$D$7:$D$13)-Q530)*N530/NETWORKDAYS(Lister!$D$21,Lister!$E$21,Lister!$D$7:$D$13),IF(MONTH(F530)&lt;6,0)))),0),"")</f>
        <v/>
      </c>
      <c r="U530" s="50" t="str">
        <f t="shared" si="38"/>
        <v/>
      </c>
    </row>
    <row r="531" spans="1:21" x14ac:dyDescent="0.35">
      <c r="A531" s="11" t="str">
        <f t="shared" si="39"/>
        <v/>
      </c>
      <c r="B531" s="32"/>
      <c r="C531" s="17"/>
      <c r="D531" s="18"/>
      <c r="E531" s="12"/>
      <c r="F531" s="12"/>
      <c r="G531" s="40" t="str">
        <f>IF(OR(E531="",F531=""),"",NETWORKDAYS(E531,F531,Lister!$D$7:$D$13))</f>
        <v/>
      </c>
      <c r="H531" s="14"/>
      <c r="I531" s="25" t="str">
        <f t="shared" si="35"/>
        <v/>
      </c>
      <c r="J531" s="45"/>
      <c r="K531" s="46"/>
      <c r="L531" s="15"/>
      <c r="M531" s="49" t="str">
        <f t="shared" si="36"/>
        <v/>
      </c>
      <c r="N531" s="47" t="str">
        <f t="shared" si="37"/>
        <v/>
      </c>
      <c r="O531" s="15"/>
      <c r="P531" s="15"/>
      <c r="Q531" s="15"/>
      <c r="R531" s="48" t="str">
        <f>IFERROR(MAX(IF(OR(O531="",P531="",Q531=""),"",IF(AND(MONTH(E531)=4,MONTH(F531)=4),(NETWORKDAYS(E531,F531,Lister!$D$7:$D$13)-O531)*N531/NETWORKDAYS(Lister!$D$19,Lister!$E$19,Lister!$D$7:$D$13),IF(AND(MONTH(E531)=4,MONTH(F531)&gt;4),(NETWORKDAYS(E531,Lister!$E$19,Lister!$D$7:$D$13)-O531)*N531/NETWORKDAYS(Lister!$D$19,Lister!$E$19,Lister!$D$7:$D$13),IF(MONTH(E531)&gt;4,0)))),0),"")</f>
        <v/>
      </c>
      <c r="S531" s="48" t="str">
        <f>IFERROR(MAX(IF(OR(O531="",P531="",Q531=""),"",IF(AND(MONTH(E531)=5,MONTH(F531)=5),(NETWORKDAYS(E531,F531,Lister!$D$7:$D$13)-P531)*N531/NETWORKDAYS(Lister!$D$20,Lister!$E$20,Lister!$D$7:$D$13),IF(AND(MONTH(E531)=4,MONTH(F531)=5),(NETWORKDAYS(Lister!$D$20,F531,Lister!$D$7:$D$13)-P531)*N531/NETWORKDAYS(Lister!$D$20,Lister!$E$20,Lister!$D$7:$D$13),IF(AND(MONTH(E531)=5,MONTH(F531)=6),(NETWORKDAYS(E531,Lister!$E$20,Lister!$D$7:$D$13)-P531)*N531/NETWORKDAYS(Lister!$D$20,Lister!$E$20,Lister!$D$7:$D$13),IF(AND(MONTH(E531)=4,MONTH(F531)=6),(NETWORKDAYS(Lister!$D$20,Lister!$E$20,Lister!$D$7:$D$13)-P531)*N531/NETWORKDAYS(Lister!$D$20,Lister!$E$20,Lister!$D$7:$D$13),IF(OR(MONTH(F531)=4,MONTH(E531)=6),0)))))),0),"")</f>
        <v/>
      </c>
      <c r="T531" s="48" t="str">
        <f>IFERROR(MAX(IF(OR(O531="",P531="",Q531=""),"",IF(AND(MONTH(E531)=6,MONTH(F531)=6),(NETWORKDAYS(E531,F531,Lister!$D$7:$D$13)-Q531)*N531/NETWORKDAYS(Lister!$D$21,Lister!$E$21,Lister!$D$7:$D$13),IF(AND(MONTH(E531)&lt;6,MONTH(F531)=6),(NETWORKDAYS(Lister!$D$21,F531,Lister!$D$7:$D$13)-Q531)*N531/NETWORKDAYS(Lister!$D$21,Lister!$E$21,Lister!$D$7:$D$13),IF(MONTH(F531)&lt;6,0)))),0),"")</f>
        <v/>
      </c>
      <c r="U531" s="50" t="str">
        <f t="shared" si="38"/>
        <v/>
      </c>
    </row>
    <row r="532" spans="1:21" x14ac:dyDescent="0.35">
      <c r="A532" s="11" t="str">
        <f t="shared" si="39"/>
        <v/>
      </c>
      <c r="B532" s="32"/>
      <c r="C532" s="17"/>
      <c r="D532" s="18"/>
      <c r="E532" s="12"/>
      <c r="F532" s="12"/>
      <c r="G532" s="40" t="str">
        <f>IF(OR(E532="",F532=""),"",NETWORKDAYS(E532,F532,Lister!$D$7:$D$13))</f>
        <v/>
      </c>
      <c r="H532" s="14"/>
      <c r="I532" s="25" t="str">
        <f t="shared" si="35"/>
        <v/>
      </c>
      <c r="J532" s="45"/>
      <c r="K532" s="46"/>
      <c r="L532" s="15"/>
      <c r="M532" s="49" t="str">
        <f t="shared" si="36"/>
        <v/>
      </c>
      <c r="N532" s="47" t="str">
        <f t="shared" si="37"/>
        <v/>
      </c>
      <c r="O532" s="15"/>
      <c r="P532" s="15"/>
      <c r="Q532" s="15"/>
      <c r="R532" s="48" t="str">
        <f>IFERROR(MAX(IF(OR(O532="",P532="",Q532=""),"",IF(AND(MONTH(E532)=4,MONTH(F532)=4),(NETWORKDAYS(E532,F532,Lister!$D$7:$D$13)-O532)*N532/NETWORKDAYS(Lister!$D$19,Lister!$E$19,Lister!$D$7:$D$13),IF(AND(MONTH(E532)=4,MONTH(F532)&gt;4),(NETWORKDAYS(E532,Lister!$E$19,Lister!$D$7:$D$13)-O532)*N532/NETWORKDAYS(Lister!$D$19,Lister!$E$19,Lister!$D$7:$D$13),IF(MONTH(E532)&gt;4,0)))),0),"")</f>
        <v/>
      </c>
      <c r="S532" s="48" t="str">
        <f>IFERROR(MAX(IF(OR(O532="",P532="",Q532=""),"",IF(AND(MONTH(E532)=5,MONTH(F532)=5),(NETWORKDAYS(E532,F532,Lister!$D$7:$D$13)-P532)*N532/NETWORKDAYS(Lister!$D$20,Lister!$E$20,Lister!$D$7:$D$13),IF(AND(MONTH(E532)=4,MONTH(F532)=5),(NETWORKDAYS(Lister!$D$20,F532,Lister!$D$7:$D$13)-P532)*N532/NETWORKDAYS(Lister!$D$20,Lister!$E$20,Lister!$D$7:$D$13),IF(AND(MONTH(E532)=5,MONTH(F532)=6),(NETWORKDAYS(E532,Lister!$E$20,Lister!$D$7:$D$13)-P532)*N532/NETWORKDAYS(Lister!$D$20,Lister!$E$20,Lister!$D$7:$D$13),IF(AND(MONTH(E532)=4,MONTH(F532)=6),(NETWORKDAYS(Lister!$D$20,Lister!$E$20,Lister!$D$7:$D$13)-P532)*N532/NETWORKDAYS(Lister!$D$20,Lister!$E$20,Lister!$D$7:$D$13),IF(OR(MONTH(F532)=4,MONTH(E532)=6),0)))))),0),"")</f>
        <v/>
      </c>
      <c r="T532" s="48" t="str">
        <f>IFERROR(MAX(IF(OR(O532="",P532="",Q532=""),"",IF(AND(MONTH(E532)=6,MONTH(F532)=6),(NETWORKDAYS(E532,F532,Lister!$D$7:$D$13)-Q532)*N532/NETWORKDAYS(Lister!$D$21,Lister!$E$21,Lister!$D$7:$D$13),IF(AND(MONTH(E532)&lt;6,MONTH(F532)=6),(NETWORKDAYS(Lister!$D$21,F532,Lister!$D$7:$D$13)-Q532)*N532/NETWORKDAYS(Lister!$D$21,Lister!$E$21,Lister!$D$7:$D$13),IF(MONTH(F532)&lt;6,0)))),0),"")</f>
        <v/>
      </c>
      <c r="U532" s="50" t="str">
        <f t="shared" si="38"/>
        <v/>
      </c>
    </row>
    <row r="533" spans="1:21" x14ac:dyDescent="0.35">
      <c r="A533" s="11" t="str">
        <f t="shared" si="39"/>
        <v/>
      </c>
      <c r="B533" s="32"/>
      <c r="C533" s="17"/>
      <c r="D533" s="18"/>
      <c r="E533" s="12"/>
      <c r="F533" s="12"/>
      <c r="G533" s="40" t="str">
        <f>IF(OR(E533="",F533=""),"",NETWORKDAYS(E533,F533,Lister!$D$7:$D$13))</f>
        <v/>
      </c>
      <c r="H533" s="14"/>
      <c r="I533" s="25" t="str">
        <f t="shared" si="35"/>
        <v/>
      </c>
      <c r="J533" s="45"/>
      <c r="K533" s="46"/>
      <c r="L533" s="15"/>
      <c r="M533" s="49" t="str">
        <f t="shared" si="36"/>
        <v/>
      </c>
      <c r="N533" s="47" t="str">
        <f t="shared" si="37"/>
        <v/>
      </c>
      <c r="O533" s="15"/>
      <c r="P533" s="15"/>
      <c r="Q533" s="15"/>
      <c r="R533" s="48" t="str">
        <f>IFERROR(MAX(IF(OR(O533="",P533="",Q533=""),"",IF(AND(MONTH(E533)=4,MONTH(F533)=4),(NETWORKDAYS(E533,F533,Lister!$D$7:$D$13)-O533)*N533/NETWORKDAYS(Lister!$D$19,Lister!$E$19,Lister!$D$7:$D$13),IF(AND(MONTH(E533)=4,MONTH(F533)&gt;4),(NETWORKDAYS(E533,Lister!$E$19,Lister!$D$7:$D$13)-O533)*N533/NETWORKDAYS(Lister!$D$19,Lister!$E$19,Lister!$D$7:$D$13),IF(MONTH(E533)&gt;4,0)))),0),"")</f>
        <v/>
      </c>
      <c r="S533" s="48" t="str">
        <f>IFERROR(MAX(IF(OR(O533="",P533="",Q533=""),"",IF(AND(MONTH(E533)=5,MONTH(F533)=5),(NETWORKDAYS(E533,F533,Lister!$D$7:$D$13)-P533)*N533/NETWORKDAYS(Lister!$D$20,Lister!$E$20,Lister!$D$7:$D$13),IF(AND(MONTH(E533)=4,MONTH(F533)=5),(NETWORKDAYS(Lister!$D$20,F533,Lister!$D$7:$D$13)-P533)*N533/NETWORKDAYS(Lister!$D$20,Lister!$E$20,Lister!$D$7:$D$13),IF(AND(MONTH(E533)=5,MONTH(F533)=6),(NETWORKDAYS(E533,Lister!$E$20,Lister!$D$7:$D$13)-P533)*N533/NETWORKDAYS(Lister!$D$20,Lister!$E$20,Lister!$D$7:$D$13),IF(AND(MONTH(E533)=4,MONTH(F533)=6),(NETWORKDAYS(Lister!$D$20,Lister!$E$20,Lister!$D$7:$D$13)-P533)*N533/NETWORKDAYS(Lister!$D$20,Lister!$E$20,Lister!$D$7:$D$13),IF(OR(MONTH(F533)=4,MONTH(E533)=6),0)))))),0),"")</f>
        <v/>
      </c>
      <c r="T533" s="48" t="str">
        <f>IFERROR(MAX(IF(OR(O533="",P533="",Q533=""),"",IF(AND(MONTH(E533)=6,MONTH(F533)=6),(NETWORKDAYS(E533,F533,Lister!$D$7:$D$13)-Q533)*N533/NETWORKDAYS(Lister!$D$21,Lister!$E$21,Lister!$D$7:$D$13),IF(AND(MONTH(E533)&lt;6,MONTH(F533)=6),(NETWORKDAYS(Lister!$D$21,F533,Lister!$D$7:$D$13)-Q533)*N533/NETWORKDAYS(Lister!$D$21,Lister!$E$21,Lister!$D$7:$D$13),IF(MONTH(F533)&lt;6,0)))),0),"")</f>
        <v/>
      </c>
      <c r="U533" s="50" t="str">
        <f t="shared" si="38"/>
        <v/>
      </c>
    </row>
    <row r="534" spans="1:21" x14ac:dyDescent="0.35">
      <c r="A534" s="11" t="str">
        <f t="shared" si="39"/>
        <v/>
      </c>
      <c r="B534" s="32"/>
      <c r="C534" s="17"/>
      <c r="D534" s="18"/>
      <c r="E534" s="12"/>
      <c r="F534" s="12"/>
      <c r="G534" s="40" t="str">
        <f>IF(OR(E534="",F534=""),"",NETWORKDAYS(E534,F534,Lister!$D$7:$D$13))</f>
        <v/>
      </c>
      <c r="H534" s="14"/>
      <c r="I534" s="25" t="str">
        <f t="shared" ref="I534:I597" si="40">IF(H534="","",IF(H534="Funktionær",0.75,IF(H534="Ikke-funktionær",0.9,IF(H534="Elev/lærling",0.9))))</f>
        <v/>
      </c>
      <c r="J534" s="45"/>
      <c r="K534" s="46"/>
      <c r="L534" s="15"/>
      <c r="M534" s="49" t="str">
        <f t="shared" ref="M534:M597" si="41">IF(B534="","",IF(J534*I534&gt;30000*IF(L534&gt;37,37,L534)/37,30000*IF(L534&gt;37,37,L534)/37,J534*I534))</f>
        <v/>
      </c>
      <c r="N534" s="47" t="str">
        <f t="shared" ref="N534:N597" si="42">IF(M534="","",IF(M534&lt;=J534-K534,M534,J534-K534))</f>
        <v/>
      </c>
      <c r="O534" s="15"/>
      <c r="P534" s="15"/>
      <c r="Q534" s="15"/>
      <c r="R534" s="48" t="str">
        <f>IFERROR(MAX(IF(OR(O534="",P534="",Q534=""),"",IF(AND(MONTH(E534)=4,MONTH(F534)=4),(NETWORKDAYS(E534,F534,Lister!$D$7:$D$13)-O534)*N534/NETWORKDAYS(Lister!$D$19,Lister!$E$19,Lister!$D$7:$D$13),IF(AND(MONTH(E534)=4,MONTH(F534)&gt;4),(NETWORKDAYS(E534,Lister!$E$19,Lister!$D$7:$D$13)-O534)*N534/NETWORKDAYS(Lister!$D$19,Lister!$E$19,Lister!$D$7:$D$13),IF(MONTH(E534)&gt;4,0)))),0),"")</f>
        <v/>
      </c>
      <c r="S534" s="48" t="str">
        <f>IFERROR(MAX(IF(OR(O534="",P534="",Q534=""),"",IF(AND(MONTH(E534)=5,MONTH(F534)=5),(NETWORKDAYS(E534,F534,Lister!$D$7:$D$13)-P534)*N534/NETWORKDAYS(Lister!$D$20,Lister!$E$20,Lister!$D$7:$D$13),IF(AND(MONTH(E534)=4,MONTH(F534)=5),(NETWORKDAYS(Lister!$D$20,F534,Lister!$D$7:$D$13)-P534)*N534/NETWORKDAYS(Lister!$D$20,Lister!$E$20,Lister!$D$7:$D$13),IF(AND(MONTH(E534)=5,MONTH(F534)=6),(NETWORKDAYS(E534,Lister!$E$20,Lister!$D$7:$D$13)-P534)*N534/NETWORKDAYS(Lister!$D$20,Lister!$E$20,Lister!$D$7:$D$13),IF(AND(MONTH(E534)=4,MONTH(F534)=6),(NETWORKDAYS(Lister!$D$20,Lister!$E$20,Lister!$D$7:$D$13)-P534)*N534/NETWORKDAYS(Lister!$D$20,Lister!$E$20,Lister!$D$7:$D$13),IF(OR(MONTH(F534)=4,MONTH(E534)=6),0)))))),0),"")</f>
        <v/>
      </c>
      <c r="T534" s="48" t="str">
        <f>IFERROR(MAX(IF(OR(O534="",P534="",Q534=""),"",IF(AND(MONTH(E534)=6,MONTH(F534)=6),(NETWORKDAYS(E534,F534,Lister!$D$7:$D$13)-Q534)*N534/NETWORKDAYS(Lister!$D$21,Lister!$E$21,Lister!$D$7:$D$13),IF(AND(MONTH(E534)&lt;6,MONTH(F534)=6),(NETWORKDAYS(Lister!$D$21,F534,Lister!$D$7:$D$13)-Q534)*N534/NETWORKDAYS(Lister!$D$21,Lister!$E$21,Lister!$D$7:$D$13),IF(MONTH(F534)&lt;6,0)))),0),"")</f>
        <v/>
      </c>
      <c r="U534" s="50" t="str">
        <f t="shared" ref="U534:U597" si="43">IFERROR(MAX(IF(AND(ISNUMBER(R534),ISNUMBER(S534),ISNUMBER(Q534)),R534+S534+T534,""),0),"")</f>
        <v/>
      </c>
    </row>
    <row r="535" spans="1:21" x14ac:dyDescent="0.35">
      <c r="A535" s="11" t="str">
        <f t="shared" ref="A535:A598" si="44">IF(B535="","",A534+1)</f>
        <v/>
      </c>
      <c r="B535" s="32"/>
      <c r="C535" s="17"/>
      <c r="D535" s="18"/>
      <c r="E535" s="12"/>
      <c r="F535" s="12"/>
      <c r="G535" s="40" t="str">
        <f>IF(OR(E535="",F535=""),"",NETWORKDAYS(E535,F535,Lister!$D$7:$D$13))</f>
        <v/>
      </c>
      <c r="H535" s="14"/>
      <c r="I535" s="25" t="str">
        <f t="shared" si="40"/>
        <v/>
      </c>
      <c r="J535" s="45"/>
      <c r="K535" s="46"/>
      <c r="L535" s="15"/>
      <c r="M535" s="49" t="str">
        <f t="shared" si="41"/>
        <v/>
      </c>
      <c r="N535" s="47" t="str">
        <f t="shared" si="42"/>
        <v/>
      </c>
      <c r="O535" s="15"/>
      <c r="P535" s="15"/>
      <c r="Q535" s="15"/>
      <c r="R535" s="48" t="str">
        <f>IFERROR(MAX(IF(OR(O535="",P535="",Q535=""),"",IF(AND(MONTH(E535)=4,MONTH(F535)=4),(NETWORKDAYS(E535,F535,Lister!$D$7:$D$13)-O535)*N535/NETWORKDAYS(Lister!$D$19,Lister!$E$19,Lister!$D$7:$D$13),IF(AND(MONTH(E535)=4,MONTH(F535)&gt;4),(NETWORKDAYS(E535,Lister!$E$19,Lister!$D$7:$D$13)-O535)*N535/NETWORKDAYS(Lister!$D$19,Lister!$E$19,Lister!$D$7:$D$13),IF(MONTH(E535)&gt;4,0)))),0),"")</f>
        <v/>
      </c>
      <c r="S535" s="48" t="str">
        <f>IFERROR(MAX(IF(OR(O535="",P535="",Q535=""),"",IF(AND(MONTH(E535)=5,MONTH(F535)=5),(NETWORKDAYS(E535,F535,Lister!$D$7:$D$13)-P535)*N535/NETWORKDAYS(Lister!$D$20,Lister!$E$20,Lister!$D$7:$D$13),IF(AND(MONTH(E535)=4,MONTH(F535)=5),(NETWORKDAYS(Lister!$D$20,F535,Lister!$D$7:$D$13)-P535)*N535/NETWORKDAYS(Lister!$D$20,Lister!$E$20,Lister!$D$7:$D$13),IF(AND(MONTH(E535)=5,MONTH(F535)=6),(NETWORKDAYS(E535,Lister!$E$20,Lister!$D$7:$D$13)-P535)*N535/NETWORKDAYS(Lister!$D$20,Lister!$E$20,Lister!$D$7:$D$13),IF(AND(MONTH(E535)=4,MONTH(F535)=6),(NETWORKDAYS(Lister!$D$20,Lister!$E$20,Lister!$D$7:$D$13)-P535)*N535/NETWORKDAYS(Lister!$D$20,Lister!$E$20,Lister!$D$7:$D$13),IF(OR(MONTH(F535)=4,MONTH(E535)=6),0)))))),0),"")</f>
        <v/>
      </c>
      <c r="T535" s="48" t="str">
        <f>IFERROR(MAX(IF(OR(O535="",P535="",Q535=""),"",IF(AND(MONTH(E535)=6,MONTH(F535)=6),(NETWORKDAYS(E535,F535,Lister!$D$7:$D$13)-Q535)*N535/NETWORKDAYS(Lister!$D$21,Lister!$E$21,Lister!$D$7:$D$13),IF(AND(MONTH(E535)&lt;6,MONTH(F535)=6),(NETWORKDAYS(Lister!$D$21,F535,Lister!$D$7:$D$13)-Q535)*N535/NETWORKDAYS(Lister!$D$21,Lister!$E$21,Lister!$D$7:$D$13),IF(MONTH(F535)&lt;6,0)))),0),"")</f>
        <v/>
      </c>
      <c r="U535" s="50" t="str">
        <f t="shared" si="43"/>
        <v/>
      </c>
    </row>
    <row r="536" spans="1:21" x14ac:dyDescent="0.35">
      <c r="A536" s="11" t="str">
        <f t="shared" si="44"/>
        <v/>
      </c>
      <c r="B536" s="32"/>
      <c r="C536" s="17"/>
      <c r="D536" s="18"/>
      <c r="E536" s="12"/>
      <c r="F536" s="12"/>
      <c r="G536" s="40" t="str">
        <f>IF(OR(E536="",F536=""),"",NETWORKDAYS(E536,F536,Lister!$D$7:$D$13))</f>
        <v/>
      </c>
      <c r="H536" s="14"/>
      <c r="I536" s="25" t="str">
        <f t="shared" si="40"/>
        <v/>
      </c>
      <c r="J536" s="45"/>
      <c r="K536" s="46"/>
      <c r="L536" s="15"/>
      <c r="M536" s="49" t="str">
        <f t="shared" si="41"/>
        <v/>
      </c>
      <c r="N536" s="47" t="str">
        <f t="shared" si="42"/>
        <v/>
      </c>
      <c r="O536" s="15"/>
      <c r="P536" s="15"/>
      <c r="Q536" s="15"/>
      <c r="R536" s="48" t="str">
        <f>IFERROR(MAX(IF(OR(O536="",P536="",Q536=""),"",IF(AND(MONTH(E536)=4,MONTH(F536)=4),(NETWORKDAYS(E536,F536,Lister!$D$7:$D$13)-O536)*N536/NETWORKDAYS(Lister!$D$19,Lister!$E$19,Lister!$D$7:$D$13),IF(AND(MONTH(E536)=4,MONTH(F536)&gt;4),(NETWORKDAYS(E536,Lister!$E$19,Lister!$D$7:$D$13)-O536)*N536/NETWORKDAYS(Lister!$D$19,Lister!$E$19,Lister!$D$7:$D$13),IF(MONTH(E536)&gt;4,0)))),0),"")</f>
        <v/>
      </c>
      <c r="S536" s="48" t="str">
        <f>IFERROR(MAX(IF(OR(O536="",P536="",Q536=""),"",IF(AND(MONTH(E536)=5,MONTH(F536)=5),(NETWORKDAYS(E536,F536,Lister!$D$7:$D$13)-P536)*N536/NETWORKDAYS(Lister!$D$20,Lister!$E$20,Lister!$D$7:$D$13),IF(AND(MONTH(E536)=4,MONTH(F536)=5),(NETWORKDAYS(Lister!$D$20,F536,Lister!$D$7:$D$13)-P536)*N536/NETWORKDAYS(Lister!$D$20,Lister!$E$20,Lister!$D$7:$D$13),IF(AND(MONTH(E536)=5,MONTH(F536)=6),(NETWORKDAYS(E536,Lister!$E$20,Lister!$D$7:$D$13)-P536)*N536/NETWORKDAYS(Lister!$D$20,Lister!$E$20,Lister!$D$7:$D$13),IF(AND(MONTH(E536)=4,MONTH(F536)=6),(NETWORKDAYS(Lister!$D$20,Lister!$E$20,Lister!$D$7:$D$13)-P536)*N536/NETWORKDAYS(Lister!$D$20,Lister!$E$20,Lister!$D$7:$D$13),IF(OR(MONTH(F536)=4,MONTH(E536)=6),0)))))),0),"")</f>
        <v/>
      </c>
      <c r="T536" s="48" t="str">
        <f>IFERROR(MAX(IF(OR(O536="",P536="",Q536=""),"",IF(AND(MONTH(E536)=6,MONTH(F536)=6),(NETWORKDAYS(E536,F536,Lister!$D$7:$D$13)-Q536)*N536/NETWORKDAYS(Lister!$D$21,Lister!$E$21,Lister!$D$7:$D$13),IF(AND(MONTH(E536)&lt;6,MONTH(F536)=6),(NETWORKDAYS(Lister!$D$21,F536,Lister!$D$7:$D$13)-Q536)*N536/NETWORKDAYS(Lister!$D$21,Lister!$E$21,Lister!$D$7:$D$13),IF(MONTH(F536)&lt;6,0)))),0),"")</f>
        <v/>
      </c>
      <c r="U536" s="50" t="str">
        <f t="shared" si="43"/>
        <v/>
      </c>
    </row>
    <row r="537" spans="1:21" x14ac:dyDescent="0.35">
      <c r="A537" s="11" t="str">
        <f t="shared" si="44"/>
        <v/>
      </c>
      <c r="B537" s="32"/>
      <c r="C537" s="17"/>
      <c r="D537" s="18"/>
      <c r="E537" s="12"/>
      <c r="F537" s="12"/>
      <c r="G537" s="40" t="str">
        <f>IF(OR(E537="",F537=""),"",NETWORKDAYS(E537,F537,Lister!$D$7:$D$13))</f>
        <v/>
      </c>
      <c r="H537" s="14"/>
      <c r="I537" s="25" t="str">
        <f t="shared" si="40"/>
        <v/>
      </c>
      <c r="J537" s="45"/>
      <c r="K537" s="46"/>
      <c r="L537" s="15"/>
      <c r="M537" s="49" t="str">
        <f t="shared" si="41"/>
        <v/>
      </c>
      <c r="N537" s="47" t="str">
        <f t="shared" si="42"/>
        <v/>
      </c>
      <c r="O537" s="15"/>
      <c r="P537" s="15"/>
      <c r="Q537" s="15"/>
      <c r="R537" s="48" t="str">
        <f>IFERROR(MAX(IF(OR(O537="",P537="",Q537=""),"",IF(AND(MONTH(E537)=4,MONTH(F537)=4),(NETWORKDAYS(E537,F537,Lister!$D$7:$D$13)-O537)*N537/NETWORKDAYS(Lister!$D$19,Lister!$E$19,Lister!$D$7:$D$13),IF(AND(MONTH(E537)=4,MONTH(F537)&gt;4),(NETWORKDAYS(E537,Lister!$E$19,Lister!$D$7:$D$13)-O537)*N537/NETWORKDAYS(Lister!$D$19,Lister!$E$19,Lister!$D$7:$D$13),IF(MONTH(E537)&gt;4,0)))),0),"")</f>
        <v/>
      </c>
      <c r="S537" s="48" t="str">
        <f>IFERROR(MAX(IF(OR(O537="",P537="",Q537=""),"",IF(AND(MONTH(E537)=5,MONTH(F537)=5),(NETWORKDAYS(E537,F537,Lister!$D$7:$D$13)-P537)*N537/NETWORKDAYS(Lister!$D$20,Lister!$E$20,Lister!$D$7:$D$13),IF(AND(MONTH(E537)=4,MONTH(F537)=5),(NETWORKDAYS(Lister!$D$20,F537,Lister!$D$7:$D$13)-P537)*N537/NETWORKDAYS(Lister!$D$20,Lister!$E$20,Lister!$D$7:$D$13),IF(AND(MONTH(E537)=5,MONTH(F537)=6),(NETWORKDAYS(E537,Lister!$E$20,Lister!$D$7:$D$13)-P537)*N537/NETWORKDAYS(Lister!$D$20,Lister!$E$20,Lister!$D$7:$D$13),IF(AND(MONTH(E537)=4,MONTH(F537)=6),(NETWORKDAYS(Lister!$D$20,Lister!$E$20,Lister!$D$7:$D$13)-P537)*N537/NETWORKDAYS(Lister!$D$20,Lister!$E$20,Lister!$D$7:$D$13),IF(OR(MONTH(F537)=4,MONTH(E537)=6),0)))))),0),"")</f>
        <v/>
      </c>
      <c r="T537" s="48" t="str">
        <f>IFERROR(MAX(IF(OR(O537="",P537="",Q537=""),"",IF(AND(MONTH(E537)=6,MONTH(F537)=6),(NETWORKDAYS(E537,F537,Lister!$D$7:$D$13)-Q537)*N537/NETWORKDAYS(Lister!$D$21,Lister!$E$21,Lister!$D$7:$D$13),IF(AND(MONTH(E537)&lt;6,MONTH(F537)=6),(NETWORKDAYS(Lister!$D$21,F537,Lister!$D$7:$D$13)-Q537)*N537/NETWORKDAYS(Lister!$D$21,Lister!$E$21,Lister!$D$7:$D$13),IF(MONTH(F537)&lt;6,0)))),0),"")</f>
        <v/>
      </c>
      <c r="U537" s="50" t="str">
        <f t="shared" si="43"/>
        <v/>
      </c>
    </row>
    <row r="538" spans="1:21" x14ac:dyDescent="0.35">
      <c r="A538" s="11" t="str">
        <f t="shared" si="44"/>
        <v/>
      </c>
      <c r="B538" s="32"/>
      <c r="C538" s="17"/>
      <c r="D538" s="18"/>
      <c r="E538" s="12"/>
      <c r="F538" s="12"/>
      <c r="G538" s="40" t="str">
        <f>IF(OR(E538="",F538=""),"",NETWORKDAYS(E538,F538,Lister!$D$7:$D$13))</f>
        <v/>
      </c>
      <c r="H538" s="14"/>
      <c r="I538" s="25" t="str">
        <f t="shared" si="40"/>
        <v/>
      </c>
      <c r="J538" s="45"/>
      <c r="K538" s="46"/>
      <c r="L538" s="15"/>
      <c r="M538" s="49" t="str">
        <f t="shared" si="41"/>
        <v/>
      </c>
      <c r="N538" s="47" t="str">
        <f t="shared" si="42"/>
        <v/>
      </c>
      <c r="O538" s="15"/>
      <c r="P538" s="15"/>
      <c r="Q538" s="15"/>
      <c r="R538" s="48" t="str">
        <f>IFERROR(MAX(IF(OR(O538="",P538="",Q538=""),"",IF(AND(MONTH(E538)=4,MONTH(F538)=4),(NETWORKDAYS(E538,F538,Lister!$D$7:$D$13)-O538)*N538/NETWORKDAYS(Lister!$D$19,Lister!$E$19,Lister!$D$7:$D$13),IF(AND(MONTH(E538)=4,MONTH(F538)&gt;4),(NETWORKDAYS(E538,Lister!$E$19,Lister!$D$7:$D$13)-O538)*N538/NETWORKDAYS(Lister!$D$19,Lister!$E$19,Lister!$D$7:$D$13),IF(MONTH(E538)&gt;4,0)))),0),"")</f>
        <v/>
      </c>
      <c r="S538" s="48" t="str">
        <f>IFERROR(MAX(IF(OR(O538="",P538="",Q538=""),"",IF(AND(MONTH(E538)=5,MONTH(F538)=5),(NETWORKDAYS(E538,F538,Lister!$D$7:$D$13)-P538)*N538/NETWORKDAYS(Lister!$D$20,Lister!$E$20,Lister!$D$7:$D$13),IF(AND(MONTH(E538)=4,MONTH(F538)=5),(NETWORKDAYS(Lister!$D$20,F538,Lister!$D$7:$D$13)-P538)*N538/NETWORKDAYS(Lister!$D$20,Lister!$E$20,Lister!$D$7:$D$13),IF(AND(MONTH(E538)=5,MONTH(F538)=6),(NETWORKDAYS(E538,Lister!$E$20,Lister!$D$7:$D$13)-P538)*N538/NETWORKDAYS(Lister!$D$20,Lister!$E$20,Lister!$D$7:$D$13),IF(AND(MONTH(E538)=4,MONTH(F538)=6),(NETWORKDAYS(Lister!$D$20,Lister!$E$20,Lister!$D$7:$D$13)-P538)*N538/NETWORKDAYS(Lister!$D$20,Lister!$E$20,Lister!$D$7:$D$13),IF(OR(MONTH(F538)=4,MONTH(E538)=6),0)))))),0),"")</f>
        <v/>
      </c>
      <c r="T538" s="48" t="str">
        <f>IFERROR(MAX(IF(OR(O538="",P538="",Q538=""),"",IF(AND(MONTH(E538)=6,MONTH(F538)=6),(NETWORKDAYS(E538,F538,Lister!$D$7:$D$13)-Q538)*N538/NETWORKDAYS(Lister!$D$21,Lister!$E$21,Lister!$D$7:$D$13),IF(AND(MONTH(E538)&lt;6,MONTH(F538)=6),(NETWORKDAYS(Lister!$D$21,F538,Lister!$D$7:$D$13)-Q538)*N538/NETWORKDAYS(Lister!$D$21,Lister!$E$21,Lister!$D$7:$D$13),IF(MONTH(F538)&lt;6,0)))),0),"")</f>
        <v/>
      </c>
      <c r="U538" s="50" t="str">
        <f t="shared" si="43"/>
        <v/>
      </c>
    </row>
    <row r="539" spans="1:21" x14ac:dyDescent="0.35">
      <c r="A539" s="11" t="str">
        <f t="shared" si="44"/>
        <v/>
      </c>
      <c r="B539" s="32"/>
      <c r="C539" s="17"/>
      <c r="D539" s="18"/>
      <c r="E539" s="12"/>
      <c r="F539" s="12"/>
      <c r="G539" s="40" t="str">
        <f>IF(OR(E539="",F539=""),"",NETWORKDAYS(E539,F539,Lister!$D$7:$D$13))</f>
        <v/>
      </c>
      <c r="H539" s="14"/>
      <c r="I539" s="25" t="str">
        <f t="shared" si="40"/>
        <v/>
      </c>
      <c r="J539" s="45"/>
      <c r="K539" s="46"/>
      <c r="L539" s="15"/>
      <c r="M539" s="49" t="str">
        <f t="shared" si="41"/>
        <v/>
      </c>
      <c r="N539" s="47" t="str">
        <f t="shared" si="42"/>
        <v/>
      </c>
      <c r="O539" s="15"/>
      <c r="P539" s="15"/>
      <c r="Q539" s="15"/>
      <c r="R539" s="48" t="str">
        <f>IFERROR(MAX(IF(OR(O539="",P539="",Q539=""),"",IF(AND(MONTH(E539)=4,MONTH(F539)=4),(NETWORKDAYS(E539,F539,Lister!$D$7:$D$13)-O539)*N539/NETWORKDAYS(Lister!$D$19,Lister!$E$19,Lister!$D$7:$D$13),IF(AND(MONTH(E539)=4,MONTH(F539)&gt;4),(NETWORKDAYS(E539,Lister!$E$19,Lister!$D$7:$D$13)-O539)*N539/NETWORKDAYS(Lister!$D$19,Lister!$E$19,Lister!$D$7:$D$13),IF(MONTH(E539)&gt;4,0)))),0),"")</f>
        <v/>
      </c>
      <c r="S539" s="48" t="str">
        <f>IFERROR(MAX(IF(OR(O539="",P539="",Q539=""),"",IF(AND(MONTH(E539)=5,MONTH(F539)=5),(NETWORKDAYS(E539,F539,Lister!$D$7:$D$13)-P539)*N539/NETWORKDAYS(Lister!$D$20,Lister!$E$20,Lister!$D$7:$D$13),IF(AND(MONTH(E539)=4,MONTH(F539)=5),(NETWORKDAYS(Lister!$D$20,F539,Lister!$D$7:$D$13)-P539)*N539/NETWORKDAYS(Lister!$D$20,Lister!$E$20,Lister!$D$7:$D$13),IF(AND(MONTH(E539)=5,MONTH(F539)=6),(NETWORKDAYS(E539,Lister!$E$20,Lister!$D$7:$D$13)-P539)*N539/NETWORKDAYS(Lister!$D$20,Lister!$E$20,Lister!$D$7:$D$13),IF(AND(MONTH(E539)=4,MONTH(F539)=6),(NETWORKDAYS(Lister!$D$20,Lister!$E$20,Lister!$D$7:$D$13)-P539)*N539/NETWORKDAYS(Lister!$D$20,Lister!$E$20,Lister!$D$7:$D$13),IF(OR(MONTH(F539)=4,MONTH(E539)=6),0)))))),0),"")</f>
        <v/>
      </c>
      <c r="T539" s="48" t="str">
        <f>IFERROR(MAX(IF(OR(O539="",P539="",Q539=""),"",IF(AND(MONTH(E539)=6,MONTH(F539)=6),(NETWORKDAYS(E539,F539,Lister!$D$7:$D$13)-Q539)*N539/NETWORKDAYS(Lister!$D$21,Lister!$E$21,Lister!$D$7:$D$13),IF(AND(MONTH(E539)&lt;6,MONTH(F539)=6),(NETWORKDAYS(Lister!$D$21,F539,Lister!$D$7:$D$13)-Q539)*N539/NETWORKDAYS(Lister!$D$21,Lister!$E$21,Lister!$D$7:$D$13),IF(MONTH(F539)&lt;6,0)))),0),"")</f>
        <v/>
      </c>
      <c r="U539" s="50" t="str">
        <f t="shared" si="43"/>
        <v/>
      </c>
    </row>
    <row r="540" spans="1:21" x14ac:dyDescent="0.35">
      <c r="A540" s="11" t="str">
        <f t="shared" si="44"/>
        <v/>
      </c>
      <c r="B540" s="32"/>
      <c r="C540" s="17"/>
      <c r="D540" s="18"/>
      <c r="E540" s="12"/>
      <c r="F540" s="12"/>
      <c r="G540" s="40" t="str">
        <f>IF(OR(E540="",F540=""),"",NETWORKDAYS(E540,F540,Lister!$D$7:$D$13))</f>
        <v/>
      </c>
      <c r="H540" s="14"/>
      <c r="I540" s="25" t="str">
        <f t="shared" si="40"/>
        <v/>
      </c>
      <c r="J540" s="45"/>
      <c r="K540" s="46"/>
      <c r="L540" s="15"/>
      <c r="M540" s="49" t="str">
        <f t="shared" si="41"/>
        <v/>
      </c>
      <c r="N540" s="47" t="str">
        <f t="shared" si="42"/>
        <v/>
      </c>
      <c r="O540" s="15"/>
      <c r="P540" s="15"/>
      <c r="Q540" s="15"/>
      <c r="R540" s="48" t="str">
        <f>IFERROR(MAX(IF(OR(O540="",P540="",Q540=""),"",IF(AND(MONTH(E540)=4,MONTH(F540)=4),(NETWORKDAYS(E540,F540,Lister!$D$7:$D$13)-O540)*N540/NETWORKDAYS(Lister!$D$19,Lister!$E$19,Lister!$D$7:$D$13),IF(AND(MONTH(E540)=4,MONTH(F540)&gt;4),(NETWORKDAYS(E540,Lister!$E$19,Lister!$D$7:$D$13)-O540)*N540/NETWORKDAYS(Lister!$D$19,Lister!$E$19,Lister!$D$7:$D$13),IF(MONTH(E540)&gt;4,0)))),0),"")</f>
        <v/>
      </c>
      <c r="S540" s="48" t="str">
        <f>IFERROR(MAX(IF(OR(O540="",P540="",Q540=""),"",IF(AND(MONTH(E540)=5,MONTH(F540)=5),(NETWORKDAYS(E540,F540,Lister!$D$7:$D$13)-P540)*N540/NETWORKDAYS(Lister!$D$20,Lister!$E$20,Lister!$D$7:$D$13),IF(AND(MONTH(E540)=4,MONTH(F540)=5),(NETWORKDAYS(Lister!$D$20,F540,Lister!$D$7:$D$13)-P540)*N540/NETWORKDAYS(Lister!$D$20,Lister!$E$20,Lister!$D$7:$D$13),IF(AND(MONTH(E540)=5,MONTH(F540)=6),(NETWORKDAYS(E540,Lister!$E$20,Lister!$D$7:$D$13)-P540)*N540/NETWORKDAYS(Lister!$D$20,Lister!$E$20,Lister!$D$7:$D$13),IF(AND(MONTH(E540)=4,MONTH(F540)=6),(NETWORKDAYS(Lister!$D$20,Lister!$E$20,Lister!$D$7:$D$13)-P540)*N540/NETWORKDAYS(Lister!$D$20,Lister!$E$20,Lister!$D$7:$D$13),IF(OR(MONTH(F540)=4,MONTH(E540)=6),0)))))),0),"")</f>
        <v/>
      </c>
      <c r="T540" s="48" t="str">
        <f>IFERROR(MAX(IF(OR(O540="",P540="",Q540=""),"",IF(AND(MONTH(E540)=6,MONTH(F540)=6),(NETWORKDAYS(E540,F540,Lister!$D$7:$D$13)-Q540)*N540/NETWORKDAYS(Lister!$D$21,Lister!$E$21,Lister!$D$7:$D$13),IF(AND(MONTH(E540)&lt;6,MONTH(F540)=6),(NETWORKDAYS(Lister!$D$21,F540,Lister!$D$7:$D$13)-Q540)*N540/NETWORKDAYS(Lister!$D$21,Lister!$E$21,Lister!$D$7:$D$13),IF(MONTH(F540)&lt;6,0)))),0),"")</f>
        <v/>
      </c>
      <c r="U540" s="50" t="str">
        <f t="shared" si="43"/>
        <v/>
      </c>
    </row>
    <row r="541" spans="1:21" x14ac:dyDescent="0.35">
      <c r="A541" s="11" t="str">
        <f t="shared" si="44"/>
        <v/>
      </c>
      <c r="B541" s="32"/>
      <c r="C541" s="17"/>
      <c r="D541" s="18"/>
      <c r="E541" s="12"/>
      <c r="F541" s="12"/>
      <c r="G541" s="40" t="str">
        <f>IF(OR(E541="",F541=""),"",NETWORKDAYS(E541,F541,Lister!$D$7:$D$13))</f>
        <v/>
      </c>
      <c r="H541" s="14"/>
      <c r="I541" s="25" t="str">
        <f t="shared" si="40"/>
        <v/>
      </c>
      <c r="J541" s="45"/>
      <c r="K541" s="46"/>
      <c r="L541" s="15"/>
      <c r="M541" s="49" t="str">
        <f t="shared" si="41"/>
        <v/>
      </c>
      <c r="N541" s="47" t="str">
        <f t="shared" si="42"/>
        <v/>
      </c>
      <c r="O541" s="15"/>
      <c r="P541" s="15"/>
      <c r="Q541" s="15"/>
      <c r="R541" s="48" t="str">
        <f>IFERROR(MAX(IF(OR(O541="",P541="",Q541=""),"",IF(AND(MONTH(E541)=4,MONTH(F541)=4),(NETWORKDAYS(E541,F541,Lister!$D$7:$D$13)-O541)*N541/NETWORKDAYS(Lister!$D$19,Lister!$E$19,Lister!$D$7:$D$13),IF(AND(MONTH(E541)=4,MONTH(F541)&gt;4),(NETWORKDAYS(E541,Lister!$E$19,Lister!$D$7:$D$13)-O541)*N541/NETWORKDAYS(Lister!$D$19,Lister!$E$19,Lister!$D$7:$D$13),IF(MONTH(E541)&gt;4,0)))),0),"")</f>
        <v/>
      </c>
      <c r="S541" s="48" t="str">
        <f>IFERROR(MAX(IF(OR(O541="",P541="",Q541=""),"",IF(AND(MONTH(E541)=5,MONTH(F541)=5),(NETWORKDAYS(E541,F541,Lister!$D$7:$D$13)-P541)*N541/NETWORKDAYS(Lister!$D$20,Lister!$E$20,Lister!$D$7:$D$13),IF(AND(MONTH(E541)=4,MONTH(F541)=5),(NETWORKDAYS(Lister!$D$20,F541,Lister!$D$7:$D$13)-P541)*N541/NETWORKDAYS(Lister!$D$20,Lister!$E$20,Lister!$D$7:$D$13),IF(AND(MONTH(E541)=5,MONTH(F541)=6),(NETWORKDAYS(E541,Lister!$E$20,Lister!$D$7:$D$13)-P541)*N541/NETWORKDAYS(Lister!$D$20,Lister!$E$20,Lister!$D$7:$D$13),IF(AND(MONTH(E541)=4,MONTH(F541)=6),(NETWORKDAYS(Lister!$D$20,Lister!$E$20,Lister!$D$7:$D$13)-P541)*N541/NETWORKDAYS(Lister!$D$20,Lister!$E$20,Lister!$D$7:$D$13),IF(OR(MONTH(F541)=4,MONTH(E541)=6),0)))))),0),"")</f>
        <v/>
      </c>
      <c r="T541" s="48" t="str">
        <f>IFERROR(MAX(IF(OR(O541="",P541="",Q541=""),"",IF(AND(MONTH(E541)=6,MONTH(F541)=6),(NETWORKDAYS(E541,F541,Lister!$D$7:$D$13)-Q541)*N541/NETWORKDAYS(Lister!$D$21,Lister!$E$21,Lister!$D$7:$D$13),IF(AND(MONTH(E541)&lt;6,MONTH(F541)=6),(NETWORKDAYS(Lister!$D$21,F541,Lister!$D$7:$D$13)-Q541)*N541/NETWORKDAYS(Lister!$D$21,Lister!$E$21,Lister!$D$7:$D$13),IF(MONTH(F541)&lt;6,0)))),0),"")</f>
        <v/>
      </c>
      <c r="U541" s="50" t="str">
        <f t="shared" si="43"/>
        <v/>
      </c>
    </row>
    <row r="542" spans="1:21" x14ac:dyDescent="0.35">
      <c r="A542" s="11" t="str">
        <f t="shared" si="44"/>
        <v/>
      </c>
      <c r="B542" s="32"/>
      <c r="C542" s="17"/>
      <c r="D542" s="18"/>
      <c r="E542" s="12"/>
      <c r="F542" s="12"/>
      <c r="G542" s="40" t="str">
        <f>IF(OR(E542="",F542=""),"",NETWORKDAYS(E542,F542,Lister!$D$7:$D$13))</f>
        <v/>
      </c>
      <c r="H542" s="14"/>
      <c r="I542" s="25" t="str">
        <f t="shared" si="40"/>
        <v/>
      </c>
      <c r="J542" s="45"/>
      <c r="K542" s="46"/>
      <c r="L542" s="15"/>
      <c r="M542" s="49" t="str">
        <f t="shared" si="41"/>
        <v/>
      </c>
      <c r="N542" s="47" t="str">
        <f t="shared" si="42"/>
        <v/>
      </c>
      <c r="O542" s="15"/>
      <c r="P542" s="15"/>
      <c r="Q542" s="15"/>
      <c r="R542" s="48" t="str">
        <f>IFERROR(MAX(IF(OR(O542="",P542="",Q542=""),"",IF(AND(MONTH(E542)=4,MONTH(F542)=4),(NETWORKDAYS(E542,F542,Lister!$D$7:$D$13)-O542)*N542/NETWORKDAYS(Lister!$D$19,Lister!$E$19,Lister!$D$7:$D$13),IF(AND(MONTH(E542)=4,MONTH(F542)&gt;4),(NETWORKDAYS(E542,Lister!$E$19,Lister!$D$7:$D$13)-O542)*N542/NETWORKDAYS(Lister!$D$19,Lister!$E$19,Lister!$D$7:$D$13),IF(MONTH(E542)&gt;4,0)))),0),"")</f>
        <v/>
      </c>
      <c r="S542" s="48" t="str">
        <f>IFERROR(MAX(IF(OR(O542="",P542="",Q542=""),"",IF(AND(MONTH(E542)=5,MONTH(F542)=5),(NETWORKDAYS(E542,F542,Lister!$D$7:$D$13)-P542)*N542/NETWORKDAYS(Lister!$D$20,Lister!$E$20,Lister!$D$7:$D$13),IF(AND(MONTH(E542)=4,MONTH(F542)=5),(NETWORKDAYS(Lister!$D$20,F542,Lister!$D$7:$D$13)-P542)*N542/NETWORKDAYS(Lister!$D$20,Lister!$E$20,Lister!$D$7:$D$13),IF(AND(MONTH(E542)=5,MONTH(F542)=6),(NETWORKDAYS(E542,Lister!$E$20,Lister!$D$7:$D$13)-P542)*N542/NETWORKDAYS(Lister!$D$20,Lister!$E$20,Lister!$D$7:$D$13),IF(AND(MONTH(E542)=4,MONTH(F542)=6),(NETWORKDAYS(Lister!$D$20,Lister!$E$20,Lister!$D$7:$D$13)-P542)*N542/NETWORKDAYS(Lister!$D$20,Lister!$E$20,Lister!$D$7:$D$13),IF(OR(MONTH(F542)=4,MONTH(E542)=6),0)))))),0),"")</f>
        <v/>
      </c>
      <c r="T542" s="48" t="str">
        <f>IFERROR(MAX(IF(OR(O542="",P542="",Q542=""),"",IF(AND(MONTH(E542)=6,MONTH(F542)=6),(NETWORKDAYS(E542,F542,Lister!$D$7:$D$13)-Q542)*N542/NETWORKDAYS(Lister!$D$21,Lister!$E$21,Lister!$D$7:$D$13),IF(AND(MONTH(E542)&lt;6,MONTH(F542)=6),(NETWORKDAYS(Lister!$D$21,F542,Lister!$D$7:$D$13)-Q542)*N542/NETWORKDAYS(Lister!$D$21,Lister!$E$21,Lister!$D$7:$D$13),IF(MONTH(F542)&lt;6,0)))),0),"")</f>
        <v/>
      </c>
      <c r="U542" s="50" t="str">
        <f t="shared" si="43"/>
        <v/>
      </c>
    </row>
    <row r="543" spans="1:21" x14ac:dyDescent="0.35">
      <c r="A543" s="11" t="str">
        <f t="shared" si="44"/>
        <v/>
      </c>
      <c r="B543" s="32"/>
      <c r="C543" s="17"/>
      <c r="D543" s="18"/>
      <c r="E543" s="12"/>
      <c r="F543" s="12"/>
      <c r="G543" s="40" t="str">
        <f>IF(OR(E543="",F543=""),"",NETWORKDAYS(E543,F543,Lister!$D$7:$D$13))</f>
        <v/>
      </c>
      <c r="H543" s="14"/>
      <c r="I543" s="25" t="str">
        <f t="shared" si="40"/>
        <v/>
      </c>
      <c r="J543" s="45"/>
      <c r="K543" s="46"/>
      <c r="L543" s="15"/>
      <c r="M543" s="49" t="str">
        <f t="shared" si="41"/>
        <v/>
      </c>
      <c r="N543" s="47" t="str">
        <f t="shared" si="42"/>
        <v/>
      </c>
      <c r="O543" s="15"/>
      <c r="P543" s="15"/>
      <c r="Q543" s="15"/>
      <c r="R543" s="48" t="str">
        <f>IFERROR(MAX(IF(OR(O543="",P543="",Q543=""),"",IF(AND(MONTH(E543)=4,MONTH(F543)=4),(NETWORKDAYS(E543,F543,Lister!$D$7:$D$13)-O543)*N543/NETWORKDAYS(Lister!$D$19,Lister!$E$19,Lister!$D$7:$D$13),IF(AND(MONTH(E543)=4,MONTH(F543)&gt;4),(NETWORKDAYS(E543,Lister!$E$19,Lister!$D$7:$D$13)-O543)*N543/NETWORKDAYS(Lister!$D$19,Lister!$E$19,Lister!$D$7:$D$13),IF(MONTH(E543)&gt;4,0)))),0),"")</f>
        <v/>
      </c>
      <c r="S543" s="48" t="str">
        <f>IFERROR(MAX(IF(OR(O543="",P543="",Q543=""),"",IF(AND(MONTH(E543)=5,MONTH(F543)=5),(NETWORKDAYS(E543,F543,Lister!$D$7:$D$13)-P543)*N543/NETWORKDAYS(Lister!$D$20,Lister!$E$20,Lister!$D$7:$D$13),IF(AND(MONTH(E543)=4,MONTH(F543)=5),(NETWORKDAYS(Lister!$D$20,F543,Lister!$D$7:$D$13)-P543)*N543/NETWORKDAYS(Lister!$D$20,Lister!$E$20,Lister!$D$7:$D$13),IF(AND(MONTH(E543)=5,MONTH(F543)=6),(NETWORKDAYS(E543,Lister!$E$20,Lister!$D$7:$D$13)-P543)*N543/NETWORKDAYS(Lister!$D$20,Lister!$E$20,Lister!$D$7:$D$13),IF(AND(MONTH(E543)=4,MONTH(F543)=6),(NETWORKDAYS(Lister!$D$20,Lister!$E$20,Lister!$D$7:$D$13)-P543)*N543/NETWORKDAYS(Lister!$D$20,Lister!$E$20,Lister!$D$7:$D$13),IF(OR(MONTH(F543)=4,MONTH(E543)=6),0)))))),0),"")</f>
        <v/>
      </c>
      <c r="T543" s="48" t="str">
        <f>IFERROR(MAX(IF(OR(O543="",P543="",Q543=""),"",IF(AND(MONTH(E543)=6,MONTH(F543)=6),(NETWORKDAYS(E543,F543,Lister!$D$7:$D$13)-Q543)*N543/NETWORKDAYS(Lister!$D$21,Lister!$E$21,Lister!$D$7:$D$13),IF(AND(MONTH(E543)&lt;6,MONTH(F543)=6),(NETWORKDAYS(Lister!$D$21,F543,Lister!$D$7:$D$13)-Q543)*N543/NETWORKDAYS(Lister!$D$21,Lister!$E$21,Lister!$D$7:$D$13),IF(MONTH(F543)&lt;6,0)))),0),"")</f>
        <v/>
      </c>
      <c r="U543" s="50" t="str">
        <f t="shared" si="43"/>
        <v/>
      </c>
    </row>
    <row r="544" spans="1:21" x14ac:dyDescent="0.35">
      <c r="A544" s="11" t="str">
        <f t="shared" si="44"/>
        <v/>
      </c>
      <c r="B544" s="32"/>
      <c r="C544" s="17"/>
      <c r="D544" s="18"/>
      <c r="E544" s="12"/>
      <c r="F544" s="12"/>
      <c r="G544" s="40" t="str">
        <f>IF(OR(E544="",F544=""),"",NETWORKDAYS(E544,F544,Lister!$D$7:$D$13))</f>
        <v/>
      </c>
      <c r="H544" s="14"/>
      <c r="I544" s="25" t="str">
        <f t="shared" si="40"/>
        <v/>
      </c>
      <c r="J544" s="45"/>
      <c r="K544" s="46"/>
      <c r="L544" s="15"/>
      <c r="M544" s="49" t="str">
        <f t="shared" si="41"/>
        <v/>
      </c>
      <c r="N544" s="47" t="str">
        <f t="shared" si="42"/>
        <v/>
      </c>
      <c r="O544" s="15"/>
      <c r="P544" s="15"/>
      <c r="Q544" s="15"/>
      <c r="R544" s="48" t="str">
        <f>IFERROR(MAX(IF(OR(O544="",P544="",Q544=""),"",IF(AND(MONTH(E544)=4,MONTH(F544)=4),(NETWORKDAYS(E544,F544,Lister!$D$7:$D$13)-O544)*N544/NETWORKDAYS(Lister!$D$19,Lister!$E$19,Lister!$D$7:$D$13),IF(AND(MONTH(E544)=4,MONTH(F544)&gt;4),(NETWORKDAYS(E544,Lister!$E$19,Lister!$D$7:$D$13)-O544)*N544/NETWORKDAYS(Lister!$D$19,Lister!$E$19,Lister!$D$7:$D$13),IF(MONTH(E544)&gt;4,0)))),0),"")</f>
        <v/>
      </c>
      <c r="S544" s="48" t="str">
        <f>IFERROR(MAX(IF(OR(O544="",P544="",Q544=""),"",IF(AND(MONTH(E544)=5,MONTH(F544)=5),(NETWORKDAYS(E544,F544,Lister!$D$7:$D$13)-P544)*N544/NETWORKDAYS(Lister!$D$20,Lister!$E$20,Lister!$D$7:$D$13),IF(AND(MONTH(E544)=4,MONTH(F544)=5),(NETWORKDAYS(Lister!$D$20,F544,Lister!$D$7:$D$13)-P544)*N544/NETWORKDAYS(Lister!$D$20,Lister!$E$20,Lister!$D$7:$D$13),IF(AND(MONTH(E544)=5,MONTH(F544)=6),(NETWORKDAYS(E544,Lister!$E$20,Lister!$D$7:$D$13)-P544)*N544/NETWORKDAYS(Lister!$D$20,Lister!$E$20,Lister!$D$7:$D$13),IF(AND(MONTH(E544)=4,MONTH(F544)=6),(NETWORKDAYS(Lister!$D$20,Lister!$E$20,Lister!$D$7:$D$13)-P544)*N544/NETWORKDAYS(Lister!$D$20,Lister!$E$20,Lister!$D$7:$D$13),IF(OR(MONTH(F544)=4,MONTH(E544)=6),0)))))),0),"")</f>
        <v/>
      </c>
      <c r="T544" s="48" t="str">
        <f>IFERROR(MAX(IF(OR(O544="",P544="",Q544=""),"",IF(AND(MONTH(E544)=6,MONTH(F544)=6),(NETWORKDAYS(E544,F544,Lister!$D$7:$D$13)-Q544)*N544/NETWORKDAYS(Lister!$D$21,Lister!$E$21,Lister!$D$7:$D$13),IF(AND(MONTH(E544)&lt;6,MONTH(F544)=6),(NETWORKDAYS(Lister!$D$21,F544,Lister!$D$7:$D$13)-Q544)*N544/NETWORKDAYS(Lister!$D$21,Lister!$E$21,Lister!$D$7:$D$13),IF(MONTH(F544)&lt;6,0)))),0),"")</f>
        <v/>
      </c>
      <c r="U544" s="50" t="str">
        <f t="shared" si="43"/>
        <v/>
      </c>
    </row>
    <row r="545" spans="1:21" x14ac:dyDescent="0.35">
      <c r="A545" s="11" t="str">
        <f t="shared" si="44"/>
        <v/>
      </c>
      <c r="B545" s="32"/>
      <c r="C545" s="17"/>
      <c r="D545" s="18"/>
      <c r="E545" s="12"/>
      <c r="F545" s="12"/>
      <c r="G545" s="40" t="str">
        <f>IF(OR(E545="",F545=""),"",NETWORKDAYS(E545,F545,Lister!$D$7:$D$13))</f>
        <v/>
      </c>
      <c r="H545" s="14"/>
      <c r="I545" s="25" t="str">
        <f t="shared" si="40"/>
        <v/>
      </c>
      <c r="J545" s="45"/>
      <c r="K545" s="46"/>
      <c r="L545" s="15"/>
      <c r="M545" s="49" t="str">
        <f t="shared" si="41"/>
        <v/>
      </c>
      <c r="N545" s="47" t="str">
        <f t="shared" si="42"/>
        <v/>
      </c>
      <c r="O545" s="15"/>
      <c r="P545" s="15"/>
      <c r="Q545" s="15"/>
      <c r="R545" s="48" t="str">
        <f>IFERROR(MAX(IF(OR(O545="",P545="",Q545=""),"",IF(AND(MONTH(E545)=4,MONTH(F545)=4),(NETWORKDAYS(E545,F545,Lister!$D$7:$D$13)-O545)*N545/NETWORKDAYS(Lister!$D$19,Lister!$E$19,Lister!$D$7:$D$13),IF(AND(MONTH(E545)=4,MONTH(F545)&gt;4),(NETWORKDAYS(E545,Lister!$E$19,Lister!$D$7:$D$13)-O545)*N545/NETWORKDAYS(Lister!$D$19,Lister!$E$19,Lister!$D$7:$D$13),IF(MONTH(E545)&gt;4,0)))),0),"")</f>
        <v/>
      </c>
      <c r="S545" s="48" t="str">
        <f>IFERROR(MAX(IF(OR(O545="",P545="",Q545=""),"",IF(AND(MONTH(E545)=5,MONTH(F545)=5),(NETWORKDAYS(E545,F545,Lister!$D$7:$D$13)-P545)*N545/NETWORKDAYS(Lister!$D$20,Lister!$E$20,Lister!$D$7:$D$13),IF(AND(MONTH(E545)=4,MONTH(F545)=5),(NETWORKDAYS(Lister!$D$20,F545,Lister!$D$7:$D$13)-P545)*N545/NETWORKDAYS(Lister!$D$20,Lister!$E$20,Lister!$D$7:$D$13),IF(AND(MONTH(E545)=5,MONTH(F545)=6),(NETWORKDAYS(E545,Lister!$E$20,Lister!$D$7:$D$13)-P545)*N545/NETWORKDAYS(Lister!$D$20,Lister!$E$20,Lister!$D$7:$D$13),IF(AND(MONTH(E545)=4,MONTH(F545)=6),(NETWORKDAYS(Lister!$D$20,Lister!$E$20,Lister!$D$7:$D$13)-P545)*N545/NETWORKDAYS(Lister!$D$20,Lister!$E$20,Lister!$D$7:$D$13),IF(OR(MONTH(F545)=4,MONTH(E545)=6),0)))))),0),"")</f>
        <v/>
      </c>
      <c r="T545" s="48" t="str">
        <f>IFERROR(MAX(IF(OR(O545="",P545="",Q545=""),"",IF(AND(MONTH(E545)=6,MONTH(F545)=6),(NETWORKDAYS(E545,F545,Lister!$D$7:$D$13)-Q545)*N545/NETWORKDAYS(Lister!$D$21,Lister!$E$21,Lister!$D$7:$D$13),IF(AND(MONTH(E545)&lt;6,MONTH(F545)=6),(NETWORKDAYS(Lister!$D$21,F545,Lister!$D$7:$D$13)-Q545)*N545/NETWORKDAYS(Lister!$D$21,Lister!$E$21,Lister!$D$7:$D$13),IF(MONTH(F545)&lt;6,0)))),0),"")</f>
        <v/>
      </c>
      <c r="U545" s="50" t="str">
        <f t="shared" si="43"/>
        <v/>
      </c>
    </row>
    <row r="546" spans="1:21" x14ac:dyDescent="0.35">
      <c r="A546" s="11" t="str">
        <f t="shared" si="44"/>
        <v/>
      </c>
      <c r="B546" s="32"/>
      <c r="C546" s="17"/>
      <c r="D546" s="18"/>
      <c r="E546" s="12"/>
      <c r="F546" s="12"/>
      <c r="G546" s="40" t="str">
        <f>IF(OR(E546="",F546=""),"",NETWORKDAYS(E546,F546,Lister!$D$7:$D$13))</f>
        <v/>
      </c>
      <c r="H546" s="14"/>
      <c r="I546" s="25" t="str">
        <f t="shared" si="40"/>
        <v/>
      </c>
      <c r="J546" s="45"/>
      <c r="K546" s="46"/>
      <c r="L546" s="15"/>
      <c r="M546" s="49" t="str">
        <f t="shared" si="41"/>
        <v/>
      </c>
      <c r="N546" s="47" t="str">
        <f t="shared" si="42"/>
        <v/>
      </c>
      <c r="O546" s="15"/>
      <c r="P546" s="15"/>
      <c r="Q546" s="15"/>
      <c r="R546" s="48" t="str">
        <f>IFERROR(MAX(IF(OR(O546="",P546="",Q546=""),"",IF(AND(MONTH(E546)=4,MONTH(F546)=4),(NETWORKDAYS(E546,F546,Lister!$D$7:$D$13)-O546)*N546/NETWORKDAYS(Lister!$D$19,Lister!$E$19,Lister!$D$7:$D$13),IF(AND(MONTH(E546)=4,MONTH(F546)&gt;4),(NETWORKDAYS(E546,Lister!$E$19,Lister!$D$7:$D$13)-O546)*N546/NETWORKDAYS(Lister!$D$19,Lister!$E$19,Lister!$D$7:$D$13),IF(MONTH(E546)&gt;4,0)))),0),"")</f>
        <v/>
      </c>
      <c r="S546" s="48" t="str">
        <f>IFERROR(MAX(IF(OR(O546="",P546="",Q546=""),"",IF(AND(MONTH(E546)=5,MONTH(F546)=5),(NETWORKDAYS(E546,F546,Lister!$D$7:$D$13)-P546)*N546/NETWORKDAYS(Lister!$D$20,Lister!$E$20,Lister!$D$7:$D$13),IF(AND(MONTH(E546)=4,MONTH(F546)=5),(NETWORKDAYS(Lister!$D$20,F546,Lister!$D$7:$D$13)-P546)*N546/NETWORKDAYS(Lister!$D$20,Lister!$E$20,Lister!$D$7:$D$13),IF(AND(MONTH(E546)=5,MONTH(F546)=6),(NETWORKDAYS(E546,Lister!$E$20,Lister!$D$7:$D$13)-P546)*N546/NETWORKDAYS(Lister!$D$20,Lister!$E$20,Lister!$D$7:$D$13),IF(AND(MONTH(E546)=4,MONTH(F546)=6),(NETWORKDAYS(Lister!$D$20,Lister!$E$20,Lister!$D$7:$D$13)-P546)*N546/NETWORKDAYS(Lister!$D$20,Lister!$E$20,Lister!$D$7:$D$13),IF(OR(MONTH(F546)=4,MONTH(E546)=6),0)))))),0),"")</f>
        <v/>
      </c>
      <c r="T546" s="48" t="str">
        <f>IFERROR(MAX(IF(OR(O546="",P546="",Q546=""),"",IF(AND(MONTH(E546)=6,MONTH(F546)=6),(NETWORKDAYS(E546,F546,Lister!$D$7:$D$13)-Q546)*N546/NETWORKDAYS(Lister!$D$21,Lister!$E$21,Lister!$D$7:$D$13),IF(AND(MONTH(E546)&lt;6,MONTH(F546)=6),(NETWORKDAYS(Lister!$D$21,F546,Lister!$D$7:$D$13)-Q546)*N546/NETWORKDAYS(Lister!$D$21,Lister!$E$21,Lister!$D$7:$D$13),IF(MONTH(F546)&lt;6,0)))),0),"")</f>
        <v/>
      </c>
      <c r="U546" s="50" t="str">
        <f t="shared" si="43"/>
        <v/>
      </c>
    </row>
    <row r="547" spans="1:21" x14ac:dyDescent="0.35">
      <c r="A547" s="11" t="str">
        <f t="shared" si="44"/>
        <v/>
      </c>
      <c r="B547" s="32"/>
      <c r="C547" s="17"/>
      <c r="D547" s="18"/>
      <c r="E547" s="12"/>
      <c r="F547" s="12"/>
      <c r="G547" s="40" t="str">
        <f>IF(OR(E547="",F547=""),"",NETWORKDAYS(E547,F547,Lister!$D$7:$D$13))</f>
        <v/>
      </c>
      <c r="H547" s="14"/>
      <c r="I547" s="25" t="str">
        <f t="shared" si="40"/>
        <v/>
      </c>
      <c r="J547" s="45"/>
      <c r="K547" s="46"/>
      <c r="L547" s="15"/>
      <c r="M547" s="49" t="str">
        <f t="shared" si="41"/>
        <v/>
      </c>
      <c r="N547" s="47" t="str">
        <f t="shared" si="42"/>
        <v/>
      </c>
      <c r="O547" s="15"/>
      <c r="P547" s="15"/>
      <c r="Q547" s="15"/>
      <c r="R547" s="48" t="str">
        <f>IFERROR(MAX(IF(OR(O547="",P547="",Q547=""),"",IF(AND(MONTH(E547)=4,MONTH(F547)=4),(NETWORKDAYS(E547,F547,Lister!$D$7:$D$13)-O547)*N547/NETWORKDAYS(Lister!$D$19,Lister!$E$19,Lister!$D$7:$D$13),IF(AND(MONTH(E547)=4,MONTH(F547)&gt;4),(NETWORKDAYS(E547,Lister!$E$19,Lister!$D$7:$D$13)-O547)*N547/NETWORKDAYS(Lister!$D$19,Lister!$E$19,Lister!$D$7:$D$13),IF(MONTH(E547)&gt;4,0)))),0),"")</f>
        <v/>
      </c>
      <c r="S547" s="48" t="str">
        <f>IFERROR(MAX(IF(OR(O547="",P547="",Q547=""),"",IF(AND(MONTH(E547)=5,MONTH(F547)=5),(NETWORKDAYS(E547,F547,Lister!$D$7:$D$13)-P547)*N547/NETWORKDAYS(Lister!$D$20,Lister!$E$20,Lister!$D$7:$D$13),IF(AND(MONTH(E547)=4,MONTH(F547)=5),(NETWORKDAYS(Lister!$D$20,F547,Lister!$D$7:$D$13)-P547)*N547/NETWORKDAYS(Lister!$D$20,Lister!$E$20,Lister!$D$7:$D$13),IF(AND(MONTH(E547)=5,MONTH(F547)=6),(NETWORKDAYS(E547,Lister!$E$20,Lister!$D$7:$D$13)-P547)*N547/NETWORKDAYS(Lister!$D$20,Lister!$E$20,Lister!$D$7:$D$13),IF(AND(MONTH(E547)=4,MONTH(F547)=6),(NETWORKDAYS(Lister!$D$20,Lister!$E$20,Lister!$D$7:$D$13)-P547)*N547/NETWORKDAYS(Lister!$D$20,Lister!$E$20,Lister!$D$7:$D$13),IF(OR(MONTH(F547)=4,MONTH(E547)=6),0)))))),0),"")</f>
        <v/>
      </c>
      <c r="T547" s="48" t="str">
        <f>IFERROR(MAX(IF(OR(O547="",P547="",Q547=""),"",IF(AND(MONTH(E547)=6,MONTH(F547)=6),(NETWORKDAYS(E547,F547,Lister!$D$7:$D$13)-Q547)*N547/NETWORKDAYS(Lister!$D$21,Lister!$E$21,Lister!$D$7:$D$13),IF(AND(MONTH(E547)&lt;6,MONTH(F547)=6),(NETWORKDAYS(Lister!$D$21,F547,Lister!$D$7:$D$13)-Q547)*N547/NETWORKDAYS(Lister!$D$21,Lister!$E$21,Lister!$D$7:$D$13),IF(MONTH(F547)&lt;6,0)))),0),"")</f>
        <v/>
      </c>
      <c r="U547" s="50" t="str">
        <f t="shared" si="43"/>
        <v/>
      </c>
    </row>
    <row r="548" spans="1:21" x14ac:dyDescent="0.35">
      <c r="A548" s="11" t="str">
        <f t="shared" si="44"/>
        <v/>
      </c>
      <c r="B548" s="32"/>
      <c r="C548" s="17"/>
      <c r="D548" s="18"/>
      <c r="E548" s="12"/>
      <c r="F548" s="12"/>
      <c r="G548" s="40" t="str">
        <f>IF(OR(E548="",F548=""),"",NETWORKDAYS(E548,F548,Lister!$D$7:$D$13))</f>
        <v/>
      </c>
      <c r="H548" s="14"/>
      <c r="I548" s="25" t="str">
        <f t="shared" si="40"/>
        <v/>
      </c>
      <c r="J548" s="45"/>
      <c r="K548" s="46"/>
      <c r="L548" s="15"/>
      <c r="M548" s="49" t="str">
        <f t="shared" si="41"/>
        <v/>
      </c>
      <c r="N548" s="47" t="str">
        <f t="shared" si="42"/>
        <v/>
      </c>
      <c r="O548" s="15"/>
      <c r="P548" s="15"/>
      <c r="Q548" s="15"/>
      <c r="R548" s="48" t="str">
        <f>IFERROR(MAX(IF(OR(O548="",P548="",Q548=""),"",IF(AND(MONTH(E548)=4,MONTH(F548)=4),(NETWORKDAYS(E548,F548,Lister!$D$7:$D$13)-O548)*N548/NETWORKDAYS(Lister!$D$19,Lister!$E$19,Lister!$D$7:$D$13),IF(AND(MONTH(E548)=4,MONTH(F548)&gt;4),(NETWORKDAYS(E548,Lister!$E$19,Lister!$D$7:$D$13)-O548)*N548/NETWORKDAYS(Lister!$D$19,Lister!$E$19,Lister!$D$7:$D$13),IF(MONTH(E548)&gt;4,0)))),0),"")</f>
        <v/>
      </c>
      <c r="S548" s="48" t="str">
        <f>IFERROR(MAX(IF(OR(O548="",P548="",Q548=""),"",IF(AND(MONTH(E548)=5,MONTH(F548)=5),(NETWORKDAYS(E548,F548,Lister!$D$7:$D$13)-P548)*N548/NETWORKDAYS(Lister!$D$20,Lister!$E$20,Lister!$D$7:$D$13),IF(AND(MONTH(E548)=4,MONTH(F548)=5),(NETWORKDAYS(Lister!$D$20,F548,Lister!$D$7:$D$13)-P548)*N548/NETWORKDAYS(Lister!$D$20,Lister!$E$20,Lister!$D$7:$D$13),IF(AND(MONTH(E548)=5,MONTH(F548)=6),(NETWORKDAYS(E548,Lister!$E$20,Lister!$D$7:$D$13)-P548)*N548/NETWORKDAYS(Lister!$D$20,Lister!$E$20,Lister!$D$7:$D$13),IF(AND(MONTH(E548)=4,MONTH(F548)=6),(NETWORKDAYS(Lister!$D$20,Lister!$E$20,Lister!$D$7:$D$13)-P548)*N548/NETWORKDAYS(Lister!$D$20,Lister!$E$20,Lister!$D$7:$D$13),IF(OR(MONTH(F548)=4,MONTH(E548)=6),0)))))),0),"")</f>
        <v/>
      </c>
      <c r="T548" s="48" t="str">
        <f>IFERROR(MAX(IF(OR(O548="",P548="",Q548=""),"",IF(AND(MONTH(E548)=6,MONTH(F548)=6),(NETWORKDAYS(E548,F548,Lister!$D$7:$D$13)-Q548)*N548/NETWORKDAYS(Lister!$D$21,Lister!$E$21,Lister!$D$7:$D$13),IF(AND(MONTH(E548)&lt;6,MONTH(F548)=6),(NETWORKDAYS(Lister!$D$21,F548,Lister!$D$7:$D$13)-Q548)*N548/NETWORKDAYS(Lister!$D$21,Lister!$E$21,Lister!$D$7:$D$13),IF(MONTH(F548)&lt;6,0)))),0),"")</f>
        <v/>
      </c>
      <c r="U548" s="50" t="str">
        <f t="shared" si="43"/>
        <v/>
      </c>
    </row>
    <row r="549" spans="1:21" x14ac:dyDescent="0.35">
      <c r="A549" s="11" t="str">
        <f t="shared" si="44"/>
        <v/>
      </c>
      <c r="B549" s="32"/>
      <c r="C549" s="17"/>
      <c r="D549" s="18"/>
      <c r="E549" s="12"/>
      <c r="F549" s="12"/>
      <c r="G549" s="40" t="str">
        <f>IF(OR(E549="",F549=""),"",NETWORKDAYS(E549,F549,Lister!$D$7:$D$13))</f>
        <v/>
      </c>
      <c r="H549" s="14"/>
      <c r="I549" s="25" t="str">
        <f t="shared" si="40"/>
        <v/>
      </c>
      <c r="J549" s="45"/>
      <c r="K549" s="46"/>
      <c r="L549" s="15"/>
      <c r="M549" s="49" t="str">
        <f t="shared" si="41"/>
        <v/>
      </c>
      <c r="N549" s="47" t="str">
        <f t="shared" si="42"/>
        <v/>
      </c>
      <c r="O549" s="15"/>
      <c r="P549" s="15"/>
      <c r="Q549" s="15"/>
      <c r="R549" s="48" t="str">
        <f>IFERROR(MAX(IF(OR(O549="",P549="",Q549=""),"",IF(AND(MONTH(E549)=4,MONTH(F549)=4),(NETWORKDAYS(E549,F549,Lister!$D$7:$D$13)-O549)*N549/NETWORKDAYS(Lister!$D$19,Lister!$E$19,Lister!$D$7:$D$13),IF(AND(MONTH(E549)=4,MONTH(F549)&gt;4),(NETWORKDAYS(E549,Lister!$E$19,Lister!$D$7:$D$13)-O549)*N549/NETWORKDAYS(Lister!$D$19,Lister!$E$19,Lister!$D$7:$D$13),IF(MONTH(E549)&gt;4,0)))),0),"")</f>
        <v/>
      </c>
      <c r="S549" s="48" t="str">
        <f>IFERROR(MAX(IF(OR(O549="",P549="",Q549=""),"",IF(AND(MONTH(E549)=5,MONTH(F549)=5),(NETWORKDAYS(E549,F549,Lister!$D$7:$D$13)-P549)*N549/NETWORKDAYS(Lister!$D$20,Lister!$E$20,Lister!$D$7:$D$13),IF(AND(MONTH(E549)=4,MONTH(F549)=5),(NETWORKDAYS(Lister!$D$20,F549,Lister!$D$7:$D$13)-P549)*N549/NETWORKDAYS(Lister!$D$20,Lister!$E$20,Lister!$D$7:$D$13),IF(AND(MONTH(E549)=5,MONTH(F549)=6),(NETWORKDAYS(E549,Lister!$E$20,Lister!$D$7:$D$13)-P549)*N549/NETWORKDAYS(Lister!$D$20,Lister!$E$20,Lister!$D$7:$D$13),IF(AND(MONTH(E549)=4,MONTH(F549)=6),(NETWORKDAYS(Lister!$D$20,Lister!$E$20,Lister!$D$7:$D$13)-P549)*N549/NETWORKDAYS(Lister!$D$20,Lister!$E$20,Lister!$D$7:$D$13),IF(OR(MONTH(F549)=4,MONTH(E549)=6),0)))))),0),"")</f>
        <v/>
      </c>
      <c r="T549" s="48" t="str">
        <f>IFERROR(MAX(IF(OR(O549="",P549="",Q549=""),"",IF(AND(MONTH(E549)=6,MONTH(F549)=6),(NETWORKDAYS(E549,F549,Lister!$D$7:$D$13)-Q549)*N549/NETWORKDAYS(Lister!$D$21,Lister!$E$21,Lister!$D$7:$D$13),IF(AND(MONTH(E549)&lt;6,MONTH(F549)=6),(NETWORKDAYS(Lister!$D$21,F549,Lister!$D$7:$D$13)-Q549)*N549/NETWORKDAYS(Lister!$D$21,Lister!$E$21,Lister!$D$7:$D$13),IF(MONTH(F549)&lt;6,0)))),0),"")</f>
        <v/>
      </c>
      <c r="U549" s="50" t="str">
        <f t="shared" si="43"/>
        <v/>
      </c>
    </row>
    <row r="550" spans="1:21" x14ac:dyDescent="0.35">
      <c r="A550" s="11" t="str">
        <f t="shared" si="44"/>
        <v/>
      </c>
      <c r="B550" s="32"/>
      <c r="C550" s="17"/>
      <c r="D550" s="18"/>
      <c r="E550" s="12"/>
      <c r="F550" s="12"/>
      <c r="G550" s="40" t="str">
        <f>IF(OR(E550="",F550=""),"",NETWORKDAYS(E550,F550,Lister!$D$7:$D$13))</f>
        <v/>
      </c>
      <c r="H550" s="14"/>
      <c r="I550" s="25" t="str">
        <f t="shared" si="40"/>
        <v/>
      </c>
      <c r="J550" s="45"/>
      <c r="K550" s="46"/>
      <c r="L550" s="15"/>
      <c r="M550" s="49" t="str">
        <f t="shared" si="41"/>
        <v/>
      </c>
      <c r="N550" s="47" t="str">
        <f t="shared" si="42"/>
        <v/>
      </c>
      <c r="O550" s="15"/>
      <c r="P550" s="15"/>
      <c r="Q550" s="15"/>
      <c r="R550" s="48" t="str">
        <f>IFERROR(MAX(IF(OR(O550="",P550="",Q550=""),"",IF(AND(MONTH(E550)=4,MONTH(F550)=4),(NETWORKDAYS(E550,F550,Lister!$D$7:$D$13)-O550)*N550/NETWORKDAYS(Lister!$D$19,Lister!$E$19,Lister!$D$7:$D$13),IF(AND(MONTH(E550)=4,MONTH(F550)&gt;4),(NETWORKDAYS(E550,Lister!$E$19,Lister!$D$7:$D$13)-O550)*N550/NETWORKDAYS(Lister!$D$19,Lister!$E$19,Lister!$D$7:$D$13),IF(MONTH(E550)&gt;4,0)))),0),"")</f>
        <v/>
      </c>
      <c r="S550" s="48" t="str">
        <f>IFERROR(MAX(IF(OR(O550="",P550="",Q550=""),"",IF(AND(MONTH(E550)=5,MONTH(F550)=5),(NETWORKDAYS(E550,F550,Lister!$D$7:$D$13)-P550)*N550/NETWORKDAYS(Lister!$D$20,Lister!$E$20,Lister!$D$7:$D$13),IF(AND(MONTH(E550)=4,MONTH(F550)=5),(NETWORKDAYS(Lister!$D$20,F550,Lister!$D$7:$D$13)-P550)*N550/NETWORKDAYS(Lister!$D$20,Lister!$E$20,Lister!$D$7:$D$13),IF(AND(MONTH(E550)=5,MONTH(F550)=6),(NETWORKDAYS(E550,Lister!$E$20,Lister!$D$7:$D$13)-P550)*N550/NETWORKDAYS(Lister!$D$20,Lister!$E$20,Lister!$D$7:$D$13),IF(AND(MONTH(E550)=4,MONTH(F550)=6),(NETWORKDAYS(Lister!$D$20,Lister!$E$20,Lister!$D$7:$D$13)-P550)*N550/NETWORKDAYS(Lister!$D$20,Lister!$E$20,Lister!$D$7:$D$13),IF(OR(MONTH(F550)=4,MONTH(E550)=6),0)))))),0),"")</f>
        <v/>
      </c>
      <c r="T550" s="48" t="str">
        <f>IFERROR(MAX(IF(OR(O550="",P550="",Q550=""),"",IF(AND(MONTH(E550)=6,MONTH(F550)=6),(NETWORKDAYS(E550,F550,Lister!$D$7:$D$13)-Q550)*N550/NETWORKDAYS(Lister!$D$21,Lister!$E$21,Lister!$D$7:$D$13),IF(AND(MONTH(E550)&lt;6,MONTH(F550)=6),(NETWORKDAYS(Lister!$D$21,F550,Lister!$D$7:$D$13)-Q550)*N550/NETWORKDAYS(Lister!$D$21,Lister!$E$21,Lister!$D$7:$D$13),IF(MONTH(F550)&lt;6,0)))),0),"")</f>
        <v/>
      </c>
      <c r="U550" s="50" t="str">
        <f t="shared" si="43"/>
        <v/>
      </c>
    </row>
    <row r="551" spans="1:21" x14ac:dyDescent="0.35">
      <c r="A551" s="11" t="str">
        <f t="shared" si="44"/>
        <v/>
      </c>
      <c r="B551" s="32"/>
      <c r="C551" s="17"/>
      <c r="D551" s="18"/>
      <c r="E551" s="12"/>
      <c r="F551" s="12"/>
      <c r="G551" s="40" t="str">
        <f>IF(OR(E551="",F551=""),"",NETWORKDAYS(E551,F551,Lister!$D$7:$D$13))</f>
        <v/>
      </c>
      <c r="H551" s="14"/>
      <c r="I551" s="25" t="str">
        <f t="shared" si="40"/>
        <v/>
      </c>
      <c r="J551" s="45"/>
      <c r="K551" s="46"/>
      <c r="L551" s="15"/>
      <c r="M551" s="49" t="str">
        <f t="shared" si="41"/>
        <v/>
      </c>
      <c r="N551" s="47" t="str">
        <f t="shared" si="42"/>
        <v/>
      </c>
      <c r="O551" s="15"/>
      <c r="P551" s="15"/>
      <c r="Q551" s="15"/>
      <c r="R551" s="48" t="str">
        <f>IFERROR(MAX(IF(OR(O551="",P551="",Q551=""),"",IF(AND(MONTH(E551)=4,MONTH(F551)=4),(NETWORKDAYS(E551,F551,Lister!$D$7:$D$13)-O551)*N551/NETWORKDAYS(Lister!$D$19,Lister!$E$19,Lister!$D$7:$D$13),IF(AND(MONTH(E551)=4,MONTH(F551)&gt;4),(NETWORKDAYS(E551,Lister!$E$19,Lister!$D$7:$D$13)-O551)*N551/NETWORKDAYS(Lister!$D$19,Lister!$E$19,Lister!$D$7:$D$13),IF(MONTH(E551)&gt;4,0)))),0),"")</f>
        <v/>
      </c>
      <c r="S551" s="48" t="str">
        <f>IFERROR(MAX(IF(OR(O551="",P551="",Q551=""),"",IF(AND(MONTH(E551)=5,MONTH(F551)=5),(NETWORKDAYS(E551,F551,Lister!$D$7:$D$13)-P551)*N551/NETWORKDAYS(Lister!$D$20,Lister!$E$20,Lister!$D$7:$D$13),IF(AND(MONTH(E551)=4,MONTH(F551)=5),(NETWORKDAYS(Lister!$D$20,F551,Lister!$D$7:$D$13)-P551)*N551/NETWORKDAYS(Lister!$D$20,Lister!$E$20,Lister!$D$7:$D$13),IF(AND(MONTH(E551)=5,MONTH(F551)=6),(NETWORKDAYS(E551,Lister!$E$20,Lister!$D$7:$D$13)-P551)*N551/NETWORKDAYS(Lister!$D$20,Lister!$E$20,Lister!$D$7:$D$13),IF(AND(MONTH(E551)=4,MONTH(F551)=6),(NETWORKDAYS(Lister!$D$20,Lister!$E$20,Lister!$D$7:$D$13)-P551)*N551/NETWORKDAYS(Lister!$D$20,Lister!$E$20,Lister!$D$7:$D$13),IF(OR(MONTH(F551)=4,MONTH(E551)=6),0)))))),0),"")</f>
        <v/>
      </c>
      <c r="T551" s="48" t="str">
        <f>IFERROR(MAX(IF(OR(O551="",P551="",Q551=""),"",IF(AND(MONTH(E551)=6,MONTH(F551)=6),(NETWORKDAYS(E551,F551,Lister!$D$7:$D$13)-Q551)*N551/NETWORKDAYS(Lister!$D$21,Lister!$E$21,Lister!$D$7:$D$13),IF(AND(MONTH(E551)&lt;6,MONTH(F551)=6),(NETWORKDAYS(Lister!$D$21,F551,Lister!$D$7:$D$13)-Q551)*N551/NETWORKDAYS(Lister!$D$21,Lister!$E$21,Lister!$D$7:$D$13),IF(MONTH(F551)&lt;6,0)))),0),"")</f>
        <v/>
      </c>
      <c r="U551" s="50" t="str">
        <f t="shared" si="43"/>
        <v/>
      </c>
    </row>
    <row r="552" spans="1:21" x14ac:dyDescent="0.35">
      <c r="A552" s="11" t="str">
        <f t="shared" si="44"/>
        <v/>
      </c>
      <c r="B552" s="32"/>
      <c r="C552" s="17"/>
      <c r="D552" s="18"/>
      <c r="E552" s="12"/>
      <c r="F552" s="12"/>
      <c r="G552" s="40" t="str">
        <f>IF(OR(E552="",F552=""),"",NETWORKDAYS(E552,F552,Lister!$D$7:$D$13))</f>
        <v/>
      </c>
      <c r="H552" s="14"/>
      <c r="I552" s="25" t="str">
        <f t="shared" si="40"/>
        <v/>
      </c>
      <c r="J552" s="45"/>
      <c r="K552" s="46"/>
      <c r="L552" s="15"/>
      <c r="M552" s="49" t="str">
        <f t="shared" si="41"/>
        <v/>
      </c>
      <c r="N552" s="47" t="str">
        <f t="shared" si="42"/>
        <v/>
      </c>
      <c r="O552" s="15"/>
      <c r="P552" s="15"/>
      <c r="Q552" s="15"/>
      <c r="R552" s="48" t="str">
        <f>IFERROR(MAX(IF(OR(O552="",P552="",Q552=""),"",IF(AND(MONTH(E552)=4,MONTH(F552)=4),(NETWORKDAYS(E552,F552,Lister!$D$7:$D$13)-O552)*N552/NETWORKDAYS(Lister!$D$19,Lister!$E$19,Lister!$D$7:$D$13),IF(AND(MONTH(E552)=4,MONTH(F552)&gt;4),(NETWORKDAYS(E552,Lister!$E$19,Lister!$D$7:$D$13)-O552)*N552/NETWORKDAYS(Lister!$D$19,Lister!$E$19,Lister!$D$7:$D$13),IF(MONTH(E552)&gt;4,0)))),0),"")</f>
        <v/>
      </c>
      <c r="S552" s="48" t="str">
        <f>IFERROR(MAX(IF(OR(O552="",P552="",Q552=""),"",IF(AND(MONTH(E552)=5,MONTH(F552)=5),(NETWORKDAYS(E552,F552,Lister!$D$7:$D$13)-P552)*N552/NETWORKDAYS(Lister!$D$20,Lister!$E$20,Lister!$D$7:$D$13),IF(AND(MONTH(E552)=4,MONTH(F552)=5),(NETWORKDAYS(Lister!$D$20,F552,Lister!$D$7:$D$13)-P552)*N552/NETWORKDAYS(Lister!$D$20,Lister!$E$20,Lister!$D$7:$D$13),IF(AND(MONTH(E552)=5,MONTH(F552)=6),(NETWORKDAYS(E552,Lister!$E$20,Lister!$D$7:$D$13)-P552)*N552/NETWORKDAYS(Lister!$D$20,Lister!$E$20,Lister!$D$7:$D$13),IF(AND(MONTH(E552)=4,MONTH(F552)=6),(NETWORKDAYS(Lister!$D$20,Lister!$E$20,Lister!$D$7:$D$13)-P552)*N552/NETWORKDAYS(Lister!$D$20,Lister!$E$20,Lister!$D$7:$D$13),IF(OR(MONTH(F552)=4,MONTH(E552)=6),0)))))),0),"")</f>
        <v/>
      </c>
      <c r="T552" s="48" t="str">
        <f>IFERROR(MAX(IF(OR(O552="",P552="",Q552=""),"",IF(AND(MONTH(E552)=6,MONTH(F552)=6),(NETWORKDAYS(E552,F552,Lister!$D$7:$D$13)-Q552)*N552/NETWORKDAYS(Lister!$D$21,Lister!$E$21,Lister!$D$7:$D$13),IF(AND(MONTH(E552)&lt;6,MONTH(F552)=6),(NETWORKDAYS(Lister!$D$21,F552,Lister!$D$7:$D$13)-Q552)*N552/NETWORKDAYS(Lister!$D$21,Lister!$E$21,Lister!$D$7:$D$13),IF(MONTH(F552)&lt;6,0)))),0),"")</f>
        <v/>
      </c>
      <c r="U552" s="50" t="str">
        <f t="shared" si="43"/>
        <v/>
      </c>
    </row>
    <row r="553" spans="1:21" x14ac:dyDescent="0.35">
      <c r="A553" s="11" t="str">
        <f t="shared" si="44"/>
        <v/>
      </c>
      <c r="B553" s="32"/>
      <c r="C553" s="17"/>
      <c r="D553" s="18"/>
      <c r="E553" s="12"/>
      <c r="F553" s="12"/>
      <c r="G553" s="40" t="str">
        <f>IF(OR(E553="",F553=""),"",NETWORKDAYS(E553,F553,Lister!$D$7:$D$13))</f>
        <v/>
      </c>
      <c r="H553" s="14"/>
      <c r="I553" s="25" t="str">
        <f t="shared" si="40"/>
        <v/>
      </c>
      <c r="J553" s="45"/>
      <c r="K553" s="46"/>
      <c r="L553" s="15"/>
      <c r="M553" s="49" t="str">
        <f t="shared" si="41"/>
        <v/>
      </c>
      <c r="N553" s="47" t="str">
        <f t="shared" si="42"/>
        <v/>
      </c>
      <c r="O553" s="15"/>
      <c r="P553" s="15"/>
      <c r="Q553" s="15"/>
      <c r="R553" s="48" t="str">
        <f>IFERROR(MAX(IF(OR(O553="",P553="",Q553=""),"",IF(AND(MONTH(E553)=4,MONTH(F553)=4),(NETWORKDAYS(E553,F553,Lister!$D$7:$D$13)-O553)*N553/NETWORKDAYS(Lister!$D$19,Lister!$E$19,Lister!$D$7:$D$13),IF(AND(MONTH(E553)=4,MONTH(F553)&gt;4),(NETWORKDAYS(E553,Lister!$E$19,Lister!$D$7:$D$13)-O553)*N553/NETWORKDAYS(Lister!$D$19,Lister!$E$19,Lister!$D$7:$D$13),IF(MONTH(E553)&gt;4,0)))),0),"")</f>
        <v/>
      </c>
      <c r="S553" s="48" t="str">
        <f>IFERROR(MAX(IF(OR(O553="",P553="",Q553=""),"",IF(AND(MONTH(E553)=5,MONTH(F553)=5),(NETWORKDAYS(E553,F553,Lister!$D$7:$D$13)-P553)*N553/NETWORKDAYS(Lister!$D$20,Lister!$E$20,Lister!$D$7:$D$13),IF(AND(MONTH(E553)=4,MONTH(F553)=5),(NETWORKDAYS(Lister!$D$20,F553,Lister!$D$7:$D$13)-P553)*N553/NETWORKDAYS(Lister!$D$20,Lister!$E$20,Lister!$D$7:$D$13),IF(AND(MONTH(E553)=5,MONTH(F553)=6),(NETWORKDAYS(E553,Lister!$E$20,Lister!$D$7:$D$13)-P553)*N553/NETWORKDAYS(Lister!$D$20,Lister!$E$20,Lister!$D$7:$D$13),IF(AND(MONTH(E553)=4,MONTH(F553)=6),(NETWORKDAYS(Lister!$D$20,Lister!$E$20,Lister!$D$7:$D$13)-P553)*N553/NETWORKDAYS(Lister!$D$20,Lister!$E$20,Lister!$D$7:$D$13),IF(OR(MONTH(F553)=4,MONTH(E553)=6),0)))))),0),"")</f>
        <v/>
      </c>
      <c r="T553" s="48" t="str">
        <f>IFERROR(MAX(IF(OR(O553="",P553="",Q553=""),"",IF(AND(MONTH(E553)=6,MONTH(F553)=6),(NETWORKDAYS(E553,F553,Lister!$D$7:$D$13)-Q553)*N553/NETWORKDAYS(Lister!$D$21,Lister!$E$21,Lister!$D$7:$D$13),IF(AND(MONTH(E553)&lt;6,MONTH(F553)=6),(NETWORKDAYS(Lister!$D$21,F553,Lister!$D$7:$D$13)-Q553)*N553/NETWORKDAYS(Lister!$D$21,Lister!$E$21,Lister!$D$7:$D$13),IF(MONTH(F553)&lt;6,0)))),0),"")</f>
        <v/>
      </c>
      <c r="U553" s="50" t="str">
        <f t="shared" si="43"/>
        <v/>
      </c>
    </row>
    <row r="554" spans="1:21" x14ac:dyDescent="0.35">
      <c r="A554" s="11" t="str">
        <f t="shared" si="44"/>
        <v/>
      </c>
      <c r="B554" s="32"/>
      <c r="C554" s="17"/>
      <c r="D554" s="18"/>
      <c r="E554" s="12"/>
      <c r="F554" s="12"/>
      <c r="G554" s="40" t="str">
        <f>IF(OR(E554="",F554=""),"",NETWORKDAYS(E554,F554,Lister!$D$7:$D$13))</f>
        <v/>
      </c>
      <c r="H554" s="14"/>
      <c r="I554" s="25" t="str">
        <f t="shared" si="40"/>
        <v/>
      </c>
      <c r="J554" s="45"/>
      <c r="K554" s="46"/>
      <c r="L554" s="15"/>
      <c r="M554" s="49" t="str">
        <f t="shared" si="41"/>
        <v/>
      </c>
      <c r="N554" s="47" t="str">
        <f t="shared" si="42"/>
        <v/>
      </c>
      <c r="O554" s="15"/>
      <c r="P554" s="15"/>
      <c r="Q554" s="15"/>
      <c r="R554" s="48" t="str">
        <f>IFERROR(MAX(IF(OR(O554="",P554="",Q554=""),"",IF(AND(MONTH(E554)=4,MONTH(F554)=4),(NETWORKDAYS(E554,F554,Lister!$D$7:$D$13)-O554)*N554/NETWORKDAYS(Lister!$D$19,Lister!$E$19,Lister!$D$7:$D$13),IF(AND(MONTH(E554)=4,MONTH(F554)&gt;4),(NETWORKDAYS(E554,Lister!$E$19,Lister!$D$7:$D$13)-O554)*N554/NETWORKDAYS(Lister!$D$19,Lister!$E$19,Lister!$D$7:$D$13),IF(MONTH(E554)&gt;4,0)))),0),"")</f>
        <v/>
      </c>
      <c r="S554" s="48" t="str">
        <f>IFERROR(MAX(IF(OR(O554="",P554="",Q554=""),"",IF(AND(MONTH(E554)=5,MONTH(F554)=5),(NETWORKDAYS(E554,F554,Lister!$D$7:$D$13)-P554)*N554/NETWORKDAYS(Lister!$D$20,Lister!$E$20,Lister!$D$7:$D$13),IF(AND(MONTH(E554)=4,MONTH(F554)=5),(NETWORKDAYS(Lister!$D$20,F554,Lister!$D$7:$D$13)-P554)*N554/NETWORKDAYS(Lister!$D$20,Lister!$E$20,Lister!$D$7:$D$13),IF(AND(MONTH(E554)=5,MONTH(F554)=6),(NETWORKDAYS(E554,Lister!$E$20,Lister!$D$7:$D$13)-P554)*N554/NETWORKDAYS(Lister!$D$20,Lister!$E$20,Lister!$D$7:$D$13),IF(AND(MONTH(E554)=4,MONTH(F554)=6),(NETWORKDAYS(Lister!$D$20,Lister!$E$20,Lister!$D$7:$D$13)-P554)*N554/NETWORKDAYS(Lister!$D$20,Lister!$E$20,Lister!$D$7:$D$13),IF(OR(MONTH(F554)=4,MONTH(E554)=6),0)))))),0),"")</f>
        <v/>
      </c>
      <c r="T554" s="48" t="str">
        <f>IFERROR(MAX(IF(OR(O554="",P554="",Q554=""),"",IF(AND(MONTH(E554)=6,MONTH(F554)=6),(NETWORKDAYS(E554,F554,Lister!$D$7:$D$13)-Q554)*N554/NETWORKDAYS(Lister!$D$21,Lister!$E$21,Lister!$D$7:$D$13),IF(AND(MONTH(E554)&lt;6,MONTH(F554)=6),(NETWORKDAYS(Lister!$D$21,F554,Lister!$D$7:$D$13)-Q554)*N554/NETWORKDAYS(Lister!$D$21,Lister!$E$21,Lister!$D$7:$D$13),IF(MONTH(F554)&lt;6,0)))),0),"")</f>
        <v/>
      </c>
      <c r="U554" s="50" t="str">
        <f t="shared" si="43"/>
        <v/>
      </c>
    </row>
    <row r="555" spans="1:21" x14ac:dyDescent="0.35">
      <c r="A555" s="11" t="str">
        <f t="shared" si="44"/>
        <v/>
      </c>
      <c r="B555" s="32"/>
      <c r="C555" s="17"/>
      <c r="D555" s="18"/>
      <c r="E555" s="12"/>
      <c r="F555" s="12"/>
      <c r="G555" s="40" t="str">
        <f>IF(OR(E555="",F555=""),"",NETWORKDAYS(E555,F555,Lister!$D$7:$D$13))</f>
        <v/>
      </c>
      <c r="H555" s="14"/>
      <c r="I555" s="25" t="str">
        <f t="shared" si="40"/>
        <v/>
      </c>
      <c r="J555" s="45"/>
      <c r="K555" s="46"/>
      <c r="L555" s="15"/>
      <c r="M555" s="49" t="str">
        <f t="shared" si="41"/>
        <v/>
      </c>
      <c r="N555" s="47" t="str">
        <f t="shared" si="42"/>
        <v/>
      </c>
      <c r="O555" s="15"/>
      <c r="P555" s="15"/>
      <c r="Q555" s="15"/>
      <c r="R555" s="48" t="str">
        <f>IFERROR(MAX(IF(OR(O555="",P555="",Q555=""),"",IF(AND(MONTH(E555)=4,MONTH(F555)=4),(NETWORKDAYS(E555,F555,Lister!$D$7:$D$13)-O555)*N555/NETWORKDAYS(Lister!$D$19,Lister!$E$19,Lister!$D$7:$D$13),IF(AND(MONTH(E555)=4,MONTH(F555)&gt;4),(NETWORKDAYS(E555,Lister!$E$19,Lister!$D$7:$D$13)-O555)*N555/NETWORKDAYS(Lister!$D$19,Lister!$E$19,Lister!$D$7:$D$13),IF(MONTH(E555)&gt;4,0)))),0),"")</f>
        <v/>
      </c>
      <c r="S555" s="48" t="str">
        <f>IFERROR(MAX(IF(OR(O555="",P555="",Q555=""),"",IF(AND(MONTH(E555)=5,MONTH(F555)=5),(NETWORKDAYS(E555,F555,Lister!$D$7:$D$13)-P555)*N555/NETWORKDAYS(Lister!$D$20,Lister!$E$20,Lister!$D$7:$D$13),IF(AND(MONTH(E555)=4,MONTH(F555)=5),(NETWORKDAYS(Lister!$D$20,F555,Lister!$D$7:$D$13)-P555)*N555/NETWORKDAYS(Lister!$D$20,Lister!$E$20,Lister!$D$7:$D$13),IF(AND(MONTH(E555)=5,MONTH(F555)=6),(NETWORKDAYS(E555,Lister!$E$20,Lister!$D$7:$D$13)-P555)*N555/NETWORKDAYS(Lister!$D$20,Lister!$E$20,Lister!$D$7:$D$13),IF(AND(MONTH(E555)=4,MONTH(F555)=6),(NETWORKDAYS(Lister!$D$20,Lister!$E$20,Lister!$D$7:$D$13)-P555)*N555/NETWORKDAYS(Lister!$D$20,Lister!$E$20,Lister!$D$7:$D$13),IF(OR(MONTH(F555)=4,MONTH(E555)=6),0)))))),0),"")</f>
        <v/>
      </c>
      <c r="T555" s="48" t="str">
        <f>IFERROR(MAX(IF(OR(O555="",P555="",Q555=""),"",IF(AND(MONTH(E555)=6,MONTH(F555)=6),(NETWORKDAYS(E555,F555,Lister!$D$7:$D$13)-Q555)*N555/NETWORKDAYS(Lister!$D$21,Lister!$E$21,Lister!$D$7:$D$13),IF(AND(MONTH(E555)&lt;6,MONTH(F555)=6),(NETWORKDAYS(Lister!$D$21,F555,Lister!$D$7:$D$13)-Q555)*N555/NETWORKDAYS(Lister!$D$21,Lister!$E$21,Lister!$D$7:$D$13),IF(MONTH(F555)&lt;6,0)))),0),"")</f>
        <v/>
      </c>
      <c r="U555" s="50" t="str">
        <f t="shared" si="43"/>
        <v/>
      </c>
    </row>
    <row r="556" spans="1:21" x14ac:dyDescent="0.35">
      <c r="A556" s="11" t="str">
        <f t="shared" si="44"/>
        <v/>
      </c>
      <c r="B556" s="32"/>
      <c r="C556" s="17"/>
      <c r="D556" s="18"/>
      <c r="E556" s="12"/>
      <c r="F556" s="12"/>
      <c r="G556" s="40" t="str">
        <f>IF(OR(E556="",F556=""),"",NETWORKDAYS(E556,F556,Lister!$D$7:$D$13))</f>
        <v/>
      </c>
      <c r="H556" s="14"/>
      <c r="I556" s="25" t="str">
        <f t="shared" si="40"/>
        <v/>
      </c>
      <c r="J556" s="45"/>
      <c r="K556" s="46"/>
      <c r="L556" s="15"/>
      <c r="M556" s="49" t="str">
        <f t="shared" si="41"/>
        <v/>
      </c>
      <c r="N556" s="47" t="str">
        <f t="shared" si="42"/>
        <v/>
      </c>
      <c r="O556" s="15"/>
      <c r="P556" s="15"/>
      <c r="Q556" s="15"/>
      <c r="R556" s="48" t="str">
        <f>IFERROR(MAX(IF(OR(O556="",P556="",Q556=""),"",IF(AND(MONTH(E556)=4,MONTH(F556)=4),(NETWORKDAYS(E556,F556,Lister!$D$7:$D$13)-O556)*N556/NETWORKDAYS(Lister!$D$19,Lister!$E$19,Lister!$D$7:$D$13),IF(AND(MONTH(E556)=4,MONTH(F556)&gt;4),(NETWORKDAYS(E556,Lister!$E$19,Lister!$D$7:$D$13)-O556)*N556/NETWORKDAYS(Lister!$D$19,Lister!$E$19,Lister!$D$7:$D$13),IF(MONTH(E556)&gt;4,0)))),0),"")</f>
        <v/>
      </c>
      <c r="S556" s="48" t="str">
        <f>IFERROR(MAX(IF(OR(O556="",P556="",Q556=""),"",IF(AND(MONTH(E556)=5,MONTH(F556)=5),(NETWORKDAYS(E556,F556,Lister!$D$7:$D$13)-P556)*N556/NETWORKDAYS(Lister!$D$20,Lister!$E$20,Lister!$D$7:$D$13),IF(AND(MONTH(E556)=4,MONTH(F556)=5),(NETWORKDAYS(Lister!$D$20,F556,Lister!$D$7:$D$13)-P556)*N556/NETWORKDAYS(Lister!$D$20,Lister!$E$20,Lister!$D$7:$D$13),IF(AND(MONTH(E556)=5,MONTH(F556)=6),(NETWORKDAYS(E556,Lister!$E$20,Lister!$D$7:$D$13)-P556)*N556/NETWORKDAYS(Lister!$D$20,Lister!$E$20,Lister!$D$7:$D$13),IF(AND(MONTH(E556)=4,MONTH(F556)=6),(NETWORKDAYS(Lister!$D$20,Lister!$E$20,Lister!$D$7:$D$13)-P556)*N556/NETWORKDAYS(Lister!$D$20,Lister!$E$20,Lister!$D$7:$D$13),IF(OR(MONTH(F556)=4,MONTH(E556)=6),0)))))),0),"")</f>
        <v/>
      </c>
      <c r="T556" s="48" t="str">
        <f>IFERROR(MAX(IF(OR(O556="",P556="",Q556=""),"",IF(AND(MONTH(E556)=6,MONTH(F556)=6),(NETWORKDAYS(E556,F556,Lister!$D$7:$D$13)-Q556)*N556/NETWORKDAYS(Lister!$D$21,Lister!$E$21,Lister!$D$7:$D$13),IF(AND(MONTH(E556)&lt;6,MONTH(F556)=6),(NETWORKDAYS(Lister!$D$21,F556,Lister!$D$7:$D$13)-Q556)*N556/NETWORKDAYS(Lister!$D$21,Lister!$E$21,Lister!$D$7:$D$13),IF(MONTH(F556)&lt;6,0)))),0),"")</f>
        <v/>
      </c>
      <c r="U556" s="50" t="str">
        <f t="shared" si="43"/>
        <v/>
      </c>
    </row>
    <row r="557" spans="1:21" x14ac:dyDescent="0.35">
      <c r="A557" s="11" t="str">
        <f t="shared" si="44"/>
        <v/>
      </c>
      <c r="B557" s="32"/>
      <c r="C557" s="17"/>
      <c r="D557" s="18"/>
      <c r="E557" s="12"/>
      <c r="F557" s="12"/>
      <c r="G557" s="40" t="str">
        <f>IF(OR(E557="",F557=""),"",NETWORKDAYS(E557,F557,Lister!$D$7:$D$13))</f>
        <v/>
      </c>
      <c r="H557" s="14"/>
      <c r="I557" s="25" t="str">
        <f t="shared" si="40"/>
        <v/>
      </c>
      <c r="J557" s="45"/>
      <c r="K557" s="46"/>
      <c r="L557" s="15"/>
      <c r="M557" s="49" t="str">
        <f t="shared" si="41"/>
        <v/>
      </c>
      <c r="N557" s="47" t="str">
        <f t="shared" si="42"/>
        <v/>
      </c>
      <c r="O557" s="15"/>
      <c r="P557" s="15"/>
      <c r="Q557" s="15"/>
      <c r="R557" s="48" t="str">
        <f>IFERROR(MAX(IF(OR(O557="",P557="",Q557=""),"",IF(AND(MONTH(E557)=4,MONTH(F557)=4),(NETWORKDAYS(E557,F557,Lister!$D$7:$D$13)-O557)*N557/NETWORKDAYS(Lister!$D$19,Lister!$E$19,Lister!$D$7:$D$13),IF(AND(MONTH(E557)=4,MONTH(F557)&gt;4),(NETWORKDAYS(E557,Lister!$E$19,Lister!$D$7:$D$13)-O557)*N557/NETWORKDAYS(Lister!$D$19,Lister!$E$19,Lister!$D$7:$D$13),IF(MONTH(E557)&gt;4,0)))),0),"")</f>
        <v/>
      </c>
      <c r="S557" s="48" t="str">
        <f>IFERROR(MAX(IF(OR(O557="",P557="",Q557=""),"",IF(AND(MONTH(E557)=5,MONTH(F557)=5),(NETWORKDAYS(E557,F557,Lister!$D$7:$D$13)-P557)*N557/NETWORKDAYS(Lister!$D$20,Lister!$E$20,Lister!$D$7:$D$13),IF(AND(MONTH(E557)=4,MONTH(F557)=5),(NETWORKDAYS(Lister!$D$20,F557,Lister!$D$7:$D$13)-P557)*N557/NETWORKDAYS(Lister!$D$20,Lister!$E$20,Lister!$D$7:$D$13),IF(AND(MONTH(E557)=5,MONTH(F557)=6),(NETWORKDAYS(E557,Lister!$E$20,Lister!$D$7:$D$13)-P557)*N557/NETWORKDAYS(Lister!$D$20,Lister!$E$20,Lister!$D$7:$D$13),IF(AND(MONTH(E557)=4,MONTH(F557)=6),(NETWORKDAYS(Lister!$D$20,Lister!$E$20,Lister!$D$7:$D$13)-P557)*N557/NETWORKDAYS(Lister!$D$20,Lister!$E$20,Lister!$D$7:$D$13),IF(OR(MONTH(F557)=4,MONTH(E557)=6),0)))))),0),"")</f>
        <v/>
      </c>
      <c r="T557" s="48" t="str">
        <f>IFERROR(MAX(IF(OR(O557="",P557="",Q557=""),"",IF(AND(MONTH(E557)=6,MONTH(F557)=6),(NETWORKDAYS(E557,F557,Lister!$D$7:$D$13)-Q557)*N557/NETWORKDAYS(Lister!$D$21,Lister!$E$21,Lister!$D$7:$D$13),IF(AND(MONTH(E557)&lt;6,MONTH(F557)=6),(NETWORKDAYS(Lister!$D$21,F557,Lister!$D$7:$D$13)-Q557)*N557/NETWORKDAYS(Lister!$D$21,Lister!$E$21,Lister!$D$7:$D$13),IF(MONTH(F557)&lt;6,0)))),0),"")</f>
        <v/>
      </c>
      <c r="U557" s="50" t="str">
        <f t="shared" si="43"/>
        <v/>
      </c>
    </row>
    <row r="558" spans="1:21" x14ac:dyDescent="0.35">
      <c r="A558" s="11" t="str">
        <f t="shared" si="44"/>
        <v/>
      </c>
      <c r="B558" s="32"/>
      <c r="C558" s="17"/>
      <c r="D558" s="18"/>
      <c r="E558" s="12"/>
      <c r="F558" s="12"/>
      <c r="G558" s="40" t="str">
        <f>IF(OR(E558="",F558=""),"",NETWORKDAYS(E558,F558,Lister!$D$7:$D$13))</f>
        <v/>
      </c>
      <c r="H558" s="14"/>
      <c r="I558" s="25" t="str">
        <f t="shared" si="40"/>
        <v/>
      </c>
      <c r="J558" s="45"/>
      <c r="K558" s="46"/>
      <c r="L558" s="15"/>
      <c r="M558" s="49" t="str">
        <f t="shared" si="41"/>
        <v/>
      </c>
      <c r="N558" s="47" t="str">
        <f t="shared" si="42"/>
        <v/>
      </c>
      <c r="O558" s="15"/>
      <c r="P558" s="15"/>
      <c r="Q558" s="15"/>
      <c r="R558" s="48" t="str">
        <f>IFERROR(MAX(IF(OR(O558="",P558="",Q558=""),"",IF(AND(MONTH(E558)=4,MONTH(F558)=4),(NETWORKDAYS(E558,F558,Lister!$D$7:$D$13)-O558)*N558/NETWORKDAYS(Lister!$D$19,Lister!$E$19,Lister!$D$7:$D$13),IF(AND(MONTH(E558)=4,MONTH(F558)&gt;4),(NETWORKDAYS(E558,Lister!$E$19,Lister!$D$7:$D$13)-O558)*N558/NETWORKDAYS(Lister!$D$19,Lister!$E$19,Lister!$D$7:$D$13),IF(MONTH(E558)&gt;4,0)))),0),"")</f>
        <v/>
      </c>
      <c r="S558" s="48" t="str">
        <f>IFERROR(MAX(IF(OR(O558="",P558="",Q558=""),"",IF(AND(MONTH(E558)=5,MONTH(F558)=5),(NETWORKDAYS(E558,F558,Lister!$D$7:$D$13)-P558)*N558/NETWORKDAYS(Lister!$D$20,Lister!$E$20,Lister!$D$7:$D$13),IF(AND(MONTH(E558)=4,MONTH(F558)=5),(NETWORKDAYS(Lister!$D$20,F558,Lister!$D$7:$D$13)-P558)*N558/NETWORKDAYS(Lister!$D$20,Lister!$E$20,Lister!$D$7:$D$13),IF(AND(MONTH(E558)=5,MONTH(F558)=6),(NETWORKDAYS(E558,Lister!$E$20,Lister!$D$7:$D$13)-P558)*N558/NETWORKDAYS(Lister!$D$20,Lister!$E$20,Lister!$D$7:$D$13),IF(AND(MONTH(E558)=4,MONTH(F558)=6),(NETWORKDAYS(Lister!$D$20,Lister!$E$20,Lister!$D$7:$D$13)-P558)*N558/NETWORKDAYS(Lister!$D$20,Lister!$E$20,Lister!$D$7:$D$13),IF(OR(MONTH(F558)=4,MONTH(E558)=6),0)))))),0),"")</f>
        <v/>
      </c>
      <c r="T558" s="48" t="str">
        <f>IFERROR(MAX(IF(OR(O558="",P558="",Q558=""),"",IF(AND(MONTH(E558)=6,MONTH(F558)=6),(NETWORKDAYS(E558,F558,Lister!$D$7:$D$13)-Q558)*N558/NETWORKDAYS(Lister!$D$21,Lister!$E$21,Lister!$D$7:$D$13),IF(AND(MONTH(E558)&lt;6,MONTH(F558)=6),(NETWORKDAYS(Lister!$D$21,F558,Lister!$D$7:$D$13)-Q558)*N558/NETWORKDAYS(Lister!$D$21,Lister!$E$21,Lister!$D$7:$D$13),IF(MONTH(F558)&lt;6,0)))),0),"")</f>
        <v/>
      </c>
      <c r="U558" s="50" t="str">
        <f t="shared" si="43"/>
        <v/>
      </c>
    </row>
    <row r="559" spans="1:21" x14ac:dyDescent="0.35">
      <c r="A559" s="11" t="str">
        <f t="shared" si="44"/>
        <v/>
      </c>
      <c r="B559" s="32"/>
      <c r="C559" s="17"/>
      <c r="D559" s="18"/>
      <c r="E559" s="12"/>
      <c r="F559" s="12"/>
      <c r="G559" s="40" t="str">
        <f>IF(OR(E559="",F559=""),"",NETWORKDAYS(E559,F559,Lister!$D$7:$D$13))</f>
        <v/>
      </c>
      <c r="H559" s="14"/>
      <c r="I559" s="25" t="str">
        <f t="shared" si="40"/>
        <v/>
      </c>
      <c r="J559" s="45"/>
      <c r="K559" s="46"/>
      <c r="L559" s="15"/>
      <c r="M559" s="49" t="str">
        <f t="shared" si="41"/>
        <v/>
      </c>
      <c r="N559" s="47" t="str">
        <f t="shared" si="42"/>
        <v/>
      </c>
      <c r="O559" s="15"/>
      <c r="P559" s="15"/>
      <c r="Q559" s="15"/>
      <c r="R559" s="48" t="str">
        <f>IFERROR(MAX(IF(OR(O559="",P559="",Q559=""),"",IF(AND(MONTH(E559)=4,MONTH(F559)=4),(NETWORKDAYS(E559,F559,Lister!$D$7:$D$13)-O559)*N559/NETWORKDAYS(Lister!$D$19,Lister!$E$19,Lister!$D$7:$D$13),IF(AND(MONTH(E559)=4,MONTH(F559)&gt;4),(NETWORKDAYS(E559,Lister!$E$19,Lister!$D$7:$D$13)-O559)*N559/NETWORKDAYS(Lister!$D$19,Lister!$E$19,Lister!$D$7:$D$13),IF(MONTH(E559)&gt;4,0)))),0),"")</f>
        <v/>
      </c>
      <c r="S559" s="48" t="str">
        <f>IFERROR(MAX(IF(OR(O559="",P559="",Q559=""),"",IF(AND(MONTH(E559)=5,MONTH(F559)=5),(NETWORKDAYS(E559,F559,Lister!$D$7:$D$13)-P559)*N559/NETWORKDAYS(Lister!$D$20,Lister!$E$20,Lister!$D$7:$D$13),IF(AND(MONTH(E559)=4,MONTH(F559)=5),(NETWORKDAYS(Lister!$D$20,F559,Lister!$D$7:$D$13)-P559)*N559/NETWORKDAYS(Lister!$D$20,Lister!$E$20,Lister!$D$7:$D$13),IF(AND(MONTH(E559)=5,MONTH(F559)=6),(NETWORKDAYS(E559,Lister!$E$20,Lister!$D$7:$D$13)-P559)*N559/NETWORKDAYS(Lister!$D$20,Lister!$E$20,Lister!$D$7:$D$13),IF(AND(MONTH(E559)=4,MONTH(F559)=6),(NETWORKDAYS(Lister!$D$20,Lister!$E$20,Lister!$D$7:$D$13)-P559)*N559/NETWORKDAYS(Lister!$D$20,Lister!$E$20,Lister!$D$7:$D$13),IF(OR(MONTH(F559)=4,MONTH(E559)=6),0)))))),0),"")</f>
        <v/>
      </c>
      <c r="T559" s="48" t="str">
        <f>IFERROR(MAX(IF(OR(O559="",P559="",Q559=""),"",IF(AND(MONTH(E559)=6,MONTH(F559)=6),(NETWORKDAYS(E559,F559,Lister!$D$7:$D$13)-Q559)*N559/NETWORKDAYS(Lister!$D$21,Lister!$E$21,Lister!$D$7:$D$13),IF(AND(MONTH(E559)&lt;6,MONTH(F559)=6),(NETWORKDAYS(Lister!$D$21,F559,Lister!$D$7:$D$13)-Q559)*N559/NETWORKDAYS(Lister!$D$21,Lister!$E$21,Lister!$D$7:$D$13),IF(MONTH(F559)&lt;6,0)))),0),"")</f>
        <v/>
      </c>
      <c r="U559" s="50" t="str">
        <f t="shared" si="43"/>
        <v/>
      </c>
    </row>
    <row r="560" spans="1:21" x14ac:dyDescent="0.35">
      <c r="A560" s="11" t="str">
        <f t="shared" si="44"/>
        <v/>
      </c>
      <c r="B560" s="32"/>
      <c r="C560" s="17"/>
      <c r="D560" s="18"/>
      <c r="E560" s="12"/>
      <c r="F560" s="12"/>
      <c r="G560" s="40" t="str">
        <f>IF(OR(E560="",F560=""),"",NETWORKDAYS(E560,F560,Lister!$D$7:$D$13))</f>
        <v/>
      </c>
      <c r="H560" s="14"/>
      <c r="I560" s="25" t="str">
        <f t="shared" si="40"/>
        <v/>
      </c>
      <c r="J560" s="45"/>
      <c r="K560" s="46"/>
      <c r="L560" s="15"/>
      <c r="M560" s="49" t="str">
        <f t="shared" si="41"/>
        <v/>
      </c>
      <c r="N560" s="47" t="str">
        <f t="shared" si="42"/>
        <v/>
      </c>
      <c r="O560" s="15"/>
      <c r="P560" s="15"/>
      <c r="Q560" s="15"/>
      <c r="R560" s="48" t="str">
        <f>IFERROR(MAX(IF(OR(O560="",P560="",Q560=""),"",IF(AND(MONTH(E560)=4,MONTH(F560)=4),(NETWORKDAYS(E560,F560,Lister!$D$7:$D$13)-O560)*N560/NETWORKDAYS(Lister!$D$19,Lister!$E$19,Lister!$D$7:$D$13),IF(AND(MONTH(E560)=4,MONTH(F560)&gt;4),(NETWORKDAYS(E560,Lister!$E$19,Lister!$D$7:$D$13)-O560)*N560/NETWORKDAYS(Lister!$D$19,Lister!$E$19,Lister!$D$7:$D$13),IF(MONTH(E560)&gt;4,0)))),0),"")</f>
        <v/>
      </c>
      <c r="S560" s="48" t="str">
        <f>IFERROR(MAX(IF(OR(O560="",P560="",Q560=""),"",IF(AND(MONTH(E560)=5,MONTH(F560)=5),(NETWORKDAYS(E560,F560,Lister!$D$7:$D$13)-P560)*N560/NETWORKDAYS(Lister!$D$20,Lister!$E$20,Lister!$D$7:$D$13),IF(AND(MONTH(E560)=4,MONTH(F560)=5),(NETWORKDAYS(Lister!$D$20,F560,Lister!$D$7:$D$13)-P560)*N560/NETWORKDAYS(Lister!$D$20,Lister!$E$20,Lister!$D$7:$D$13),IF(AND(MONTH(E560)=5,MONTH(F560)=6),(NETWORKDAYS(E560,Lister!$E$20,Lister!$D$7:$D$13)-P560)*N560/NETWORKDAYS(Lister!$D$20,Lister!$E$20,Lister!$D$7:$D$13),IF(AND(MONTH(E560)=4,MONTH(F560)=6),(NETWORKDAYS(Lister!$D$20,Lister!$E$20,Lister!$D$7:$D$13)-P560)*N560/NETWORKDAYS(Lister!$D$20,Lister!$E$20,Lister!$D$7:$D$13),IF(OR(MONTH(F560)=4,MONTH(E560)=6),0)))))),0),"")</f>
        <v/>
      </c>
      <c r="T560" s="48" t="str">
        <f>IFERROR(MAX(IF(OR(O560="",P560="",Q560=""),"",IF(AND(MONTH(E560)=6,MONTH(F560)=6),(NETWORKDAYS(E560,F560,Lister!$D$7:$D$13)-Q560)*N560/NETWORKDAYS(Lister!$D$21,Lister!$E$21,Lister!$D$7:$D$13),IF(AND(MONTH(E560)&lt;6,MONTH(F560)=6),(NETWORKDAYS(Lister!$D$21,F560,Lister!$D$7:$D$13)-Q560)*N560/NETWORKDAYS(Lister!$D$21,Lister!$E$21,Lister!$D$7:$D$13),IF(MONTH(F560)&lt;6,0)))),0),"")</f>
        <v/>
      </c>
      <c r="U560" s="50" t="str">
        <f t="shared" si="43"/>
        <v/>
      </c>
    </row>
    <row r="561" spans="1:21" x14ac:dyDescent="0.35">
      <c r="A561" s="11" t="str">
        <f t="shared" si="44"/>
        <v/>
      </c>
      <c r="B561" s="32"/>
      <c r="C561" s="17"/>
      <c r="D561" s="18"/>
      <c r="E561" s="12"/>
      <c r="F561" s="12"/>
      <c r="G561" s="40" t="str">
        <f>IF(OR(E561="",F561=""),"",NETWORKDAYS(E561,F561,Lister!$D$7:$D$13))</f>
        <v/>
      </c>
      <c r="H561" s="14"/>
      <c r="I561" s="25" t="str">
        <f t="shared" si="40"/>
        <v/>
      </c>
      <c r="J561" s="45"/>
      <c r="K561" s="46"/>
      <c r="L561" s="15"/>
      <c r="M561" s="49" t="str">
        <f t="shared" si="41"/>
        <v/>
      </c>
      <c r="N561" s="47" t="str">
        <f t="shared" si="42"/>
        <v/>
      </c>
      <c r="O561" s="15"/>
      <c r="P561" s="15"/>
      <c r="Q561" s="15"/>
      <c r="R561" s="48" t="str">
        <f>IFERROR(MAX(IF(OR(O561="",P561="",Q561=""),"",IF(AND(MONTH(E561)=4,MONTH(F561)=4),(NETWORKDAYS(E561,F561,Lister!$D$7:$D$13)-O561)*N561/NETWORKDAYS(Lister!$D$19,Lister!$E$19,Lister!$D$7:$D$13),IF(AND(MONTH(E561)=4,MONTH(F561)&gt;4),(NETWORKDAYS(E561,Lister!$E$19,Lister!$D$7:$D$13)-O561)*N561/NETWORKDAYS(Lister!$D$19,Lister!$E$19,Lister!$D$7:$D$13),IF(MONTH(E561)&gt;4,0)))),0),"")</f>
        <v/>
      </c>
      <c r="S561" s="48" t="str">
        <f>IFERROR(MAX(IF(OR(O561="",P561="",Q561=""),"",IF(AND(MONTH(E561)=5,MONTH(F561)=5),(NETWORKDAYS(E561,F561,Lister!$D$7:$D$13)-P561)*N561/NETWORKDAYS(Lister!$D$20,Lister!$E$20,Lister!$D$7:$D$13),IF(AND(MONTH(E561)=4,MONTH(F561)=5),(NETWORKDAYS(Lister!$D$20,F561,Lister!$D$7:$D$13)-P561)*N561/NETWORKDAYS(Lister!$D$20,Lister!$E$20,Lister!$D$7:$D$13),IF(AND(MONTH(E561)=5,MONTH(F561)=6),(NETWORKDAYS(E561,Lister!$E$20,Lister!$D$7:$D$13)-P561)*N561/NETWORKDAYS(Lister!$D$20,Lister!$E$20,Lister!$D$7:$D$13),IF(AND(MONTH(E561)=4,MONTH(F561)=6),(NETWORKDAYS(Lister!$D$20,Lister!$E$20,Lister!$D$7:$D$13)-P561)*N561/NETWORKDAYS(Lister!$D$20,Lister!$E$20,Lister!$D$7:$D$13),IF(OR(MONTH(F561)=4,MONTH(E561)=6),0)))))),0),"")</f>
        <v/>
      </c>
      <c r="T561" s="48" t="str">
        <f>IFERROR(MAX(IF(OR(O561="",P561="",Q561=""),"",IF(AND(MONTH(E561)=6,MONTH(F561)=6),(NETWORKDAYS(E561,F561,Lister!$D$7:$D$13)-Q561)*N561/NETWORKDAYS(Lister!$D$21,Lister!$E$21,Lister!$D$7:$D$13),IF(AND(MONTH(E561)&lt;6,MONTH(F561)=6),(NETWORKDAYS(Lister!$D$21,F561,Lister!$D$7:$D$13)-Q561)*N561/NETWORKDAYS(Lister!$D$21,Lister!$E$21,Lister!$D$7:$D$13),IF(MONTH(F561)&lt;6,0)))),0),"")</f>
        <v/>
      </c>
      <c r="U561" s="50" t="str">
        <f t="shared" si="43"/>
        <v/>
      </c>
    </row>
    <row r="562" spans="1:21" x14ac:dyDescent="0.35">
      <c r="A562" s="11" t="str">
        <f t="shared" si="44"/>
        <v/>
      </c>
      <c r="B562" s="32"/>
      <c r="C562" s="17"/>
      <c r="D562" s="18"/>
      <c r="E562" s="12"/>
      <c r="F562" s="12"/>
      <c r="G562" s="40" t="str">
        <f>IF(OR(E562="",F562=""),"",NETWORKDAYS(E562,F562,Lister!$D$7:$D$13))</f>
        <v/>
      </c>
      <c r="H562" s="14"/>
      <c r="I562" s="25" t="str">
        <f t="shared" si="40"/>
        <v/>
      </c>
      <c r="J562" s="45"/>
      <c r="K562" s="46"/>
      <c r="L562" s="15"/>
      <c r="M562" s="49" t="str">
        <f t="shared" si="41"/>
        <v/>
      </c>
      <c r="N562" s="47" t="str">
        <f t="shared" si="42"/>
        <v/>
      </c>
      <c r="O562" s="15"/>
      <c r="P562" s="15"/>
      <c r="Q562" s="15"/>
      <c r="R562" s="48" t="str">
        <f>IFERROR(MAX(IF(OR(O562="",P562="",Q562=""),"",IF(AND(MONTH(E562)=4,MONTH(F562)=4),(NETWORKDAYS(E562,F562,Lister!$D$7:$D$13)-O562)*N562/NETWORKDAYS(Lister!$D$19,Lister!$E$19,Lister!$D$7:$D$13),IF(AND(MONTH(E562)=4,MONTH(F562)&gt;4),(NETWORKDAYS(E562,Lister!$E$19,Lister!$D$7:$D$13)-O562)*N562/NETWORKDAYS(Lister!$D$19,Lister!$E$19,Lister!$D$7:$D$13),IF(MONTH(E562)&gt;4,0)))),0),"")</f>
        <v/>
      </c>
      <c r="S562" s="48" t="str">
        <f>IFERROR(MAX(IF(OR(O562="",P562="",Q562=""),"",IF(AND(MONTH(E562)=5,MONTH(F562)=5),(NETWORKDAYS(E562,F562,Lister!$D$7:$D$13)-P562)*N562/NETWORKDAYS(Lister!$D$20,Lister!$E$20,Lister!$D$7:$D$13),IF(AND(MONTH(E562)=4,MONTH(F562)=5),(NETWORKDAYS(Lister!$D$20,F562,Lister!$D$7:$D$13)-P562)*N562/NETWORKDAYS(Lister!$D$20,Lister!$E$20,Lister!$D$7:$D$13),IF(AND(MONTH(E562)=5,MONTH(F562)=6),(NETWORKDAYS(E562,Lister!$E$20,Lister!$D$7:$D$13)-P562)*N562/NETWORKDAYS(Lister!$D$20,Lister!$E$20,Lister!$D$7:$D$13),IF(AND(MONTH(E562)=4,MONTH(F562)=6),(NETWORKDAYS(Lister!$D$20,Lister!$E$20,Lister!$D$7:$D$13)-P562)*N562/NETWORKDAYS(Lister!$D$20,Lister!$E$20,Lister!$D$7:$D$13),IF(OR(MONTH(F562)=4,MONTH(E562)=6),0)))))),0),"")</f>
        <v/>
      </c>
      <c r="T562" s="48" t="str">
        <f>IFERROR(MAX(IF(OR(O562="",P562="",Q562=""),"",IF(AND(MONTH(E562)=6,MONTH(F562)=6),(NETWORKDAYS(E562,F562,Lister!$D$7:$D$13)-Q562)*N562/NETWORKDAYS(Lister!$D$21,Lister!$E$21,Lister!$D$7:$D$13),IF(AND(MONTH(E562)&lt;6,MONTH(F562)=6),(NETWORKDAYS(Lister!$D$21,F562,Lister!$D$7:$D$13)-Q562)*N562/NETWORKDAYS(Lister!$D$21,Lister!$E$21,Lister!$D$7:$D$13),IF(MONTH(F562)&lt;6,0)))),0),"")</f>
        <v/>
      </c>
      <c r="U562" s="50" t="str">
        <f t="shared" si="43"/>
        <v/>
      </c>
    </row>
    <row r="563" spans="1:21" x14ac:dyDescent="0.35">
      <c r="A563" s="11" t="str">
        <f t="shared" si="44"/>
        <v/>
      </c>
      <c r="B563" s="32"/>
      <c r="C563" s="17"/>
      <c r="D563" s="18"/>
      <c r="E563" s="12"/>
      <c r="F563" s="12"/>
      <c r="G563" s="40" t="str">
        <f>IF(OR(E563="",F563=""),"",NETWORKDAYS(E563,F563,Lister!$D$7:$D$13))</f>
        <v/>
      </c>
      <c r="H563" s="14"/>
      <c r="I563" s="25" t="str">
        <f t="shared" si="40"/>
        <v/>
      </c>
      <c r="J563" s="45"/>
      <c r="K563" s="46"/>
      <c r="L563" s="15"/>
      <c r="M563" s="49" t="str">
        <f t="shared" si="41"/>
        <v/>
      </c>
      <c r="N563" s="47" t="str">
        <f t="shared" si="42"/>
        <v/>
      </c>
      <c r="O563" s="15"/>
      <c r="P563" s="15"/>
      <c r="Q563" s="15"/>
      <c r="R563" s="48" t="str">
        <f>IFERROR(MAX(IF(OR(O563="",P563="",Q563=""),"",IF(AND(MONTH(E563)=4,MONTH(F563)=4),(NETWORKDAYS(E563,F563,Lister!$D$7:$D$13)-O563)*N563/NETWORKDAYS(Lister!$D$19,Lister!$E$19,Lister!$D$7:$D$13),IF(AND(MONTH(E563)=4,MONTH(F563)&gt;4),(NETWORKDAYS(E563,Lister!$E$19,Lister!$D$7:$D$13)-O563)*N563/NETWORKDAYS(Lister!$D$19,Lister!$E$19,Lister!$D$7:$D$13),IF(MONTH(E563)&gt;4,0)))),0),"")</f>
        <v/>
      </c>
      <c r="S563" s="48" t="str">
        <f>IFERROR(MAX(IF(OR(O563="",P563="",Q563=""),"",IF(AND(MONTH(E563)=5,MONTH(F563)=5),(NETWORKDAYS(E563,F563,Lister!$D$7:$D$13)-P563)*N563/NETWORKDAYS(Lister!$D$20,Lister!$E$20,Lister!$D$7:$D$13),IF(AND(MONTH(E563)=4,MONTH(F563)=5),(NETWORKDAYS(Lister!$D$20,F563,Lister!$D$7:$D$13)-P563)*N563/NETWORKDAYS(Lister!$D$20,Lister!$E$20,Lister!$D$7:$D$13),IF(AND(MONTH(E563)=5,MONTH(F563)=6),(NETWORKDAYS(E563,Lister!$E$20,Lister!$D$7:$D$13)-P563)*N563/NETWORKDAYS(Lister!$D$20,Lister!$E$20,Lister!$D$7:$D$13),IF(AND(MONTH(E563)=4,MONTH(F563)=6),(NETWORKDAYS(Lister!$D$20,Lister!$E$20,Lister!$D$7:$D$13)-P563)*N563/NETWORKDAYS(Lister!$D$20,Lister!$E$20,Lister!$D$7:$D$13),IF(OR(MONTH(F563)=4,MONTH(E563)=6),0)))))),0),"")</f>
        <v/>
      </c>
      <c r="T563" s="48" t="str">
        <f>IFERROR(MAX(IF(OR(O563="",P563="",Q563=""),"",IF(AND(MONTH(E563)=6,MONTH(F563)=6),(NETWORKDAYS(E563,F563,Lister!$D$7:$D$13)-Q563)*N563/NETWORKDAYS(Lister!$D$21,Lister!$E$21,Lister!$D$7:$D$13),IF(AND(MONTH(E563)&lt;6,MONTH(F563)=6),(NETWORKDAYS(Lister!$D$21,F563,Lister!$D$7:$D$13)-Q563)*N563/NETWORKDAYS(Lister!$D$21,Lister!$E$21,Lister!$D$7:$D$13),IF(MONTH(F563)&lt;6,0)))),0),"")</f>
        <v/>
      </c>
      <c r="U563" s="50" t="str">
        <f t="shared" si="43"/>
        <v/>
      </c>
    </row>
    <row r="564" spans="1:21" x14ac:dyDescent="0.35">
      <c r="A564" s="11" t="str">
        <f t="shared" si="44"/>
        <v/>
      </c>
      <c r="B564" s="32"/>
      <c r="C564" s="17"/>
      <c r="D564" s="18"/>
      <c r="E564" s="12"/>
      <c r="F564" s="12"/>
      <c r="G564" s="40" t="str">
        <f>IF(OR(E564="",F564=""),"",NETWORKDAYS(E564,F564,Lister!$D$7:$D$13))</f>
        <v/>
      </c>
      <c r="H564" s="14"/>
      <c r="I564" s="25" t="str">
        <f t="shared" si="40"/>
        <v/>
      </c>
      <c r="J564" s="45"/>
      <c r="K564" s="46"/>
      <c r="L564" s="15"/>
      <c r="M564" s="49" t="str">
        <f t="shared" si="41"/>
        <v/>
      </c>
      <c r="N564" s="47" t="str">
        <f t="shared" si="42"/>
        <v/>
      </c>
      <c r="O564" s="15"/>
      <c r="P564" s="15"/>
      <c r="Q564" s="15"/>
      <c r="R564" s="48" t="str">
        <f>IFERROR(MAX(IF(OR(O564="",P564="",Q564=""),"",IF(AND(MONTH(E564)=4,MONTH(F564)=4),(NETWORKDAYS(E564,F564,Lister!$D$7:$D$13)-O564)*N564/NETWORKDAYS(Lister!$D$19,Lister!$E$19,Lister!$D$7:$D$13),IF(AND(MONTH(E564)=4,MONTH(F564)&gt;4),(NETWORKDAYS(E564,Lister!$E$19,Lister!$D$7:$D$13)-O564)*N564/NETWORKDAYS(Lister!$D$19,Lister!$E$19,Lister!$D$7:$D$13),IF(MONTH(E564)&gt;4,0)))),0),"")</f>
        <v/>
      </c>
      <c r="S564" s="48" t="str">
        <f>IFERROR(MAX(IF(OR(O564="",P564="",Q564=""),"",IF(AND(MONTH(E564)=5,MONTH(F564)=5),(NETWORKDAYS(E564,F564,Lister!$D$7:$D$13)-P564)*N564/NETWORKDAYS(Lister!$D$20,Lister!$E$20,Lister!$D$7:$D$13),IF(AND(MONTH(E564)=4,MONTH(F564)=5),(NETWORKDAYS(Lister!$D$20,F564,Lister!$D$7:$D$13)-P564)*N564/NETWORKDAYS(Lister!$D$20,Lister!$E$20,Lister!$D$7:$D$13),IF(AND(MONTH(E564)=5,MONTH(F564)=6),(NETWORKDAYS(E564,Lister!$E$20,Lister!$D$7:$D$13)-P564)*N564/NETWORKDAYS(Lister!$D$20,Lister!$E$20,Lister!$D$7:$D$13),IF(AND(MONTH(E564)=4,MONTH(F564)=6),(NETWORKDAYS(Lister!$D$20,Lister!$E$20,Lister!$D$7:$D$13)-P564)*N564/NETWORKDAYS(Lister!$D$20,Lister!$E$20,Lister!$D$7:$D$13),IF(OR(MONTH(F564)=4,MONTH(E564)=6),0)))))),0),"")</f>
        <v/>
      </c>
      <c r="T564" s="48" t="str">
        <f>IFERROR(MAX(IF(OR(O564="",P564="",Q564=""),"",IF(AND(MONTH(E564)=6,MONTH(F564)=6),(NETWORKDAYS(E564,F564,Lister!$D$7:$D$13)-Q564)*N564/NETWORKDAYS(Lister!$D$21,Lister!$E$21,Lister!$D$7:$D$13),IF(AND(MONTH(E564)&lt;6,MONTH(F564)=6),(NETWORKDAYS(Lister!$D$21,F564,Lister!$D$7:$D$13)-Q564)*N564/NETWORKDAYS(Lister!$D$21,Lister!$E$21,Lister!$D$7:$D$13),IF(MONTH(F564)&lt;6,0)))),0),"")</f>
        <v/>
      </c>
      <c r="U564" s="50" t="str">
        <f t="shared" si="43"/>
        <v/>
      </c>
    </row>
    <row r="565" spans="1:21" x14ac:dyDescent="0.35">
      <c r="A565" s="11" t="str">
        <f t="shared" si="44"/>
        <v/>
      </c>
      <c r="B565" s="32"/>
      <c r="C565" s="17"/>
      <c r="D565" s="18"/>
      <c r="E565" s="12"/>
      <c r="F565" s="12"/>
      <c r="G565" s="40" t="str">
        <f>IF(OR(E565="",F565=""),"",NETWORKDAYS(E565,F565,Lister!$D$7:$D$13))</f>
        <v/>
      </c>
      <c r="H565" s="14"/>
      <c r="I565" s="25" t="str">
        <f t="shared" si="40"/>
        <v/>
      </c>
      <c r="J565" s="45"/>
      <c r="K565" s="46"/>
      <c r="L565" s="15"/>
      <c r="M565" s="49" t="str">
        <f t="shared" si="41"/>
        <v/>
      </c>
      <c r="N565" s="47" t="str">
        <f t="shared" si="42"/>
        <v/>
      </c>
      <c r="O565" s="15"/>
      <c r="P565" s="15"/>
      <c r="Q565" s="15"/>
      <c r="R565" s="48" t="str">
        <f>IFERROR(MAX(IF(OR(O565="",P565="",Q565=""),"",IF(AND(MONTH(E565)=4,MONTH(F565)=4),(NETWORKDAYS(E565,F565,Lister!$D$7:$D$13)-O565)*N565/NETWORKDAYS(Lister!$D$19,Lister!$E$19,Lister!$D$7:$D$13),IF(AND(MONTH(E565)=4,MONTH(F565)&gt;4),(NETWORKDAYS(E565,Lister!$E$19,Lister!$D$7:$D$13)-O565)*N565/NETWORKDAYS(Lister!$D$19,Lister!$E$19,Lister!$D$7:$D$13),IF(MONTH(E565)&gt;4,0)))),0),"")</f>
        <v/>
      </c>
      <c r="S565" s="48" t="str">
        <f>IFERROR(MAX(IF(OR(O565="",P565="",Q565=""),"",IF(AND(MONTH(E565)=5,MONTH(F565)=5),(NETWORKDAYS(E565,F565,Lister!$D$7:$D$13)-P565)*N565/NETWORKDAYS(Lister!$D$20,Lister!$E$20,Lister!$D$7:$D$13),IF(AND(MONTH(E565)=4,MONTH(F565)=5),(NETWORKDAYS(Lister!$D$20,F565,Lister!$D$7:$D$13)-P565)*N565/NETWORKDAYS(Lister!$D$20,Lister!$E$20,Lister!$D$7:$D$13),IF(AND(MONTH(E565)=5,MONTH(F565)=6),(NETWORKDAYS(E565,Lister!$E$20,Lister!$D$7:$D$13)-P565)*N565/NETWORKDAYS(Lister!$D$20,Lister!$E$20,Lister!$D$7:$D$13),IF(AND(MONTH(E565)=4,MONTH(F565)=6),(NETWORKDAYS(Lister!$D$20,Lister!$E$20,Lister!$D$7:$D$13)-P565)*N565/NETWORKDAYS(Lister!$D$20,Lister!$E$20,Lister!$D$7:$D$13),IF(OR(MONTH(F565)=4,MONTH(E565)=6),0)))))),0),"")</f>
        <v/>
      </c>
      <c r="T565" s="48" t="str">
        <f>IFERROR(MAX(IF(OR(O565="",P565="",Q565=""),"",IF(AND(MONTH(E565)=6,MONTH(F565)=6),(NETWORKDAYS(E565,F565,Lister!$D$7:$D$13)-Q565)*N565/NETWORKDAYS(Lister!$D$21,Lister!$E$21,Lister!$D$7:$D$13),IF(AND(MONTH(E565)&lt;6,MONTH(F565)=6),(NETWORKDAYS(Lister!$D$21,F565,Lister!$D$7:$D$13)-Q565)*N565/NETWORKDAYS(Lister!$D$21,Lister!$E$21,Lister!$D$7:$D$13),IF(MONTH(F565)&lt;6,0)))),0),"")</f>
        <v/>
      </c>
      <c r="U565" s="50" t="str">
        <f t="shared" si="43"/>
        <v/>
      </c>
    </row>
    <row r="566" spans="1:21" x14ac:dyDescent="0.35">
      <c r="A566" s="11" t="str">
        <f t="shared" si="44"/>
        <v/>
      </c>
      <c r="B566" s="32"/>
      <c r="C566" s="17"/>
      <c r="D566" s="18"/>
      <c r="E566" s="12"/>
      <c r="F566" s="12"/>
      <c r="G566" s="40" t="str">
        <f>IF(OR(E566="",F566=""),"",NETWORKDAYS(E566,F566,Lister!$D$7:$D$13))</f>
        <v/>
      </c>
      <c r="H566" s="14"/>
      <c r="I566" s="25" t="str">
        <f t="shared" si="40"/>
        <v/>
      </c>
      <c r="J566" s="45"/>
      <c r="K566" s="46"/>
      <c r="L566" s="15"/>
      <c r="M566" s="49" t="str">
        <f t="shared" si="41"/>
        <v/>
      </c>
      <c r="N566" s="47" t="str">
        <f t="shared" si="42"/>
        <v/>
      </c>
      <c r="O566" s="15"/>
      <c r="P566" s="15"/>
      <c r="Q566" s="15"/>
      <c r="R566" s="48" t="str">
        <f>IFERROR(MAX(IF(OR(O566="",P566="",Q566=""),"",IF(AND(MONTH(E566)=4,MONTH(F566)=4),(NETWORKDAYS(E566,F566,Lister!$D$7:$D$13)-O566)*N566/NETWORKDAYS(Lister!$D$19,Lister!$E$19,Lister!$D$7:$D$13),IF(AND(MONTH(E566)=4,MONTH(F566)&gt;4),(NETWORKDAYS(E566,Lister!$E$19,Lister!$D$7:$D$13)-O566)*N566/NETWORKDAYS(Lister!$D$19,Lister!$E$19,Lister!$D$7:$D$13),IF(MONTH(E566)&gt;4,0)))),0),"")</f>
        <v/>
      </c>
      <c r="S566" s="48" t="str">
        <f>IFERROR(MAX(IF(OR(O566="",P566="",Q566=""),"",IF(AND(MONTH(E566)=5,MONTH(F566)=5),(NETWORKDAYS(E566,F566,Lister!$D$7:$D$13)-P566)*N566/NETWORKDAYS(Lister!$D$20,Lister!$E$20,Lister!$D$7:$D$13),IF(AND(MONTH(E566)=4,MONTH(F566)=5),(NETWORKDAYS(Lister!$D$20,F566,Lister!$D$7:$D$13)-P566)*N566/NETWORKDAYS(Lister!$D$20,Lister!$E$20,Lister!$D$7:$D$13),IF(AND(MONTH(E566)=5,MONTH(F566)=6),(NETWORKDAYS(E566,Lister!$E$20,Lister!$D$7:$D$13)-P566)*N566/NETWORKDAYS(Lister!$D$20,Lister!$E$20,Lister!$D$7:$D$13),IF(AND(MONTH(E566)=4,MONTH(F566)=6),(NETWORKDAYS(Lister!$D$20,Lister!$E$20,Lister!$D$7:$D$13)-P566)*N566/NETWORKDAYS(Lister!$D$20,Lister!$E$20,Lister!$D$7:$D$13),IF(OR(MONTH(F566)=4,MONTH(E566)=6),0)))))),0),"")</f>
        <v/>
      </c>
      <c r="T566" s="48" t="str">
        <f>IFERROR(MAX(IF(OR(O566="",P566="",Q566=""),"",IF(AND(MONTH(E566)=6,MONTH(F566)=6),(NETWORKDAYS(E566,F566,Lister!$D$7:$D$13)-Q566)*N566/NETWORKDAYS(Lister!$D$21,Lister!$E$21,Lister!$D$7:$D$13),IF(AND(MONTH(E566)&lt;6,MONTH(F566)=6),(NETWORKDAYS(Lister!$D$21,F566,Lister!$D$7:$D$13)-Q566)*N566/NETWORKDAYS(Lister!$D$21,Lister!$E$21,Lister!$D$7:$D$13),IF(MONTH(F566)&lt;6,0)))),0),"")</f>
        <v/>
      </c>
      <c r="U566" s="50" t="str">
        <f t="shared" si="43"/>
        <v/>
      </c>
    </row>
    <row r="567" spans="1:21" x14ac:dyDescent="0.35">
      <c r="A567" s="11" t="str">
        <f t="shared" si="44"/>
        <v/>
      </c>
      <c r="B567" s="32"/>
      <c r="C567" s="17"/>
      <c r="D567" s="18"/>
      <c r="E567" s="12"/>
      <c r="F567" s="12"/>
      <c r="G567" s="40" t="str">
        <f>IF(OR(E567="",F567=""),"",NETWORKDAYS(E567,F567,Lister!$D$7:$D$13))</f>
        <v/>
      </c>
      <c r="H567" s="14"/>
      <c r="I567" s="25" t="str">
        <f t="shared" si="40"/>
        <v/>
      </c>
      <c r="J567" s="45"/>
      <c r="K567" s="46"/>
      <c r="L567" s="15"/>
      <c r="M567" s="49" t="str">
        <f t="shared" si="41"/>
        <v/>
      </c>
      <c r="N567" s="47" t="str">
        <f t="shared" si="42"/>
        <v/>
      </c>
      <c r="O567" s="15"/>
      <c r="P567" s="15"/>
      <c r="Q567" s="15"/>
      <c r="R567" s="48" t="str">
        <f>IFERROR(MAX(IF(OR(O567="",P567="",Q567=""),"",IF(AND(MONTH(E567)=4,MONTH(F567)=4),(NETWORKDAYS(E567,F567,Lister!$D$7:$D$13)-O567)*N567/NETWORKDAYS(Lister!$D$19,Lister!$E$19,Lister!$D$7:$D$13),IF(AND(MONTH(E567)=4,MONTH(F567)&gt;4),(NETWORKDAYS(E567,Lister!$E$19,Lister!$D$7:$D$13)-O567)*N567/NETWORKDAYS(Lister!$D$19,Lister!$E$19,Lister!$D$7:$D$13),IF(MONTH(E567)&gt;4,0)))),0),"")</f>
        <v/>
      </c>
      <c r="S567" s="48" t="str">
        <f>IFERROR(MAX(IF(OR(O567="",P567="",Q567=""),"",IF(AND(MONTH(E567)=5,MONTH(F567)=5),(NETWORKDAYS(E567,F567,Lister!$D$7:$D$13)-P567)*N567/NETWORKDAYS(Lister!$D$20,Lister!$E$20,Lister!$D$7:$D$13),IF(AND(MONTH(E567)=4,MONTH(F567)=5),(NETWORKDAYS(Lister!$D$20,F567,Lister!$D$7:$D$13)-P567)*N567/NETWORKDAYS(Lister!$D$20,Lister!$E$20,Lister!$D$7:$D$13),IF(AND(MONTH(E567)=5,MONTH(F567)=6),(NETWORKDAYS(E567,Lister!$E$20,Lister!$D$7:$D$13)-P567)*N567/NETWORKDAYS(Lister!$D$20,Lister!$E$20,Lister!$D$7:$D$13),IF(AND(MONTH(E567)=4,MONTH(F567)=6),(NETWORKDAYS(Lister!$D$20,Lister!$E$20,Lister!$D$7:$D$13)-P567)*N567/NETWORKDAYS(Lister!$D$20,Lister!$E$20,Lister!$D$7:$D$13),IF(OR(MONTH(F567)=4,MONTH(E567)=6),0)))))),0),"")</f>
        <v/>
      </c>
      <c r="T567" s="48" t="str">
        <f>IFERROR(MAX(IF(OR(O567="",P567="",Q567=""),"",IF(AND(MONTH(E567)=6,MONTH(F567)=6),(NETWORKDAYS(E567,F567,Lister!$D$7:$D$13)-Q567)*N567/NETWORKDAYS(Lister!$D$21,Lister!$E$21,Lister!$D$7:$D$13),IF(AND(MONTH(E567)&lt;6,MONTH(F567)=6),(NETWORKDAYS(Lister!$D$21,F567,Lister!$D$7:$D$13)-Q567)*N567/NETWORKDAYS(Lister!$D$21,Lister!$E$21,Lister!$D$7:$D$13),IF(MONTH(F567)&lt;6,0)))),0),"")</f>
        <v/>
      </c>
      <c r="U567" s="50" t="str">
        <f t="shared" si="43"/>
        <v/>
      </c>
    </row>
    <row r="568" spans="1:21" x14ac:dyDescent="0.35">
      <c r="A568" s="11" t="str">
        <f t="shared" si="44"/>
        <v/>
      </c>
      <c r="B568" s="32"/>
      <c r="C568" s="17"/>
      <c r="D568" s="18"/>
      <c r="E568" s="12"/>
      <c r="F568" s="12"/>
      <c r="G568" s="40" t="str">
        <f>IF(OR(E568="",F568=""),"",NETWORKDAYS(E568,F568,Lister!$D$7:$D$13))</f>
        <v/>
      </c>
      <c r="H568" s="14"/>
      <c r="I568" s="25" t="str">
        <f t="shared" si="40"/>
        <v/>
      </c>
      <c r="J568" s="45"/>
      <c r="K568" s="46"/>
      <c r="L568" s="15"/>
      <c r="M568" s="49" t="str">
        <f t="shared" si="41"/>
        <v/>
      </c>
      <c r="N568" s="47" t="str">
        <f t="shared" si="42"/>
        <v/>
      </c>
      <c r="O568" s="15"/>
      <c r="P568" s="15"/>
      <c r="Q568" s="15"/>
      <c r="R568" s="48" t="str">
        <f>IFERROR(MAX(IF(OR(O568="",P568="",Q568=""),"",IF(AND(MONTH(E568)=4,MONTH(F568)=4),(NETWORKDAYS(E568,F568,Lister!$D$7:$D$13)-O568)*N568/NETWORKDAYS(Lister!$D$19,Lister!$E$19,Lister!$D$7:$D$13),IF(AND(MONTH(E568)=4,MONTH(F568)&gt;4),(NETWORKDAYS(E568,Lister!$E$19,Lister!$D$7:$D$13)-O568)*N568/NETWORKDAYS(Lister!$D$19,Lister!$E$19,Lister!$D$7:$D$13),IF(MONTH(E568)&gt;4,0)))),0),"")</f>
        <v/>
      </c>
      <c r="S568" s="48" t="str">
        <f>IFERROR(MAX(IF(OR(O568="",P568="",Q568=""),"",IF(AND(MONTH(E568)=5,MONTH(F568)=5),(NETWORKDAYS(E568,F568,Lister!$D$7:$D$13)-P568)*N568/NETWORKDAYS(Lister!$D$20,Lister!$E$20,Lister!$D$7:$D$13),IF(AND(MONTH(E568)=4,MONTH(F568)=5),(NETWORKDAYS(Lister!$D$20,F568,Lister!$D$7:$D$13)-P568)*N568/NETWORKDAYS(Lister!$D$20,Lister!$E$20,Lister!$D$7:$D$13),IF(AND(MONTH(E568)=5,MONTH(F568)=6),(NETWORKDAYS(E568,Lister!$E$20,Lister!$D$7:$D$13)-P568)*N568/NETWORKDAYS(Lister!$D$20,Lister!$E$20,Lister!$D$7:$D$13),IF(AND(MONTH(E568)=4,MONTH(F568)=6),(NETWORKDAYS(Lister!$D$20,Lister!$E$20,Lister!$D$7:$D$13)-P568)*N568/NETWORKDAYS(Lister!$D$20,Lister!$E$20,Lister!$D$7:$D$13),IF(OR(MONTH(F568)=4,MONTH(E568)=6),0)))))),0),"")</f>
        <v/>
      </c>
      <c r="T568" s="48" t="str">
        <f>IFERROR(MAX(IF(OR(O568="",P568="",Q568=""),"",IF(AND(MONTH(E568)=6,MONTH(F568)=6),(NETWORKDAYS(E568,F568,Lister!$D$7:$D$13)-Q568)*N568/NETWORKDAYS(Lister!$D$21,Lister!$E$21,Lister!$D$7:$D$13),IF(AND(MONTH(E568)&lt;6,MONTH(F568)=6),(NETWORKDAYS(Lister!$D$21,F568,Lister!$D$7:$D$13)-Q568)*N568/NETWORKDAYS(Lister!$D$21,Lister!$E$21,Lister!$D$7:$D$13),IF(MONTH(F568)&lt;6,0)))),0),"")</f>
        <v/>
      </c>
      <c r="U568" s="50" t="str">
        <f t="shared" si="43"/>
        <v/>
      </c>
    </row>
    <row r="569" spans="1:21" x14ac:dyDescent="0.35">
      <c r="A569" s="11" t="str">
        <f t="shared" si="44"/>
        <v/>
      </c>
      <c r="B569" s="32"/>
      <c r="C569" s="17"/>
      <c r="D569" s="18"/>
      <c r="E569" s="12"/>
      <c r="F569" s="12"/>
      <c r="G569" s="40" t="str">
        <f>IF(OR(E569="",F569=""),"",NETWORKDAYS(E569,F569,Lister!$D$7:$D$13))</f>
        <v/>
      </c>
      <c r="H569" s="14"/>
      <c r="I569" s="25" t="str">
        <f t="shared" si="40"/>
        <v/>
      </c>
      <c r="J569" s="45"/>
      <c r="K569" s="46"/>
      <c r="L569" s="15"/>
      <c r="M569" s="49" t="str">
        <f t="shared" si="41"/>
        <v/>
      </c>
      <c r="N569" s="47" t="str">
        <f t="shared" si="42"/>
        <v/>
      </c>
      <c r="O569" s="15"/>
      <c r="P569" s="15"/>
      <c r="Q569" s="15"/>
      <c r="R569" s="48" t="str">
        <f>IFERROR(MAX(IF(OR(O569="",P569="",Q569=""),"",IF(AND(MONTH(E569)=4,MONTH(F569)=4),(NETWORKDAYS(E569,F569,Lister!$D$7:$D$13)-O569)*N569/NETWORKDAYS(Lister!$D$19,Lister!$E$19,Lister!$D$7:$D$13),IF(AND(MONTH(E569)=4,MONTH(F569)&gt;4),(NETWORKDAYS(E569,Lister!$E$19,Lister!$D$7:$D$13)-O569)*N569/NETWORKDAYS(Lister!$D$19,Lister!$E$19,Lister!$D$7:$D$13),IF(MONTH(E569)&gt;4,0)))),0),"")</f>
        <v/>
      </c>
      <c r="S569" s="48" t="str">
        <f>IFERROR(MAX(IF(OR(O569="",P569="",Q569=""),"",IF(AND(MONTH(E569)=5,MONTH(F569)=5),(NETWORKDAYS(E569,F569,Lister!$D$7:$D$13)-P569)*N569/NETWORKDAYS(Lister!$D$20,Lister!$E$20,Lister!$D$7:$D$13),IF(AND(MONTH(E569)=4,MONTH(F569)=5),(NETWORKDAYS(Lister!$D$20,F569,Lister!$D$7:$D$13)-P569)*N569/NETWORKDAYS(Lister!$D$20,Lister!$E$20,Lister!$D$7:$D$13),IF(AND(MONTH(E569)=5,MONTH(F569)=6),(NETWORKDAYS(E569,Lister!$E$20,Lister!$D$7:$D$13)-P569)*N569/NETWORKDAYS(Lister!$D$20,Lister!$E$20,Lister!$D$7:$D$13),IF(AND(MONTH(E569)=4,MONTH(F569)=6),(NETWORKDAYS(Lister!$D$20,Lister!$E$20,Lister!$D$7:$D$13)-P569)*N569/NETWORKDAYS(Lister!$D$20,Lister!$E$20,Lister!$D$7:$D$13),IF(OR(MONTH(F569)=4,MONTH(E569)=6),0)))))),0),"")</f>
        <v/>
      </c>
      <c r="T569" s="48" t="str">
        <f>IFERROR(MAX(IF(OR(O569="",P569="",Q569=""),"",IF(AND(MONTH(E569)=6,MONTH(F569)=6),(NETWORKDAYS(E569,F569,Lister!$D$7:$D$13)-Q569)*N569/NETWORKDAYS(Lister!$D$21,Lister!$E$21,Lister!$D$7:$D$13),IF(AND(MONTH(E569)&lt;6,MONTH(F569)=6),(NETWORKDAYS(Lister!$D$21,F569,Lister!$D$7:$D$13)-Q569)*N569/NETWORKDAYS(Lister!$D$21,Lister!$E$21,Lister!$D$7:$D$13),IF(MONTH(F569)&lt;6,0)))),0),"")</f>
        <v/>
      </c>
      <c r="U569" s="50" t="str">
        <f t="shared" si="43"/>
        <v/>
      </c>
    </row>
    <row r="570" spans="1:21" x14ac:dyDescent="0.35">
      <c r="A570" s="11" t="str">
        <f t="shared" si="44"/>
        <v/>
      </c>
      <c r="B570" s="32"/>
      <c r="C570" s="17"/>
      <c r="D570" s="18"/>
      <c r="E570" s="12"/>
      <c r="F570" s="12"/>
      <c r="G570" s="40" t="str">
        <f>IF(OR(E570="",F570=""),"",NETWORKDAYS(E570,F570,Lister!$D$7:$D$13))</f>
        <v/>
      </c>
      <c r="H570" s="14"/>
      <c r="I570" s="25" t="str">
        <f t="shared" si="40"/>
        <v/>
      </c>
      <c r="J570" s="45"/>
      <c r="K570" s="46"/>
      <c r="L570" s="15"/>
      <c r="M570" s="49" t="str">
        <f t="shared" si="41"/>
        <v/>
      </c>
      <c r="N570" s="47" t="str">
        <f t="shared" si="42"/>
        <v/>
      </c>
      <c r="O570" s="15"/>
      <c r="P570" s="15"/>
      <c r="Q570" s="15"/>
      <c r="R570" s="48" t="str">
        <f>IFERROR(MAX(IF(OR(O570="",P570="",Q570=""),"",IF(AND(MONTH(E570)=4,MONTH(F570)=4),(NETWORKDAYS(E570,F570,Lister!$D$7:$D$13)-O570)*N570/NETWORKDAYS(Lister!$D$19,Lister!$E$19,Lister!$D$7:$D$13),IF(AND(MONTH(E570)=4,MONTH(F570)&gt;4),(NETWORKDAYS(E570,Lister!$E$19,Lister!$D$7:$D$13)-O570)*N570/NETWORKDAYS(Lister!$D$19,Lister!$E$19,Lister!$D$7:$D$13),IF(MONTH(E570)&gt;4,0)))),0),"")</f>
        <v/>
      </c>
      <c r="S570" s="48" t="str">
        <f>IFERROR(MAX(IF(OR(O570="",P570="",Q570=""),"",IF(AND(MONTH(E570)=5,MONTH(F570)=5),(NETWORKDAYS(E570,F570,Lister!$D$7:$D$13)-P570)*N570/NETWORKDAYS(Lister!$D$20,Lister!$E$20,Lister!$D$7:$D$13),IF(AND(MONTH(E570)=4,MONTH(F570)=5),(NETWORKDAYS(Lister!$D$20,F570,Lister!$D$7:$D$13)-P570)*N570/NETWORKDAYS(Lister!$D$20,Lister!$E$20,Lister!$D$7:$D$13),IF(AND(MONTH(E570)=5,MONTH(F570)=6),(NETWORKDAYS(E570,Lister!$E$20,Lister!$D$7:$D$13)-P570)*N570/NETWORKDAYS(Lister!$D$20,Lister!$E$20,Lister!$D$7:$D$13),IF(AND(MONTH(E570)=4,MONTH(F570)=6),(NETWORKDAYS(Lister!$D$20,Lister!$E$20,Lister!$D$7:$D$13)-P570)*N570/NETWORKDAYS(Lister!$D$20,Lister!$E$20,Lister!$D$7:$D$13),IF(OR(MONTH(F570)=4,MONTH(E570)=6),0)))))),0),"")</f>
        <v/>
      </c>
      <c r="T570" s="48" t="str">
        <f>IFERROR(MAX(IF(OR(O570="",P570="",Q570=""),"",IF(AND(MONTH(E570)=6,MONTH(F570)=6),(NETWORKDAYS(E570,F570,Lister!$D$7:$D$13)-Q570)*N570/NETWORKDAYS(Lister!$D$21,Lister!$E$21,Lister!$D$7:$D$13),IF(AND(MONTH(E570)&lt;6,MONTH(F570)=6),(NETWORKDAYS(Lister!$D$21,F570,Lister!$D$7:$D$13)-Q570)*N570/NETWORKDAYS(Lister!$D$21,Lister!$E$21,Lister!$D$7:$D$13),IF(MONTH(F570)&lt;6,0)))),0),"")</f>
        <v/>
      </c>
      <c r="U570" s="50" t="str">
        <f t="shared" si="43"/>
        <v/>
      </c>
    </row>
    <row r="571" spans="1:21" x14ac:dyDescent="0.35">
      <c r="A571" s="11" t="str">
        <f t="shared" si="44"/>
        <v/>
      </c>
      <c r="B571" s="32"/>
      <c r="C571" s="17"/>
      <c r="D571" s="18"/>
      <c r="E571" s="12"/>
      <c r="F571" s="12"/>
      <c r="G571" s="40" t="str">
        <f>IF(OR(E571="",F571=""),"",NETWORKDAYS(E571,F571,Lister!$D$7:$D$13))</f>
        <v/>
      </c>
      <c r="H571" s="14"/>
      <c r="I571" s="25" t="str">
        <f t="shared" si="40"/>
        <v/>
      </c>
      <c r="J571" s="45"/>
      <c r="K571" s="46"/>
      <c r="L571" s="15"/>
      <c r="M571" s="49" t="str">
        <f t="shared" si="41"/>
        <v/>
      </c>
      <c r="N571" s="47" t="str">
        <f t="shared" si="42"/>
        <v/>
      </c>
      <c r="O571" s="15"/>
      <c r="P571" s="15"/>
      <c r="Q571" s="15"/>
      <c r="R571" s="48" t="str">
        <f>IFERROR(MAX(IF(OR(O571="",P571="",Q571=""),"",IF(AND(MONTH(E571)=4,MONTH(F571)=4),(NETWORKDAYS(E571,F571,Lister!$D$7:$D$13)-O571)*N571/NETWORKDAYS(Lister!$D$19,Lister!$E$19,Lister!$D$7:$D$13),IF(AND(MONTH(E571)=4,MONTH(F571)&gt;4),(NETWORKDAYS(E571,Lister!$E$19,Lister!$D$7:$D$13)-O571)*N571/NETWORKDAYS(Lister!$D$19,Lister!$E$19,Lister!$D$7:$D$13),IF(MONTH(E571)&gt;4,0)))),0),"")</f>
        <v/>
      </c>
      <c r="S571" s="48" t="str">
        <f>IFERROR(MAX(IF(OR(O571="",P571="",Q571=""),"",IF(AND(MONTH(E571)=5,MONTH(F571)=5),(NETWORKDAYS(E571,F571,Lister!$D$7:$D$13)-P571)*N571/NETWORKDAYS(Lister!$D$20,Lister!$E$20,Lister!$D$7:$D$13),IF(AND(MONTH(E571)=4,MONTH(F571)=5),(NETWORKDAYS(Lister!$D$20,F571,Lister!$D$7:$D$13)-P571)*N571/NETWORKDAYS(Lister!$D$20,Lister!$E$20,Lister!$D$7:$D$13),IF(AND(MONTH(E571)=5,MONTH(F571)=6),(NETWORKDAYS(E571,Lister!$E$20,Lister!$D$7:$D$13)-P571)*N571/NETWORKDAYS(Lister!$D$20,Lister!$E$20,Lister!$D$7:$D$13),IF(AND(MONTH(E571)=4,MONTH(F571)=6),(NETWORKDAYS(Lister!$D$20,Lister!$E$20,Lister!$D$7:$D$13)-P571)*N571/NETWORKDAYS(Lister!$D$20,Lister!$E$20,Lister!$D$7:$D$13),IF(OR(MONTH(F571)=4,MONTH(E571)=6),0)))))),0),"")</f>
        <v/>
      </c>
      <c r="T571" s="48" t="str">
        <f>IFERROR(MAX(IF(OR(O571="",P571="",Q571=""),"",IF(AND(MONTH(E571)=6,MONTH(F571)=6),(NETWORKDAYS(E571,F571,Lister!$D$7:$D$13)-Q571)*N571/NETWORKDAYS(Lister!$D$21,Lister!$E$21,Lister!$D$7:$D$13),IF(AND(MONTH(E571)&lt;6,MONTH(F571)=6),(NETWORKDAYS(Lister!$D$21,F571,Lister!$D$7:$D$13)-Q571)*N571/NETWORKDAYS(Lister!$D$21,Lister!$E$21,Lister!$D$7:$D$13),IF(MONTH(F571)&lt;6,0)))),0),"")</f>
        <v/>
      </c>
      <c r="U571" s="50" t="str">
        <f t="shared" si="43"/>
        <v/>
      </c>
    </row>
    <row r="572" spans="1:21" x14ac:dyDescent="0.35">
      <c r="A572" s="11" t="str">
        <f t="shared" si="44"/>
        <v/>
      </c>
      <c r="B572" s="32"/>
      <c r="C572" s="17"/>
      <c r="D572" s="18"/>
      <c r="E572" s="12"/>
      <c r="F572" s="12"/>
      <c r="G572" s="40" t="str">
        <f>IF(OR(E572="",F572=""),"",NETWORKDAYS(E572,F572,Lister!$D$7:$D$13))</f>
        <v/>
      </c>
      <c r="H572" s="14"/>
      <c r="I572" s="25" t="str">
        <f t="shared" si="40"/>
        <v/>
      </c>
      <c r="J572" s="45"/>
      <c r="K572" s="46"/>
      <c r="L572" s="15"/>
      <c r="M572" s="49" t="str">
        <f t="shared" si="41"/>
        <v/>
      </c>
      <c r="N572" s="47" t="str">
        <f t="shared" si="42"/>
        <v/>
      </c>
      <c r="O572" s="15"/>
      <c r="P572" s="15"/>
      <c r="Q572" s="15"/>
      <c r="R572" s="48" t="str">
        <f>IFERROR(MAX(IF(OR(O572="",P572="",Q572=""),"",IF(AND(MONTH(E572)=4,MONTH(F572)=4),(NETWORKDAYS(E572,F572,Lister!$D$7:$D$13)-O572)*N572/NETWORKDAYS(Lister!$D$19,Lister!$E$19,Lister!$D$7:$D$13),IF(AND(MONTH(E572)=4,MONTH(F572)&gt;4),(NETWORKDAYS(E572,Lister!$E$19,Lister!$D$7:$D$13)-O572)*N572/NETWORKDAYS(Lister!$D$19,Lister!$E$19,Lister!$D$7:$D$13),IF(MONTH(E572)&gt;4,0)))),0),"")</f>
        <v/>
      </c>
      <c r="S572" s="48" t="str">
        <f>IFERROR(MAX(IF(OR(O572="",P572="",Q572=""),"",IF(AND(MONTH(E572)=5,MONTH(F572)=5),(NETWORKDAYS(E572,F572,Lister!$D$7:$D$13)-P572)*N572/NETWORKDAYS(Lister!$D$20,Lister!$E$20,Lister!$D$7:$D$13),IF(AND(MONTH(E572)=4,MONTH(F572)=5),(NETWORKDAYS(Lister!$D$20,F572,Lister!$D$7:$D$13)-P572)*N572/NETWORKDAYS(Lister!$D$20,Lister!$E$20,Lister!$D$7:$D$13),IF(AND(MONTH(E572)=5,MONTH(F572)=6),(NETWORKDAYS(E572,Lister!$E$20,Lister!$D$7:$D$13)-P572)*N572/NETWORKDAYS(Lister!$D$20,Lister!$E$20,Lister!$D$7:$D$13),IF(AND(MONTH(E572)=4,MONTH(F572)=6),(NETWORKDAYS(Lister!$D$20,Lister!$E$20,Lister!$D$7:$D$13)-P572)*N572/NETWORKDAYS(Lister!$D$20,Lister!$E$20,Lister!$D$7:$D$13),IF(OR(MONTH(F572)=4,MONTH(E572)=6),0)))))),0),"")</f>
        <v/>
      </c>
      <c r="T572" s="48" t="str">
        <f>IFERROR(MAX(IF(OR(O572="",P572="",Q572=""),"",IF(AND(MONTH(E572)=6,MONTH(F572)=6),(NETWORKDAYS(E572,F572,Lister!$D$7:$D$13)-Q572)*N572/NETWORKDAYS(Lister!$D$21,Lister!$E$21,Lister!$D$7:$D$13),IF(AND(MONTH(E572)&lt;6,MONTH(F572)=6),(NETWORKDAYS(Lister!$D$21,F572,Lister!$D$7:$D$13)-Q572)*N572/NETWORKDAYS(Lister!$D$21,Lister!$E$21,Lister!$D$7:$D$13),IF(MONTH(F572)&lt;6,0)))),0),"")</f>
        <v/>
      </c>
      <c r="U572" s="50" t="str">
        <f t="shared" si="43"/>
        <v/>
      </c>
    </row>
    <row r="573" spans="1:21" x14ac:dyDescent="0.35">
      <c r="A573" s="11" t="str">
        <f t="shared" si="44"/>
        <v/>
      </c>
      <c r="B573" s="32"/>
      <c r="C573" s="17"/>
      <c r="D573" s="18"/>
      <c r="E573" s="12"/>
      <c r="F573" s="12"/>
      <c r="G573" s="40" t="str">
        <f>IF(OR(E573="",F573=""),"",NETWORKDAYS(E573,F573,Lister!$D$7:$D$13))</f>
        <v/>
      </c>
      <c r="H573" s="14"/>
      <c r="I573" s="25" t="str">
        <f t="shared" si="40"/>
        <v/>
      </c>
      <c r="J573" s="45"/>
      <c r="K573" s="46"/>
      <c r="L573" s="15"/>
      <c r="M573" s="49" t="str">
        <f t="shared" si="41"/>
        <v/>
      </c>
      <c r="N573" s="47" t="str">
        <f t="shared" si="42"/>
        <v/>
      </c>
      <c r="O573" s="15"/>
      <c r="P573" s="15"/>
      <c r="Q573" s="15"/>
      <c r="R573" s="48" t="str">
        <f>IFERROR(MAX(IF(OR(O573="",P573="",Q573=""),"",IF(AND(MONTH(E573)=4,MONTH(F573)=4),(NETWORKDAYS(E573,F573,Lister!$D$7:$D$13)-O573)*N573/NETWORKDAYS(Lister!$D$19,Lister!$E$19,Lister!$D$7:$D$13),IF(AND(MONTH(E573)=4,MONTH(F573)&gt;4),(NETWORKDAYS(E573,Lister!$E$19,Lister!$D$7:$D$13)-O573)*N573/NETWORKDAYS(Lister!$D$19,Lister!$E$19,Lister!$D$7:$D$13),IF(MONTH(E573)&gt;4,0)))),0),"")</f>
        <v/>
      </c>
      <c r="S573" s="48" t="str">
        <f>IFERROR(MAX(IF(OR(O573="",P573="",Q573=""),"",IF(AND(MONTH(E573)=5,MONTH(F573)=5),(NETWORKDAYS(E573,F573,Lister!$D$7:$D$13)-P573)*N573/NETWORKDAYS(Lister!$D$20,Lister!$E$20,Lister!$D$7:$D$13),IF(AND(MONTH(E573)=4,MONTH(F573)=5),(NETWORKDAYS(Lister!$D$20,F573,Lister!$D$7:$D$13)-P573)*N573/NETWORKDAYS(Lister!$D$20,Lister!$E$20,Lister!$D$7:$D$13),IF(AND(MONTH(E573)=5,MONTH(F573)=6),(NETWORKDAYS(E573,Lister!$E$20,Lister!$D$7:$D$13)-P573)*N573/NETWORKDAYS(Lister!$D$20,Lister!$E$20,Lister!$D$7:$D$13),IF(AND(MONTH(E573)=4,MONTH(F573)=6),(NETWORKDAYS(Lister!$D$20,Lister!$E$20,Lister!$D$7:$D$13)-P573)*N573/NETWORKDAYS(Lister!$D$20,Lister!$E$20,Lister!$D$7:$D$13),IF(OR(MONTH(F573)=4,MONTH(E573)=6),0)))))),0),"")</f>
        <v/>
      </c>
      <c r="T573" s="48" t="str">
        <f>IFERROR(MAX(IF(OR(O573="",P573="",Q573=""),"",IF(AND(MONTH(E573)=6,MONTH(F573)=6),(NETWORKDAYS(E573,F573,Lister!$D$7:$D$13)-Q573)*N573/NETWORKDAYS(Lister!$D$21,Lister!$E$21,Lister!$D$7:$D$13),IF(AND(MONTH(E573)&lt;6,MONTH(F573)=6),(NETWORKDAYS(Lister!$D$21,F573,Lister!$D$7:$D$13)-Q573)*N573/NETWORKDAYS(Lister!$D$21,Lister!$E$21,Lister!$D$7:$D$13),IF(MONTH(F573)&lt;6,0)))),0),"")</f>
        <v/>
      </c>
      <c r="U573" s="50" t="str">
        <f t="shared" si="43"/>
        <v/>
      </c>
    </row>
    <row r="574" spans="1:21" x14ac:dyDescent="0.35">
      <c r="A574" s="11" t="str">
        <f t="shared" si="44"/>
        <v/>
      </c>
      <c r="B574" s="32"/>
      <c r="C574" s="17"/>
      <c r="D574" s="18"/>
      <c r="E574" s="12"/>
      <c r="F574" s="12"/>
      <c r="G574" s="40" t="str">
        <f>IF(OR(E574="",F574=""),"",NETWORKDAYS(E574,F574,Lister!$D$7:$D$13))</f>
        <v/>
      </c>
      <c r="H574" s="14"/>
      <c r="I574" s="25" t="str">
        <f t="shared" si="40"/>
        <v/>
      </c>
      <c r="J574" s="45"/>
      <c r="K574" s="46"/>
      <c r="L574" s="15"/>
      <c r="M574" s="49" t="str">
        <f t="shared" si="41"/>
        <v/>
      </c>
      <c r="N574" s="47" t="str">
        <f t="shared" si="42"/>
        <v/>
      </c>
      <c r="O574" s="15"/>
      <c r="P574" s="15"/>
      <c r="Q574" s="15"/>
      <c r="R574" s="48" t="str">
        <f>IFERROR(MAX(IF(OR(O574="",P574="",Q574=""),"",IF(AND(MONTH(E574)=4,MONTH(F574)=4),(NETWORKDAYS(E574,F574,Lister!$D$7:$D$13)-O574)*N574/NETWORKDAYS(Lister!$D$19,Lister!$E$19,Lister!$D$7:$D$13),IF(AND(MONTH(E574)=4,MONTH(F574)&gt;4),(NETWORKDAYS(E574,Lister!$E$19,Lister!$D$7:$D$13)-O574)*N574/NETWORKDAYS(Lister!$D$19,Lister!$E$19,Lister!$D$7:$D$13),IF(MONTH(E574)&gt;4,0)))),0),"")</f>
        <v/>
      </c>
      <c r="S574" s="48" t="str">
        <f>IFERROR(MAX(IF(OR(O574="",P574="",Q574=""),"",IF(AND(MONTH(E574)=5,MONTH(F574)=5),(NETWORKDAYS(E574,F574,Lister!$D$7:$D$13)-P574)*N574/NETWORKDAYS(Lister!$D$20,Lister!$E$20,Lister!$D$7:$D$13),IF(AND(MONTH(E574)=4,MONTH(F574)=5),(NETWORKDAYS(Lister!$D$20,F574,Lister!$D$7:$D$13)-P574)*N574/NETWORKDAYS(Lister!$D$20,Lister!$E$20,Lister!$D$7:$D$13),IF(AND(MONTH(E574)=5,MONTH(F574)=6),(NETWORKDAYS(E574,Lister!$E$20,Lister!$D$7:$D$13)-P574)*N574/NETWORKDAYS(Lister!$D$20,Lister!$E$20,Lister!$D$7:$D$13),IF(AND(MONTH(E574)=4,MONTH(F574)=6),(NETWORKDAYS(Lister!$D$20,Lister!$E$20,Lister!$D$7:$D$13)-P574)*N574/NETWORKDAYS(Lister!$D$20,Lister!$E$20,Lister!$D$7:$D$13),IF(OR(MONTH(F574)=4,MONTH(E574)=6),0)))))),0),"")</f>
        <v/>
      </c>
      <c r="T574" s="48" t="str">
        <f>IFERROR(MAX(IF(OR(O574="",P574="",Q574=""),"",IF(AND(MONTH(E574)=6,MONTH(F574)=6),(NETWORKDAYS(E574,F574,Lister!$D$7:$D$13)-Q574)*N574/NETWORKDAYS(Lister!$D$21,Lister!$E$21,Lister!$D$7:$D$13),IF(AND(MONTH(E574)&lt;6,MONTH(F574)=6),(NETWORKDAYS(Lister!$D$21,F574,Lister!$D$7:$D$13)-Q574)*N574/NETWORKDAYS(Lister!$D$21,Lister!$E$21,Lister!$D$7:$D$13),IF(MONTH(F574)&lt;6,0)))),0),"")</f>
        <v/>
      </c>
      <c r="U574" s="50" t="str">
        <f t="shared" si="43"/>
        <v/>
      </c>
    </row>
    <row r="575" spans="1:21" x14ac:dyDescent="0.35">
      <c r="A575" s="11" t="str">
        <f t="shared" si="44"/>
        <v/>
      </c>
      <c r="B575" s="32"/>
      <c r="C575" s="17"/>
      <c r="D575" s="18"/>
      <c r="E575" s="12"/>
      <c r="F575" s="12"/>
      <c r="G575" s="40" t="str">
        <f>IF(OR(E575="",F575=""),"",NETWORKDAYS(E575,F575,Lister!$D$7:$D$13))</f>
        <v/>
      </c>
      <c r="H575" s="14"/>
      <c r="I575" s="25" t="str">
        <f t="shared" si="40"/>
        <v/>
      </c>
      <c r="J575" s="45"/>
      <c r="K575" s="46"/>
      <c r="L575" s="15"/>
      <c r="M575" s="49" t="str">
        <f t="shared" si="41"/>
        <v/>
      </c>
      <c r="N575" s="47" t="str">
        <f t="shared" si="42"/>
        <v/>
      </c>
      <c r="O575" s="15"/>
      <c r="P575" s="15"/>
      <c r="Q575" s="15"/>
      <c r="R575" s="48" t="str">
        <f>IFERROR(MAX(IF(OR(O575="",P575="",Q575=""),"",IF(AND(MONTH(E575)=4,MONTH(F575)=4),(NETWORKDAYS(E575,F575,Lister!$D$7:$D$13)-O575)*N575/NETWORKDAYS(Lister!$D$19,Lister!$E$19,Lister!$D$7:$D$13),IF(AND(MONTH(E575)=4,MONTH(F575)&gt;4),(NETWORKDAYS(E575,Lister!$E$19,Lister!$D$7:$D$13)-O575)*N575/NETWORKDAYS(Lister!$D$19,Lister!$E$19,Lister!$D$7:$D$13),IF(MONTH(E575)&gt;4,0)))),0),"")</f>
        <v/>
      </c>
      <c r="S575" s="48" t="str">
        <f>IFERROR(MAX(IF(OR(O575="",P575="",Q575=""),"",IF(AND(MONTH(E575)=5,MONTH(F575)=5),(NETWORKDAYS(E575,F575,Lister!$D$7:$D$13)-P575)*N575/NETWORKDAYS(Lister!$D$20,Lister!$E$20,Lister!$D$7:$D$13),IF(AND(MONTH(E575)=4,MONTH(F575)=5),(NETWORKDAYS(Lister!$D$20,F575,Lister!$D$7:$D$13)-P575)*N575/NETWORKDAYS(Lister!$D$20,Lister!$E$20,Lister!$D$7:$D$13),IF(AND(MONTH(E575)=5,MONTH(F575)=6),(NETWORKDAYS(E575,Lister!$E$20,Lister!$D$7:$D$13)-P575)*N575/NETWORKDAYS(Lister!$D$20,Lister!$E$20,Lister!$D$7:$D$13),IF(AND(MONTH(E575)=4,MONTH(F575)=6),(NETWORKDAYS(Lister!$D$20,Lister!$E$20,Lister!$D$7:$D$13)-P575)*N575/NETWORKDAYS(Lister!$D$20,Lister!$E$20,Lister!$D$7:$D$13),IF(OR(MONTH(F575)=4,MONTH(E575)=6),0)))))),0),"")</f>
        <v/>
      </c>
      <c r="T575" s="48" t="str">
        <f>IFERROR(MAX(IF(OR(O575="",P575="",Q575=""),"",IF(AND(MONTH(E575)=6,MONTH(F575)=6),(NETWORKDAYS(E575,F575,Lister!$D$7:$D$13)-Q575)*N575/NETWORKDAYS(Lister!$D$21,Lister!$E$21,Lister!$D$7:$D$13),IF(AND(MONTH(E575)&lt;6,MONTH(F575)=6),(NETWORKDAYS(Lister!$D$21,F575,Lister!$D$7:$D$13)-Q575)*N575/NETWORKDAYS(Lister!$D$21,Lister!$E$21,Lister!$D$7:$D$13),IF(MONTH(F575)&lt;6,0)))),0),"")</f>
        <v/>
      </c>
      <c r="U575" s="50" t="str">
        <f t="shared" si="43"/>
        <v/>
      </c>
    </row>
    <row r="576" spans="1:21" x14ac:dyDescent="0.35">
      <c r="A576" s="11" t="str">
        <f t="shared" si="44"/>
        <v/>
      </c>
      <c r="B576" s="32"/>
      <c r="C576" s="17"/>
      <c r="D576" s="18"/>
      <c r="E576" s="12"/>
      <c r="F576" s="12"/>
      <c r="G576" s="40" t="str">
        <f>IF(OR(E576="",F576=""),"",NETWORKDAYS(E576,F576,Lister!$D$7:$D$13))</f>
        <v/>
      </c>
      <c r="H576" s="14"/>
      <c r="I576" s="25" t="str">
        <f t="shared" si="40"/>
        <v/>
      </c>
      <c r="J576" s="45"/>
      <c r="K576" s="46"/>
      <c r="L576" s="15"/>
      <c r="M576" s="49" t="str">
        <f t="shared" si="41"/>
        <v/>
      </c>
      <c r="N576" s="47" t="str">
        <f t="shared" si="42"/>
        <v/>
      </c>
      <c r="O576" s="15"/>
      <c r="P576" s="15"/>
      <c r="Q576" s="15"/>
      <c r="R576" s="48" t="str">
        <f>IFERROR(MAX(IF(OR(O576="",P576="",Q576=""),"",IF(AND(MONTH(E576)=4,MONTH(F576)=4),(NETWORKDAYS(E576,F576,Lister!$D$7:$D$13)-O576)*N576/NETWORKDAYS(Lister!$D$19,Lister!$E$19,Lister!$D$7:$D$13),IF(AND(MONTH(E576)=4,MONTH(F576)&gt;4),(NETWORKDAYS(E576,Lister!$E$19,Lister!$D$7:$D$13)-O576)*N576/NETWORKDAYS(Lister!$D$19,Lister!$E$19,Lister!$D$7:$D$13),IF(MONTH(E576)&gt;4,0)))),0),"")</f>
        <v/>
      </c>
      <c r="S576" s="48" t="str">
        <f>IFERROR(MAX(IF(OR(O576="",P576="",Q576=""),"",IF(AND(MONTH(E576)=5,MONTH(F576)=5),(NETWORKDAYS(E576,F576,Lister!$D$7:$D$13)-P576)*N576/NETWORKDAYS(Lister!$D$20,Lister!$E$20,Lister!$D$7:$D$13),IF(AND(MONTH(E576)=4,MONTH(F576)=5),(NETWORKDAYS(Lister!$D$20,F576,Lister!$D$7:$D$13)-P576)*N576/NETWORKDAYS(Lister!$D$20,Lister!$E$20,Lister!$D$7:$D$13),IF(AND(MONTH(E576)=5,MONTH(F576)=6),(NETWORKDAYS(E576,Lister!$E$20,Lister!$D$7:$D$13)-P576)*N576/NETWORKDAYS(Lister!$D$20,Lister!$E$20,Lister!$D$7:$D$13),IF(AND(MONTH(E576)=4,MONTH(F576)=6),(NETWORKDAYS(Lister!$D$20,Lister!$E$20,Lister!$D$7:$D$13)-P576)*N576/NETWORKDAYS(Lister!$D$20,Lister!$E$20,Lister!$D$7:$D$13),IF(OR(MONTH(F576)=4,MONTH(E576)=6),0)))))),0),"")</f>
        <v/>
      </c>
      <c r="T576" s="48" t="str">
        <f>IFERROR(MAX(IF(OR(O576="",P576="",Q576=""),"",IF(AND(MONTH(E576)=6,MONTH(F576)=6),(NETWORKDAYS(E576,F576,Lister!$D$7:$D$13)-Q576)*N576/NETWORKDAYS(Lister!$D$21,Lister!$E$21,Lister!$D$7:$D$13),IF(AND(MONTH(E576)&lt;6,MONTH(F576)=6),(NETWORKDAYS(Lister!$D$21,F576,Lister!$D$7:$D$13)-Q576)*N576/NETWORKDAYS(Lister!$D$21,Lister!$E$21,Lister!$D$7:$D$13),IF(MONTH(F576)&lt;6,0)))),0),"")</f>
        <v/>
      </c>
      <c r="U576" s="50" t="str">
        <f t="shared" si="43"/>
        <v/>
      </c>
    </row>
    <row r="577" spans="1:21" x14ac:dyDescent="0.35">
      <c r="A577" s="11" t="str">
        <f t="shared" si="44"/>
        <v/>
      </c>
      <c r="B577" s="32"/>
      <c r="C577" s="17"/>
      <c r="D577" s="18"/>
      <c r="E577" s="12"/>
      <c r="F577" s="12"/>
      <c r="G577" s="40" t="str">
        <f>IF(OR(E577="",F577=""),"",NETWORKDAYS(E577,F577,Lister!$D$7:$D$13))</f>
        <v/>
      </c>
      <c r="H577" s="14"/>
      <c r="I577" s="25" t="str">
        <f t="shared" si="40"/>
        <v/>
      </c>
      <c r="J577" s="45"/>
      <c r="K577" s="46"/>
      <c r="L577" s="15"/>
      <c r="M577" s="49" t="str">
        <f t="shared" si="41"/>
        <v/>
      </c>
      <c r="N577" s="47" t="str">
        <f t="shared" si="42"/>
        <v/>
      </c>
      <c r="O577" s="15"/>
      <c r="P577" s="15"/>
      <c r="Q577" s="15"/>
      <c r="R577" s="48" t="str">
        <f>IFERROR(MAX(IF(OR(O577="",P577="",Q577=""),"",IF(AND(MONTH(E577)=4,MONTH(F577)=4),(NETWORKDAYS(E577,F577,Lister!$D$7:$D$13)-O577)*N577/NETWORKDAYS(Lister!$D$19,Lister!$E$19,Lister!$D$7:$D$13),IF(AND(MONTH(E577)=4,MONTH(F577)&gt;4),(NETWORKDAYS(E577,Lister!$E$19,Lister!$D$7:$D$13)-O577)*N577/NETWORKDAYS(Lister!$D$19,Lister!$E$19,Lister!$D$7:$D$13),IF(MONTH(E577)&gt;4,0)))),0),"")</f>
        <v/>
      </c>
      <c r="S577" s="48" t="str">
        <f>IFERROR(MAX(IF(OR(O577="",P577="",Q577=""),"",IF(AND(MONTH(E577)=5,MONTH(F577)=5),(NETWORKDAYS(E577,F577,Lister!$D$7:$D$13)-P577)*N577/NETWORKDAYS(Lister!$D$20,Lister!$E$20,Lister!$D$7:$D$13),IF(AND(MONTH(E577)=4,MONTH(F577)=5),(NETWORKDAYS(Lister!$D$20,F577,Lister!$D$7:$D$13)-P577)*N577/NETWORKDAYS(Lister!$D$20,Lister!$E$20,Lister!$D$7:$D$13),IF(AND(MONTH(E577)=5,MONTH(F577)=6),(NETWORKDAYS(E577,Lister!$E$20,Lister!$D$7:$D$13)-P577)*N577/NETWORKDAYS(Lister!$D$20,Lister!$E$20,Lister!$D$7:$D$13),IF(AND(MONTH(E577)=4,MONTH(F577)=6),(NETWORKDAYS(Lister!$D$20,Lister!$E$20,Lister!$D$7:$D$13)-P577)*N577/NETWORKDAYS(Lister!$D$20,Lister!$E$20,Lister!$D$7:$D$13),IF(OR(MONTH(F577)=4,MONTH(E577)=6),0)))))),0),"")</f>
        <v/>
      </c>
      <c r="T577" s="48" t="str">
        <f>IFERROR(MAX(IF(OR(O577="",P577="",Q577=""),"",IF(AND(MONTH(E577)=6,MONTH(F577)=6),(NETWORKDAYS(E577,F577,Lister!$D$7:$D$13)-Q577)*N577/NETWORKDAYS(Lister!$D$21,Lister!$E$21,Lister!$D$7:$D$13),IF(AND(MONTH(E577)&lt;6,MONTH(F577)=6),(NETWORKDAYS(Lister!$D$21,F577,Lister!$D$7:$D$13)-Q577)*N577/NETWORKDAYS(Lister!$D$21,Lister!$E$21,Lister!$D$7:$D$13),IF(MONTH(F577)&lt;6,0)))),0),"")</f>
        <v/>
      </c>
      <c r="U577" s="50" t="str">
        <f t="shared" si="43"/>
        <v/>
      </c>
    </row>
    <row r="578" spans="1:21" x14ac:dyDescent="0.35">
      <c r="A578" s="11" t="str">
        <f t="shared" si="44"/>
        <v/>
      </c>
      <c r="B578" s="32"/>
      <c r="C578" s="17"/>
      <c r="D578" s="18"/>
      <c r="E578" s="12"/>
      <c r="F578" s="12"/>
      <c r="G578" s="40" t="str">
        <f>IF(OR(E578="",F578=""),"",NETWORKDAYS(E578,F578,Lister!$D$7:$D$13))</f>
        <v/>
      </c>
      <c r="H578" s="14"/>
      <c r="I578" s="25" t="str">
        <f t="shared" si="40"/>
        <v/>
      </c>
      <c r="J578" s="45"/>
      <c r="K578" s="46"/>
      <c r="L578" s="15"/>
      <c r="M578" s="49" t="str">
        <f t="shared" si="41"/>
        <v/>
      </c>
      <c r="N578" s="47" t="str">
        <f t="shared" si="42"/>
        <v/>
      </c>
      <c r="O578" s="15"/>
      <c r="P578" s="15"/>
      <c r="Q578" s="15"/>
      <c r="R578" s="48" t="str">
        <f>IFERROR(MAX(IF(OR(O578="",P578="",Q578=""),"",IF(AND(MONTH(E578)=4,MONTH(F578)=4),(NETWORKDAYS(E578,F578,Lister!$D$7:$D$13)-O578)*N578/NETWORKDAYS(Lister!$D$19,Lister!$E$19,Lister!$D$7:$D$13),IF(AND(MONTH(E578)=4,MONTH(F578)&gt;4),(NETWORKDAYS(E578,Lister!$E$19,Lister!$D$7:$D$13)-O578)*N578/NETWORKDAYS(Lister!$D$19,Lister!$E$19,Lister!$D$7:$D$13),IF(MONTH(E578)&gt;4,0)))),0),"")</f>
        <v/>
      </c>
      <c r="S578" s="48" t="str">
        <f>IFERROR(MAX(IF(OR(O578="",P578="",Q578=""),"",IF(AND(MONTH(E578)=5,MONTH(F578)=5),(NETWORKDAYS(E578,F578,Lister!$D$7:$D$13)-P578)*N578/NETWORKDAYS(Lister!$D$20,Lister!$E$20,Lister!$D$7:$D$13),IF(AND(MONTH(E578)=4,MONTH(F578)=5),(NETWORKDAYS(Lister!$D$20,F578,Lister!$D$7:$D$13)-P578)*N578/NETWORKDAYS(Lister!$D$20,Lister!$E$20,Lister!$D$7:$D$13),IF(AND(MONTH(E578)=5,MONTH(F578)=6),(NETWORKDAYS(E578,Lister!$E$20,Lister!$D$7:$D$13)-P578)*N578/NETWORKDAYS(Lister!$D$20,Lister!$E$20,Lister!$D$7:$D$13),IF(AND(MONTH(E578)=4,MONTH(F578)=6),(NETWORKDAYS(Lister!$D$20,Lister!$E$20,Lister!$D$7:$D$13)-P578)*N578/NETWORKDAYS(Lister!$D$20,Lister!$E$20,Lister!$D$7:$D$13),IF(OR(MONTH(F578)=4,MONTH(E578)=6),0)))))),0),"")</f>
        <v/>
      </c>
      <c r="T578" s="48" t="str">
        <f>IFERROR(MAX(IF(OR(O578="",P578="",Q578=""),"",IF(AND(MONTH(E578)=6,MONTH(F578)=6),(NETWORKDAYS(E578,F578,Lister!$D$7:$D$13)-Q578)*N578/NETWORKDAYS(Lister!$D$21,Lister!$E$21,Lister!$D$7:$D$13),IF(AND(MONTH(E578)&lt;6,MONTH(F578)=6),(NETWORKDAYS(Lister!$D$21,F578,Lister!$D$7:$D$13)-Q578)*N578/NETWORKDAYS(Lister!$D$21,Lister!$E$21,Lister!$D$7:$D$13),IF(MONTH(F578)&lt;6,0)))),0),"")</f>
        <v/>
      </c>
      <c r="U578" s="50" t="str">
        <f t="shared" si="43"/>
        <v/>
      </c>
    </row>
    <row r="579" spans="1:21" x14ac:dyDescent="0.35">
      <c r="A579" s="11" t="str">
        <f t="shared" si="44"/>
        <v/>
      </c>
      <c r="B579" s="32"/>
      <c r="C579" s="17"/>
      <c r="D579" s="18"/>
      <c r="E579" s="12"/>
      <c r="F579" s="12"/>
      <c r="G579" s="40" t="str">
        <f>IF(OR(E579="",F579=""),"",NETWORKDAYS(E579,F579,Lister!$D$7:$D$13))</f>
        <v/>
      </c>
      <c r="H579" s="14"/>
      <c r="I579" s="25" t="str">
        <f t="shared" si="40"/>
        <v/>
      </c>
      <c r="J579" s="45"/>
      <c r="K579" s="46"/>
      <c r="L579" s="15"/>
      <c r="M579" s="49" t="str">
        <f t="shared" si="41"/>
        <v/>
      </c>
      <c r="N579" s="47" t="str">
        <f t="shared" si="42"/>
        <v/>
      </c>
      <c r="O579" s="15"/>
      <c r="P579" s="15"/>
      <c r="Q579" s="15"/>
      <c r="R579" s="48" t="str">
        <f>IFERROR(MAX(IF(OR(O579="",P579="",Q579=""),"",IF(AND(MONTH(E579)=4,MONTH(F579)=4),(NETWORKDAYS(E579,F579,Lister!$D$7:$D$13)-O579)*N579/NETWORKDAYS(Lister!$D$19,Lister!$E$19,Lister!$D$7:$D$13),IF(AND(MONTH(E579)=4,MONTH(F579)&gt;4),(NETWORKDAYS(E579,Lister!$E$19,Lister!$D$7:$D$13)-O579)*N579/NETWORKDAYS(Lister!$D$19,Lister!$E$19,Lister!$D$7:$D$13),IF(MONTH(E579)&gt;4,0)))),0),"")</f>
        <v/>
      </c>
      <c r="S579" s="48" t="str">
        <f>IFERROR(MAX(IF(OR(O579="",P579="",Q579=""),"",IF(AND(MONTH(E579)=5,MONTH(F579)=5),(NETWORKDAYS(E579,F579,Lister!$D$7:$D$13)-P579)*N579/NETWORKDAYS(Lister!$D$20,Lister!$E$20,Lister!$D$7:$D$13),IF(AND(MONTH(E579)=4,MONTH(F579)=5),(NETWORKDAYS(Lister!$D$20,F579,Lister!$D$7:$D$13)-P579)*N579/NETWORKDAYS(Lister!$D$20,Lister!$E$20,Lister!$D$7:$D$13),IF(AND(MONTH(E579)=5,MONTH(F579)=6),(NETWORKDAYS(E579,Lister!$E$20,Lister!$D$7:$D$13)-P579)*N579/NETWORKDAYS(Lister!$D$20,Lister!$E$20,Lister!$D$7:$D$13),IF(AND(MONTH(E579)=4,MONTH(F579)=6),(NETWORKDAYS(Lister!$D$20,Lister!$E$20,Lister!$D$7:$D$13)-P579)*N579/NETWORKDAYS(Lister!$D$20,Lister!$E$20,Lister!$D$7:$D$13),IF(OR(MONTH(F579)=4,MONTH(E579)=6),0)))))),0),"")</f>
        <v/>
      </c>
      <c r="T579" s="48" t="str">
        <f>IFERROR(MAX(IF(OR(O579="",P579="",Q579=""),"",IF(AND(MONTH(E579)=6,MONTH(F579)=6),(NETWORKDAYS(E579,F579,Lister!$D$7:$D$13)-Q579)*N579/NETWORKDAYS(Lister!$D$21,Lister!$E$21,Lister!$D$7:$D$13),IF(AND(MONTH(E579)&lt;6,MONTH(F579)=6),(NETWORKDAYS(Lister!$D$21,F579,Lister!$D$7:$D$13)-Q579)*N579/NETWORKDAYS(Lister!$D$21,Lister!$E$21,Lister!$D$7:$D$13),IF(MONTH(F579)&lt;6,0)))),0),"")</f>
        <v/>
      </c>
      <c r="U579" s="50" t="str">
        <f t="shared" si="43"/>
        <v/>
      </c>
    </row>
    <row r="580" spans="1:21" x14ac:dyDescent="0.35">
      <c r="A580" s="11" t="str">
        <f t="shared" si="44"/>
        <v/>
      </c>
      <c r="B580" s="32"/>
      <c r="C580" s="17"/>
      <c r="D580" s="18"/>
      <c r="E580" s="12"/>
      <c r="F580" s="12"/>
      <c r="G580" s="40" t="str">
        <f>IF(OR(E580="",F580=""),"",NETWORKDAYS(E580,F580,Lister!$D$7:$D$13))</f>
        <v/>
      </c>
      <c r="H580" s="14"/>
      <c r="I580" s="25" t="str">
        <f t="shared" si="40"/>
        <v/>
      </c>
      <c r="J580" s="45"/>
      <c r="K580" s="46"/>
      <c r="L580" s="15"/>
      <c r="M580" s="49" t="str">
        <f t="shared" si="41"/>
        <v/>
      </c>
      <c r="N580" s="47" t="str">
        <f t="shared" si="42"/>
        <v/>
      </c>
      <c r="O580" s="15"/>
      <c r="P580" s="15"/>
      <c r="Q580" s="15"/>
      <c r="R580" s="48" t="str">
        <f>IFERROR(MAX(IF(OR(O580="",P580="",Q580=""),"",IF(AND(MONTH(E580)=4,MONTH(F580)=4),(NETWORKDAYS(E580,F580,Lister!$D$7:$D$13)-O580)*N580/NETWORKDAYS(Lister!$D$19,Lister!$E$19,Lister!$D$7:$D$13),IF(AND(MONTH(E580)=4,MONTH(F580)&gt;4),(NETWORKDAYS(E580,Lister!$E$19,Lister!$D$7:$D$13)-O580)*N580/NETWORKDAYS(Lister!$D$19,Lister!$E$19,Lister!$D$7:$D$13),IF(MONTH(E580)&gt;4,0)))),0),"")</f>
        <v/>
      </c>
      <c r="S580" s="48" t="str">
        <f>IFERROR(MAX(IF(OR(O580="",P580="",Q580=""),"",IF(AND(MONTH(E580)=5,MONTH(F580)=5),(NETWORKDAYS(E580,F580,Lister!$D$7:$D$13)-P580)*N580/NETWORKDAYS(Lister!$D$20,Lister!$E$20,Lister!$D$7:$D$13),IF(AND(MONTH(E580)=4,MONTH(F580)=5),(NETWORKDAYS(Lister!$D$20,F580,Lister!$D$7:$D$13)-P580)*N580/NETWORKDAYS(Lister!$D$20,Lister!$E$20,Lister!$D$7:$D$13),IF(AND(MONTH(E580)=5,MONTH(F580)=6),(NETWORKDAYS(E580,Lister!$E$20,Lister!$D$7:$D$13)-P580)*N580/NETWORKDAYS(Lister!$D$20,Lister!$E$20,Lister!$D$7:$D$13),IF(AND(MONTH(E580)=4,MONTH(F580)=6),(NETWORKDAYS(Lister!$D$20,Lister!$E$20,Lister!$D$7:$D$13)-P580)*N580/NETWORKDAYS(Lister!$D$20,Lister!$E$20,Lister!$D$7:$D$13),IF(OR(MONTH(F580)=4,MONTH(E580)=6),0)))))),0),"")</f>
        <v/>
      </c>
      <c r="T580" s="48" t="str">
        <f>IFERROR(MAX(IF(OR(O580="",P580="",Q580=""),"",IF(AND(MONTH(E580)=6,MONTH(F580)=6),(NETWORKDAYS(E580,F580,Lister!$D$7:$D$13)-Q580)*N580/NETWORKDAYS(Lister!$D$21,Lister!$E$21,Lister!$D$7:$D$13),IF(AND(MONTH(E580)&lt;6,MONTH(F580)=6),(NETWORKDAYS(Lister!$D$21,F580,Lister!$D$7:$D$13)-Q580)*N580/NETWORKDAYS(Lister!$D$21,Lister!$E$21,Lister!$D$7:$D$13),IF(MONTH(F580)&lt;6,0)))),0),"")</f>
        <v/>
      </c>
      <c r="U580" s="50" t="str">
        <f t="shared" si="43"/>
        <v/>
      </c>
    </row>
    <row r="581" spans="1:21" x14ac:dyDescent="0.35">
      <c r="A581" s="11" t="str">
        <f t="shared" si="44"/>
        <v/>
      </c>
      <c r="B581" s="32"/>
      <c r="C581" s="17"/>
      <c r="D581" s="18"/>
      <c r="E581" s="12"/>
      <c r="F581" s="12"/>
      <c r="G581" s="40" t="str">
        <f>IF(OR(E581="",F581=""),"",NETWORKDAYS(E581,F581,Lister!$D$7:$D$13))</f>
        <v/>
      </c>
      <c r="H581" s="14"/>
      <c r="I581" s="25" t="str">
        <f t="shared" si="40"/>
        <v/>
      </c>
      <c r="J581" s="45"/>
      <c r="K581" s="46"/>
      <c r="L581" s="15"/>
      <c r="M581" s="49" t="str">
        <f t="shared" si="41"/>
        <v/>
      </c>
      <c r="N581" s="47" t="str">
        <f t="shared" si="42"/>
        <v/>
      </c>
      <c r="O581" s="15"/>
      <c r="P581" s="15"/>
      <c r="Q581" s="15"/>
      <c r="R581" s="48" t="str">
        <f>IFERROR(MAX(IF(OR(O581="",P581="",Q581=""),"",IF(AND(MONTH(E581)=4,MONTH(F581)=4),(NETWORKDAYS(E581,F581,Lister!$D$7:$D$13)-O581)*N581/NETWORKDAYS(Lister!$D$19,Lister!$E$19,Lister!$D$7:$D$13),IF(AND(MONTH(E581)=4,MONTH(F581)&gt;4),(NETWORKDAYS(E581,Lister!$E$19,Lister!$D$7:$D$13)-O581)*N581/NETWORKDAYS(Lister!$D$19,Lister!$E$19,Lister!$D$7:$D$13),IF(MONTH(E581)&gt;4,0)))),0),"")</f>
        <v/>
      </c>
      <c r="S581" s="48" t="str">
        <f>IFERROR(MAX(IF(OR(O581="",P581="",Q581=""),"",IF(AND(MONTH(E581)=5,MONTH(F581)=5),(NETWORKDAYS(E581,F581,Lister!$D$7:$D$13)-P581)*N581/NETWORKDAYS(Lister!$D$20,Lister!$E$20,Lister!$D$7:$D$13),IF(AND(MONTH(E581)=4,MONTH(F581)=5),(NETWORKDAYS(Lister!$D$20,F581,Lister!$D$7:$D$13)-P581)*N581/NETWORKDAYS(Lister!$D$20,Lister!$E$20,Lister!$D$7:$D$13),IF(AND(MONTH(E581)=5,MONTH(F581)=6),(NETWORKDAYS(E581,Lister!$E$20,Lister!$D$7:$D$13)-P581)*N581/NETWORKDAYS(Lister!$D$20,Lister!$E$20,Lister!$D$7:$D$13),IF(AND(MONTH(E581)=4,MONTH(F581)=6),(NETWORKDAYS(Lister!$D$20,Lister!$E$20,Lister!$D$7:$D$13)-P581)*N581/NETWORKDAYS(Lister!$D$20,Lister!$E$20,Lister!$D$7:$D$13),IF(OR(MONTH(F581)=4,MONTH(E581)=6),0)))))),0),"")</f>
        <v/>
      </c>
      <c r="T581" s="48" t="str">
        <f>IFERROR(MAX(IF(OR(O581="",P581="",Q581=""),"",IF(AND(MONTH(E581)=6,MONTH(F581)=6),(NETWORKDAYS(E581,F581,Lister!$D$7:$D$13)-Q581)*N581/NETWORKDAYS(Lister!$D$21,Lister!$E$21,Lister!$D$7:$D$13),IF(AND(MONTH(E581)&lt;6,MONTH(F581)=6),(NETWORKDAYS(Lister!$D$21,F581,Lister!$D$7:$D$13)-Q581)*N581/NETWORKDAYS(Lister!$D$21,Lister!$E$21,Lister!$D$7:$D$13),IF(MONTH(F581)&lt;6,0)))),0),"")</f>
        <v/>
      </c>
      <c r="U581" s="50" t="str">
        <f t="shared" si="43"/>
        <v/>
      </c>
    </row>
    <row r="582" spans="1:21" x14ac:dyDescent="0.35">
      <c r="A582" s="11" t="str">
        <f t="shared" si="44"/>
        <v/>
      </c>
      <c r="B582" s="32"/>
      <c r="C582" s="17"/>
      <c r="D582" s="18"/>
      <c r="E582" s="12"/>
      <c r="F582" s="12"/>
      <c r="G582" s="40" t="str">
        <f>IF(OR(E582="",F582=""),"",NETWORKDAYS(E582,F582,Lister!$D$7:$D$13))</f>
        <v/>
      </c>
      <c r="H582" s="14"/>
      <c r="I582" s="25" t="str">
        <f t="shared" si="40"/>
        <v/>
      </c>
      <c r="J582" s="45"/>
      <c r="K582" s="46"/>
      <c r="L582" s="15"/>
      <c r="M582" s="49" t="str">
        <f t="shared" si="41"/>
        <v/>
      </c>
      <c r="N582" s="47" t="str">
        <f t="shared" si="42"/>
        <v/>
      </c>
      <c r="O582" s="15"/>
      <c r="P582" s="15"/>
      <c r="Q582" s="15"/>
      <c r="R582" s="48" t="str">
        <f>IFERROR(MAX(IF(OR(O582="",P582="",Q582=""),"",IF(AND(MONTH(E582)=4,MONTH(F582)=4),(NETWORKDAYS(E582,F582,Lister!$D$7:$D$13)-O582)*N582/NETWORKDAYS(Lister!$D$19,Lister!$E$19,Lister!$D$7:$D$13),IF(AND(MONTH(E582)=4,MONTH(F582)&gt;4),(NETWORKDAYS(E582,Lister!$E$19,Lister!$D$7:$D$13)-O582)*N582/NETWORKDAYS(Lister!$D$19,Lister!$E$19,Lister!$D$7:$D$13),IF(MONTH(E582)&gt;4,0)))),0),"")</f>
        <v/>
      </c>
      <c r="S582" s="48" t="str">
        <f>IFERROR(MAX(IF(OR(O582="",P582="",Q582=""),"",IF(AND(MONTH(E582)=5,MONTH(F582)=5),(NETWORKDAYS(E582,F582,Lister!$D$7:$D$13)-P582)*N582/NETWORKDAYS(Lister!$D$20,Lister!$E$20,Lister!$D$7:$D$13),IF(AND(MONTH(E582)=4,MONTH(F582)=5),(NETWORKDAYS(Lister!$D$20,F582,Lister!$D$7:$D$13)-P582)*N582/NETWORKDAYS(Lister!$D$20,Lister!$E$20,Lister!$D$7:$D$13),IF(AND(MONTH(E582)=5,MONTH(F582)=6),(NETWORKDAYS(E582,Lister!$E$20,Lister!$D$7:$D$13)-P582)*N582/NETWORKDAYS(Lister!$D$20,Lister!$E$20,Lister!$D$7:$D$13),IF(AND(MONTH(E582)=4,MONTH(F582)=6),(NETWORKDAYS(Lister!$D$20,Lister!$E$20,Lister!$D$7:$D$13)-P582)*N582/NETWORKDAYS(Lister!$D$20,Lister!$E$20,Lister!$D$7:$D$13),IF(OR(MONTH(F582)=4,MONTH(E582)=6),0)))))),0),"")</f>
        <v/>
      </c>
      <c r="T582" s="48" t="str">
        <f>IFERROR(MAX(IF(OR(O582="",P582="",Q582=""),"",IF(AND(MONTH(E582)=6,MONTH(F582)=6),(NETWORKDAYS(E582,F582,Lister!$D$7:$D$13)-Q582)*N582/NETWORKDAYS(Lister!$D$21,Lister!$E$21,Lister!$D$7:$D$13),IF(AND(MONTH(E582)&lt;6,MONTH(F582)=6),(NETWORKDAYS(Lister!$D$21,F582,Lister!$D$7:$D$13)-Q582)*N582/NETWORKDAYS(Lister!$D$21,Lister!$E$21,Lister!$D$7:$D$13),IF(MONTH(F582)&lt;6,0)))),0),"")</f>
        <v/>
      </c>
      <c r="U582" s="50" t="str">
        <f t="shared" si="43"/>
        <v/>
      </c>
    </row>
    <row r="583" spans="1:21" x14ac:dyDescent="0.35">
      <c r="A583" s="11" t="str">
        <f t="shared" si="44"/>
        <v/>
      </c>
      <c r="B583" s="32"/>
      <c r="C583" s="17"/>
      <c r="D583" s="18"/>
      <c r="E583" s="12"/>
      <c r="F583" s="12"/>
      <c r="G583" s="40" t="str">
        <f>IF(OR(E583="",F583=""),"",NETWORKDAYS(E583,F583,Lister!$D$7:$D$13))</f>
        <v/>
      </c>
      <c r="H583" s="14"/>
      <c r="I583" s="25" t="str">
        <f t="shared" si="40"/>
        <v/>
      </c>
      <c r="J583" s="45"/>
      <c r="K583" s="46"/>
      <c r="L583" s="15"/>
      <c r="M583" s="49" t="str">
        <f t="shared" si="41"/>
        <v/>
      </c>
      <c r="N583" s="47" t="str">
        <f t="shared" si="42"/>
        <v/>
      </c>
      <c r="O583" s="15"/>
      <c r="P583" s="15"/>
      <c r="Q583" s="15"/>
      <c r="R583" s="48" t="str">
        <f>IFERROR(MAX(IF(OR(O583="",P583="",Q583=""),"",IF(AND(MONTH(E583)=4,MONTH(F583)=4),(NETWORKDAYS(E583,F583,Lister!$D$7:$D$13)-O583)*N583/NETWORKDAYS(Lister!$D$19,Lister!$E$19,Lister!$D$7:$D$13),IF(AND(MONTH(E583)=4,MONTH(F583)&gt;4),(NETWORKDAYS(E583,Lister!$E$19,Lister!$D$7:$D$13)-O583)*N583/NETWORKDAYS(Lister!$D$19,Lister!$E$19,Lister!$D$7:$D$13),IF(MONTH(E583)&gt;4,0)))),0),"")</f>
        <v/>
      </c>
      <c r="S583" s="48" t="str">
        <f>IFERROR(MAX(IF(OR(O583="",P583="",Q583=""),"",IF(AND(MONTH(E583)=5,MONTH(F583)=5),(NETWORKDAYS(E583,F583,Lister!$D$7:$D$13)-P583)*N583/NETWORKDAYS(Lister!$D$20,Lister!$E$20,Lister!$D$7:$D$13),IF(AND(MONTH(E583)=4,MONTH(F583)=5),(NETWORKDAYS(Lister!$D$20,F583,Lister!$D$7:$D$13)-P583)*N583/NETWORKDAYS(Lister!$D$20,Lister!$E$20,Lister!$D$7:$D$13),IF(AND(MONTH(E583)=5,MONTH(F583)=6),(NETWORKDAYS(E583,Lister!$E$20,Lister!$D$7:$D$13)-P583)*N583/NETWORKDAYS(Lister!$D$20,Lister!$E$20,Lister!$D$7:$D$13),IF(AND(MONTH(E583)=4,MONTH(F583)=6),(NETWORKDAYS(Lister!$D$20,Lister!$E$20,Lister!$D$7:$D$13)-P583)*N583/NETWORKDAYS(Lister!$D$20,Lister!$E$20,Lister!$D$7:$D$13),IF(OR(MONTH(F583)=4,MONTH(E583)=6),0)))))),0),"")</f>
        <v/>
      </c>
      <c r="T583" s="48" t="str">
        <f>IFERROR(MAX(IF(OR(O583="",P583="",Q583=""),"",IF(AND(MONTH(E583)=6,MONTH(F583)=6),(NETWORKDAYS(E583,F583,Lister!$D$7:$D$13)-Q583)*N583/NETWORKDAYS(Lister!$D$21,Lister!$E$21,Lister!$D$7:$D$13),IF(AND(MONTH(E583)&lt;6,MONTH(F583)=6),(NETWORKDAYS(Lister!$D$21,F583,Lister!$D$7:$D$13)-Q583)*N583/NETWORKDAYS(Lister!$D$21,Lister!$E$21,Lister!$D$7:$D$13),IF(MONTH(F583)&lt;6,0)))),0),"")</f>
        <v/>
      </c>
      <c r="U583" s="50" t="str">
        <f t="shared" si="43"/>
        <v/>
      </c>
    </row>
    <row r="584" spans="1:21" x14ac:dyDescent="0.35">
      <c r="A584" s="11" t="str">
        <f t="shared" si="44"/>
        <v/>
      </c>
      <c r="B584" s="32"/>
      <c r="C584" s="17"/>
      <c r="D584" s="18"/>
      <c r="E584" s="12"/>
      <c r="F584" s="12"/>
      <c r="G584" s="40" t="str">
        <f>IF(OR(E584="",F584=""),"",NETWORKDAYS(E584,F584,Lister!$D$7:$D$13))</f>
        <v/>
      </c>
      <c r="H584" s="14"/>
      <c r="I584" s="25" t="str">
        <f t="shared" si="40"/>
        <v/>
      </c>
      <c r="J584" s="45"/>
      <c r="K584" s="46"/>
      <c r="L584" s="15"/>
      <c r="M584" s="49" t="str">
        <f t="shared" si="41"/>
        <v/>
      </c>
      <c r="N584" s="47" t="str">
        <f t="shared" si="42"/>
        <v/>
      </c>
      <c r="O584" s="15"/>
      <c r="P584" s="15"/>
      <c r="Q584" s="15"/>
      <c r="R584" s="48" t="str">
        <f>IFERROR(MAX(IF(OR(O584="",P584="",Q584=""),"",IF(AND(MONTH(E584)=4,MONTH(F584)=4),(NETWORKDAYS(E584,F584,Lister!$D$7:$D$13)-O584)*N584/NETWORKDAYS(Lister!$D$19,Lister!$E$19,Lister!$D$7:$D$13),IF(AND(MONTH(E584)=4,MONTH(F584)&gt;4),(NETWORKDAYS(E584,Lister!$E$19,Lister!$D$7:$D$13)-O584)*N584/NETWORKDAYS(Lister!$D$19,Lister!$E$19,Lister!$D$7:$D$13),IF(MONTH(E584)&gt;4,0)))),0),"")</f>
        <v/>
      </c>
      <c r="S584" s="48" t="str">
        <f>IFERROR(MAX(IF(OR(O584="",P584="",Q584=""),"",IF(AND(MONTH(E584)=5,MONTH(F584)=5),(NETWORKDAYS(E584,F584,Lister!$D$7:$D$13)-P584)*N584/NETWORKDAYS(Lister!$D$20,Lister!$E$20,Lister!$D$7:$D$13),IF(AND(MONTH(E584)=4,MONTH(F584)=5),(NETWORKDAYS(Lister!$D$20,F584,Lister!$D$7:$D$13)-P584)*N584/NETWORKDAYS(Lister!$D$20,Lister!$E$20,Lister!$D$7:$D$13),IF(AND(MONTH(E584)=5,MONTH(F584)=6),(NETWORKDAYS(E584,Lister!$E$20,Lister!$D$7:$D$13)-P584)*N584/NETWORKDAYS(Lister!$D$20,Lister!$E$20,Lister!$D$7:$D$13),IF(AND(MONTH(E584)=4,MONTH(F584)=6),(NETWORKDAYS(Lister!$D$20,Lister!$E$20,Lister!$D$7:$D$13)-P584)*N584/NETWORKDAYS(Lister!$D$20,Lister!$E$20,Lister!$D$7:$D$13),IF(OR(MONTH(F584)=4,MONTH(E584)=6),0)))))),0),"")</f>
        <v/>
      </c>
      <c r="T584" s="48" t="str">
        <f>IFERROR(MAX(IF(OR(O584="",P584="",Q584=""),"",IF(AND(MONTH(E584)=6,MONTH(F584)=6),(NETWORKDAYS(E584,F584,Lister!$D$7:$D$13)-Q584)*N584/NETWORKDAYS(Lister!$D$21,Lister!$E$21,Lister!$D$7:$D$13),IF(AND(MONTH(E584)&lt;6,MONTH(F584)=6),(NETWORKDAYS(Lister!$D$21,F584,Lister!$D$7:$D$13)-Q584)*N584/NETWORKDAYS(Lister!$D$21,Lister!$E$21,Lister!$D$7:$D$13),IF(MONTH(F584)&lt;6,0)))),0),"")</f>
        <v/>
      </c>
      <c r="U584" s="50" t="str">
        <f t="shared" si="43"/>
        <v/>
      </c>
    </row>
    <row r="585" spans="1:21" x14ac:dyDescent="0.35">
      <c r="A585" s="11" t="str">
        <f t="shared" si="44"/>
        <v/>
      </c>
      <c r="B585" s="32"/>
      <c r="C585" s="17"/>
      <c r="D585" s="18"/>
      <c r="E585" s="12"/>
      <c r="F585" s="12"/>
      <c r="G585" s="40" t="str">
        <f>IF(OR(E585="",F585=""),"",NETWORKDAYS(E585,F585,Lister!$D$7:$D$13))</f>
        <v/>
      </c>
      <c r="H585" s="14"/>
      <c r="I585" s="25" t="str">
        <f t="shared" si="40"/>
        <v/>
      </c>
      <c r="J585" s="45"/>
      <c r="K585" s="46"/>
      <c r="L585" s="15"/>
      <c r="M585" s="49" t="str">
        <f t="shared" si="41"/>
        <v/>
      </c>
      <c r="N585" s="47" t="str">
        <f t="shared" si="42"/>
        <v/>
      </c>
      <c r="O585" s="15"/>
      <c r="P585" s="15"/>
      <c r="Q585" s="15"/>
      <c r="R585" s="48" t="str">
        <f>IFERROR(MAX(IF(OR(O585="",P585="",Q585=""),"",IF(AND(MONTH(E585)=4,MONTH(F585)=4),(NETWORKDAYS(E585,F585,Lister!$D$7:$D$13)-O585)*N585/NETWORKDAYS(Lister!$D$19,Lister!$E$19,Lister!$D$7:$D$13),IF(AND(MONTH(E585)=4,MONTH(F585)&gt;4),(NETWORKDAYS(E585,Lister!$E$19,Lister!$D$7:$D$13)-O585)*N585/NETWORKDAYS(Lister!$D$19,Lister!$E$19,Lister!$D$7:$D$13),IF(MONTH(E585)&gt;4,0)))),0),"")</f>
        <v/>
      </c>
      <c r="S585" s="48" t="str">
        <f>IFERROR(MAX(IF(OR(O585="",P585="",Q585=""),"",IF(AND(MONTH(E585)=5,MONTH(F585)=5),(NETWORKDAYS(E585,F585,Lister!$D$7:$D$13)-P585)*N585/NETWORKDAYS(Lister!$D$20,Lister!$E$20,Lister!$D$7:$D$13),IF(AND(MONTH(E585)=4,MONTH(F585)=5),(NETWORKDAYS(Lister!$D$20,F585,Lister!$D$7:$D$13)-P585)*N585/NETWORKDAYS(Lister!$D$20,Lister!$E$20,Lister!$D$7:$D$13),IF(AND(MONTH(E585)=5,MONTH(F585)=6),(NETWORKDAYS(E585,Lister!$E$20,Lister!$D$7:$D$13)-P585)*N585/NETWORKDAYS(Lister!$D$20,Lister!$E$20,Lister!$D$7:$D$13),IF(AND(MONTH(E585)=4,MONTH(F585)=6),(NETWORKDAYS(Lister!$D$20,Lister!$E$20,Lister!$D$7:$D$13)-P585)*N585/NETWORKDAYS(Lister!$D$20,Lister!$E$20,Lister!$D$7:$D$13),IF(OR(MONTH(F585)=4,MONTH(E585)=6),0)))))),0),"")</f>
        <v/>
      </c>
      <c r="T585" s="48" t="str">
        <f>IFERROR(MAX(IF(OR(O585="",P585="",Q585=""),"",IF(AND(MONTH(E585)=6,MONTH(F585)=6),(NETWORKDAYS(E585,F585,Lister!$D$7:$D$13)-Q585)*N585/NETWORKDAYS(Lister!$D$21,Lister!$E$21,Lister!$D$7:$D$13),IF(AND(MONTH(E585)&lt;6,MONTH(F585)=6),(NETWORKDAYS(Lister!$D$21,F585,Lister!$D$7:$D$13)-Q585)*N585/NETWORKDAYS(Lister!$D$21,Lister!$E$21,Lister!$D$7:$D$13),IF(MONTH(F585)&lt;6,0)))),0),"")</f>
        <v/>
      </c>
      <c r="U585" s="50" t="str">
        <f t="shared" si="43"/>
        <v/>
      </c>
    </row>
    <row r="586" spans="1:21" x14ac:dyDescent="0.35">
      <c r="A586" s="11" t="str">
        <f t="shared" si="44"/>
        <v/>
      </c>
      <c r="B586" s="32"/>
      <c r="C586" s="17"/>
      <c r="D586" s="18"/>
      <c r="E586" s="12"/>
      <c r="F586" s="12"/>
      <c r="G586" s="40" t="str">
        <f>IF(OR(E586="",F586=""),"",NETWORKDAYS(E586,F586,Lister!$D$7:$D$13))</f>
        <v/>
      </c>
      <c r="H586" s="14"/>
      <c r="I586" s="25" t="str">
        <f t="shared" si="40"/>
        <v/>
      </c>
      <c r="J586" s="45"/>
      <c r="K586" s="46"/>
      <c r="L586" s="15"/>
      <c r="M586" s="49" t="str">
        <f t="shared" si="41"/>
        <v/>
      </c>
      <c r="N586" s="47" t="str">
        <f t="shared" si="42"/>
        <v/>
      </c>
      <c r="O586" s="15"/>
      <c r="P586" s="15"/>
      <c r="Q586" s="15"/>
      <c r="R586" s="48" t="str">
        <f>IFERROR(MAX(IF(OR(O586="",P586="",Q586=""),"",IF(AND(MONTH(E586)=4,MONTH(F586)=4),(NETWORKDAYS(E586,F586,Lister!$D$7:$D$13)-O586)*N586/NETWORKDAYS(Lister!$D$19,Lister!$E$19,Lister!$D$7:$D$13),IF(AND(MONTH(E586)=4,MONTH(F586)&gt;4),(NETWORKDAYS(E586,Lister!$E$19,Lister!$D$7:$D$13)-O586)*N586/NETWORKDAYS(Lister!$D$19,Lister!$E$19,Lister!$D$7:$D$13),IF(MONTH(E586)&gt;4,0)))),0),"")</f>
        <v/>
      </c>
      <c r="S586" s="48" t="str">
        <f>IFERROR(MAX(IF(OR(O586="",P586="",Q586=""),"",IF(AND(MONTH(E586)=5,MONTH(F586)=5),(NETWORKDAYS(E586,F586,Lister!$D$7:$D$13)-P586)*N586/NETWORKDAYS(Lister!$D$20,Lister!$E$20,Lister!$D$7:$D$13),IF(AND(MONTH(E586)=4,MONTH(F586)=5),(NETWORKDAYS(Lister!$D$20,F586,Lister!$D$7:$D$13)-P586)*N586/NETWORKDAYS(Lister!$D$20,Lister!$E$20,Lister!$D$7:$D$13),IF(AND(MONTH(E586)=5,MONTH(F586)=6),(NETWORKDAYS(E586,Lister!$E$20,Lister!$D$7:$D$13)-P586)*N586/NETWORKDAYS(Lister!$D$20,Lister!$E$20,Lister!$D$7:$D$13),IF(AND(MONTH(E586)=4,MONTH(F586)=6),(NETWORKDAYS(Lister!$D$20,Lister!$E$20,Lister!$D$7:$D$13)-P586)*N586/NETWORKDAYS(Lister!$D$20,Lister!$E$20,Lister!$D$7:$D$13),IF(OR(MONTH(F586)=4,MONTH(E586)=6),0)))))),0),"")</f>
        <v/>
      </c>
      <c r="T586" s="48" t="str">
        <f>IFERROR(MAX(IF(OR(O586="",P586="",Q586=""),"",IF(AND(MONTH(E586)=6,MONTH(F586)=6),(NETWORKDAYS(E586,F586,Lister!$D$7:$D$13)-Q586)*N586/NETWORKDAYS(Lister!$D$21,Lister!$E$21,Lister!$D$7:$D$13),IF(AND(MONTH(E586)&lt;6,MONTH(F586)=6),(NETWORKDAYS(Lister!$D$21,F586,Lister!$D$7:$D$13)-Q586)*N586/NETWORKDAYS(Lister!$D$21,Lister!$E$21,Lister!$D$7:$D$13),IF(MONTH(F586)&lt;6,0)))),0),"")</f>
        <v/>
      </c>
      <c r="U586" s="50" t="str">
        <f t="shared" si="43"/>
        <v/>
      </c>
    </row>
    <row r="587" spans="1:21" x14ac:dyDescent="0.35">
      <c r="A587" s="11" t="str">
        <f t="shared" si="44"/>
        <v/>
      </c>
      <c r="B587" s="32"/>
      <c r="C587" s="17"/>
      <c r="D587" s="18"/>
      <c r="E587" s="12"/>
      <c r="F587" s="12"/>
      <c r="G587" s="40" t="str">
        <f>IF(OR(E587="",F587=""),"",NETWORKDAYS(E587,F587,Lister!$D$7:$D$13))</f>
        <v/>
      </c>
      <c r="H587" s="14"/>
      <c r="I587" s="25" t="str">
        <f t="shared" si="40"/>
        <v/>
      </c>
      <c r="J587" s="45"/>
      <c r="K587" s="46"/>
      <c r="L587" s="15"/>
      <c r="M587" s="49" t="str">
        <f t="shared" si="41"/>
        <v/>
      </c>
      <c r="N587" s="47" t="str">
        <f t="shared" si="42"/>
        <v/>
      </c>
      <c r="O587" s="15"/>
      <c r="P587" s="15"/>
      <c r="Q587" s="15"/>
      <c r="R587" s="48" t="str">
        <f>IFERROR(MAX(IF(OR(O587="",P587="",Q587=""),"",IF(AND(MONTH(E587)=4,MONTH(F587)=4),(NETWORKDAYS(E587,F587,Lister!$D$7:$D$13)-O587)*N587/NETWORKDAYS(Lister!$D$19,Lister!$E$19,Lister!$D$7:$D$13),IF(AND(MONTH(E587)=4,MONTH(F587)&gt;4),(NETWORKDAYS(E587,Lister!$E$19,Lister!$D$7:$D$13)-O587)*N587/NETWORKDAYS(Lister!$D$19,Lister!$E$19,Lister!$D$7:$D$13),IF(MONTH(E587)&gt;4,0)))),0),"")</f>
        <v/>
      </c>
      <c r="S587" s="48" t="str">
        <f>IFERROR(MAX(IF(OR(O587="",P587="",Q587=""),"",IF(AND(MONTH(E587)=5,MONTH(F587)=5),(NETWORKDAYS(E587,F587,Lister!$D$7:$D$13)-P587)*N587/NETWORKDAYS(Lister!$D$20,Lister!$E$20,Lister!$D$7:$D$13),IF(AND(MONTH(E587)=4,MONTH(F587)=5),(NETWORKDAYS(Lister!$D$20,F587,Lister!$D$7:$D$13)-P587)*N587/NETWORKDAYS(Lister!$D$20,Lister!$E$20,Lister!$D$7:$D$13),IF(AND(MONTH(E587)=5,MONTH(F587)=6),(NETWORKDAYS(E587,Lister!$E$20,Lister!$D$7:$D$13)-P587)*N587/NETWORKDAYS(Lister!$D$20,Lister!$E$20,Lister!$D$7:$D$13),IF(AND(MONTH(E587)=4,MONTH(F587)=6),(NETWORKDAYS(Lister!$D$20,Lister!$E$20,Lister!$D$7:$D$13)-P587)*N587/NETWORKDAYS(Lister!$D$20,Lister!$E$20,Lister!$D$7:$D$13),IF(OR(MONTH(F587)=4,MONTH(E587)=6),0)))))),0),"")</f>
        <v/>
      </c>
      <c r="T587" s="48" t="str">
        <f>IFERROR(MAX(IF(OR(O587="",P587="",Q587=""),"",IF(AND(MONTH(E587)=6,MONTH(F587)=6),(NETWORKDAYS(E587,F587,Lister!$D$7:$D$13)-Q587)*N587/NETWORKDAYS(Lister!$D$21,Lister!$E$21,Lister!$D$7:$D$13),IF(AND(MONTH(E587)&lt;6,MONTH(F587)=6),(NETWORKDAYS(Lister!$D$21,F587,Lister!$D$7:$D$13)-Q587)*N587/NETWORKDAYS(Lister!$D$21,Lister!$E$21,Lister!$D$7:$D$13),IF(MONTH(F587)&lt;6,0)))),0),"")</f>
        <v/>
      </c>
      <c r="U587" s="50" t="str">
        <f t="shared" si="43"/>
        <v/>
      </c>
    </row>
    <row r="588" spans="1:21" x14ac:dyDescent="0.35">
      <c r="A588" s="11" t="str">
        <f t="shared" si="44"/>
        <v/>
      </c>
      <c r="B588" s="32"/>
      <c r="C588" s="17"/>
      <c r="D588" s="18"/>
      <c r="E588" s="12"/>
      <c r="F588" s="12"/>
      <c r="G588" s="40" t="str">
        <f>IF(OR(E588="",F588=""),"",NETWORKDAYS(E588,F588,Lister!$D$7:$D$13))</f>
        <v/>
      </c>
      <c r="H588" s="14"/>
      <c r="I588" s="25" t="str">
        <f t="shared" si="40"/>
        <v/>
      </c>
      <c r="J588" s="45"/>
      <c r="K588" s="46"/>
      <c r="L588" s="15"/>
      <c r="M588" s="49" t="str">
        <f t="shared" si="41"/>
        <v/>
      </c>
      <c r="N588" s="47" t="str">
        <f t="shared" si="42"/>
        <v/>
      </c>
      <c r="O588" s="15"/>
      <c r="P588" s="15"/>
      <c r="Q588" s="15"/>
      <c r="R588" s="48" t="str">
        <f>IFERROR(MAX(IF(OR(O588="",P588="",Q588=""),"",IF(AND(MONTH(E588)=4,MONTH(F588)=4),(NETWORKDAYS(E588,F588,Lister!$D$7:$D$13)-O588)*N588/NETWORKDAYS(Lister!$D$19,Lister!$E$19,Lister!$D$7:$D$13),IF(AND(MONTH(E588)=4,MONTH(F588)&gt;4),(NETWORKDAYS(E588,Lister!$E$19,Lister!$D$7:$D$13)-O588)*N588/NETWORKDAYS(Lister!$D$19,Lister!$E$19,Lister!$D$7:$D$13),IF(MONTH(E588)&gt;4,0)))),0),"")</f>
        <v/>
      </c>
      <c r="S588" s="48" t="str">
        <f>IFERROR(MAX(IF(OR(O588="",P588="",Q588=""),"",IF(AND(MONTH(E588)=5,MONTH(F588)=5),(NETWORKDAYS(E588,F588,Lister!$D$7:$D$13)-P588)*N588/NETWORKDAYS(Lister!$D$20,Lister!$E$20,Lister!$D$7:$D$13),IF(AND(MONTH(E588)=4,MONTH(F588)=5),(NETWORKDAYS(Lister!$D$20,F588,Lister!$D$7:$D$13)-P588)*N588/NETWORKDAYS(Lister!$D$20,Lister!$E$20,Lister!$D$7:$D$13),IF(AND(MONTH(E588)=5,MONTH(F588)=6),(NETWORKDAYS(E588,Lister!$E$20,Lister!$D$7:$D$13)-P588)*N588/NETWORKDAYS(Lister!$D$20,Lister!$E$20,Lister!$D$7:$D$13),IF(AND(MONTH(E588)=4,MONTH(F588)=6),(NETWORKDAYS(Lister!$D$20,Lister!$E$20,Lister!$D$7:$D$13)-P588)*N588/NETWORKDAYS(Lister!$D$20,Lister!$E$20,Lister!$D$7:$D$13),IF(OR(MONTH(F588)=4,MONTH(E588)=6),0)))))),0),"")</f>
        <v/>
      </c>
      <c r="T588" s="48" t="str">
        <f>IFERROR(MAX(IF(OR(O588="",P588="",Q588=""),"",IF(AND(MONTH(E588)=6,MONTH(F588)=6),(NETWORKDAYS(E588,F588,Lister!$D$7:$D$13)-Q588)*N588/NETWORKDAYS(Lister!$D$21,Lister!$E$21,Lister!$D$7:$D$13),IF(AND(MONTH(E588)&lt;6,MONTH(F588)=6),(NETWORKDAYS(Lister!$D$21,F588,Lister!$D$7:$D$13)-Q588)*N588/NETWORKDAYS(Lister!$D$21,Lister!$E$21,Lister!$D$7:$D$13),IF(MONTH(F588)&lt;6,0)))),0),"")</f>
        <v/>
      </c>
      <c r="U588" s="50" t="str">
        <f t="shared" si="43"/>
        <v/>
      </c>
    </row>
    <row r="589" spans="1:21" x14ac:dyDescent="0.35">
      <c r="A589" s="11" t="str">
        <f t="shared" si="44"/>
        <v/>
      </c>
      <c r="B589" s="32"/>
      <c r="C589" s="17"/>
      <c r="D589" s="18"/>
      <c r="E589" s="12"/>
      <c r="F589" s="12"/>
      <c r="G589" s="40" t="str">
        <f>IF(OR(E589="",F589=""),"",NETWORKDAYS(E589,F589,Lister!$D$7:$D$13))</f>
        <v/>
      </c>
      <c r="H589" s="14"/>
      <c r="I589" s="25" t="str">
        <f t="shared" si="40"/>
        <v/>
      </c>
      <c r="J589" s="45"/>
      <c r="K589" s="46"/>
      <c r="L589" s="15"/>
      <c r="M589" s="49" t="str">
        <f t="shared" si="41"/>
        <v/>
      </c>
      <c r="N589" s="47" t="str">
        <f t="shared" si="42"/>
        <v/>
      </c>
      <c r="O589" s="15"/>
      <c r="P589" s="15"/>
      <c r="Q589" s="15"/>
      <c r="R589" s="48" t="str">
        <f>IFERROR(MAX(IF(OR(O589="",P589="",Q589=""),"",IF(AND(MONTH(E589)=4,MONTH(F589)=4),(NETWORKDAYS(E589,F589,Lister!$D$7:$D$13)-O589)*N589/NETWORKDAYS(Lister!$D$19,Lister!$E$19,Lister!$D$7:$D$13),IF(AND(MONTH(E589)=4,MONTH(F589)&gt;4),(NETWORKDAYS(E589,Lister!$E$19,Lister!$D$7:$D$13)-O589)*N589/NETWORKDAYS(Lister!$D$19,Lister!$E$19,Lister!$D$7:$D$13),IF(MONTH(E589)&gt;4,0)))),0),"")</f>
        <v/>
      </c>
      <c r="S589" s="48" t="str">
        <f>IFERROR(MAX(IF(OR(O589="",P589="",Q589=""),"",IF(AND(MONTH(E589)=5,MONTH(F589)=5),(NETWORKDAYS(E589,F589,Lister!$D$7:$D$13)-P589)*N589/NETWORKDAYS(Lister!$D$20,Lister!$E$20,Lister!$D$7:$D$13),IF(AND(MONTH(E589)=4,MONTH(F589)=5),(NETWORKDAYS(Lister!$D$20,F589,Lister!$D$7:$D$13)-P589)*N589/NETWORKDAYS(Lister!$D$20,Lister!$E$20,Lister!$D$7:$D$13),IF(AND(MONTH(E589)=5,MONTH(F589)=6),(NETWORKDAYS(E589,Lister!$E$20,Lister!$D$7:$D$13)-P589)*N589/NETWORKDAYS(Lister!$D$20,Lister!$E$20,Lister!$D$7:$D$13),IF(AND(MONTH(E589)=4,MONTH(F589)=6),(NETWORKDAYS(Lister!$D$20,Lister!$E$20,Lister!$D$7:$D$13)-P589)*N589/NETWORKDAYS(Lister!$D$20,Lister!$E$20,Lister!$D$7:$D$13),IF(OR(MONTH(F589)=4,MONTH(E589)=6),0)))))),0),"")</f>
        <v/>
      </c>
      <c r="T589" s="48" t="str">
        <f>IFERROR(MAX(IF(OR(O589="",P589="",Q589=""),"",IF(AND(MONTH(E589)=6,MONTH(F589)=6),(NETWORKDAYS(E589,F589,Lister!$D$7:$D$13)-Q589)*N589/NETWORKDAYS(Lister!$D$21,Lister!$E$21,Lister!$D$7:$D$13),IF(AND(MONTH(E589)&lt;6,MONTH(F589)=6),(NETWORKDAYS(Lister!$D$21,F589,Lister!$D$7:$D$13)-Q589)*N589/NETWORKDAYS(Lister!$D$21,Lister!$E$21,Lister!$D$7:$D$13),IF(MONTH(F589)&lt;6,0)))),0),"")</f>
        <v/>
      </c>
      <c r="U589" s="50" t="str">
        <f t="shared" si="43"/>
        <v/>
      </c>
    </row>
    <row r="590" spans="1:21" x14ac:dyDescent="0.35">
      <c r="A590" s="11" t="str">
        <f t="shared" si="44"/>
        <v/>
      </c>
      <c r="B590" s="32"/>
      <c r="C590" s="17"/>
      <c r="D590" s="18"/>
      <c r="E590" s="12"/>
      <c r="F590" s="12"/>
      <c r="G590" s="40" t="str">
        <f>IF(OR(E590="",F590=""),"",NETWORKDAYS(E590,F590,Lister!$D$7:$D$13))</f>
        <v/>
      </c>
      <c r="H590" s="14"/>
      <c r="I590" s="25" t="str">
        <f t="shared" si="40"/>
        <v/>
      </c>
      <c r="J590" s="45"/>
      <c r="K590" s="46"/>
      <c r="L590" s="15"/>
      <c r="M590" s="49" t="str">
        <f t="shared" si="41"/>
        <v/>
      </c>
      <c r="N590" s="47" t="str">
        <f t="shared" si="42"/>
        <v/>
      </c>
      <c r="O590" s="15"/>
      <c r="P590" s="15"/>
      <c r="Q590" s="15"/>
      <c r="R590" s="48" t="str">
        <f>IFERROR(MAX(IF(OR(O590="",P590="",Q590=""),"",IF(AND(MONTH(E590)=4,MONTH(F590)=4),(NETWORKDAYS(E590,F590,Lister!$D$7:$D$13)-O590)*N590/NETWORKDAYS(Lister!$D$19,Lister!$E$19,Lister!$D$7:$D$13),IF(AND(MONTH(E590)=4,MONTH(F590)&gt;4),(NETWORKDAYS(E590,Lister!$E$19,Lister!$D$7:$D$13)-O590)*N590/NETWORKDAYS(Lister!$D$19,Lister!$E$19,Lister!$D$7:$D$13),IF(MONTH(E590)&gt;4,0)))),0),"")</f>
        <v/>
      </c>
      <c r="S590" s="48" t="str">
        <f>IFERROR(MAX(IF(OR(O590="",P590="",Q590=""),"",IF(AND(MONTH(E590)=5,MONTH(F590)=5),(NETWORKDAYS(E590,F590,Lister!$D$7:$D$13)-P590)*N590/NETWORKDAYS(Lister!$D$20,Lister!$E$20,Lister!$D$7:$D$13),IF(AND(MONTH(E590)=4,MONTH(F590)=5),(NETWORKDAYS(Lister!$D$20,F590,Lister!$D$7:$D$13)-P590)*N590/NETWORKDAYS(Lister!$D$20,Lister!$E$20,Lister!$D$7:$D$13),IF(AND(MONTH(E590)=5,MONTH(F590)=6),(NETWORKDAYS(E590,Lister!$E$20,Lister!$D$7:$D$13)-P590)*N590/NETWORKDAYS(Lister!$D$20,Lister!$E$20,Lister!$D$7:$D$13),IF(AND(MONTH(E590)=4,MONTH(F590)=6),(NETWORKDAYS(Lister!$D$20,Lister!$E$20,Lister!$D$7:$D$13)-P590)*N590/NETWORKDAYS(Lister!$D$20,Lister!$E$20,Lister!$D$7:$D$13),IF(OR(MONTH(F590)=4,MONTH(E590)=6),0)))))),0),"")</f>
        <v/>
      </c>
      <c r="T590" s="48" t="str">
        <f>IFERROR(MAX(IF(OR(O590="",P590="",Q590=""),"",IF(AND(MONTH(E590)=6,MONTH(F590)=6),(NETWORKDAYS(E590,F590,Lister!$D$7:$D$13)-Q590)*N590/NETWORKDAYS(Lister!$D$21,Lister!$E$21,Lister!$D$7:$D$13),IF(AND(MONTH(E590)&lt;6,MONTH(F590)=6),(NETWORKDAYS(Lister!$D$21,F590,Lister!$D$7:$D$13)-Q590)*N590/NETWORKDAYS(Lister!$D$21,Lister!$E$21,Lister!$D$7:$D$13),IF(MONTH(F590)&lt;6,0)))),0),"")</f>
        <v/>
      </c>
      <c r="U590" s="50" t="str">
        <f t="shared" si="43"/>
        <v/>
      </c>
    </row>
    <row r="591" spans="1:21" x14ac:dyDescent="0.35">
      <c r="A591" s="11" t="str">
        <f t="shared" si="44"/>
        <v/>
      </c>
      <c r="B591" s="32"/>
      <c r="C591" s="17"/>
      <c r="D591" s="18"/>
      <c r="E591" s="12"/>
      <c r="F591" s="12"/>
      <c r="G591" s="40" t="str">
        <f>IF(OR(E591="",F591=""),"",NETWORKDAYS(E591,F591,Lister!$D$7:$D$13))</f>
        <v/>
      </c>
      <c r="H591" s="14"/>
      <c r="I591" s="25" t="str">
        <f t="shared" si="40"/>
        <v/>
      </c>
      <c r="J591" s="45"/>
      <c r="K591" s="46"/>
      <c r="L591" s="15"/>
      <c r="M591" s="49" t="str">
        <f t="shared" si="41"/>
        <v/>
      </c>
      <c r="N591" s="47" t="str">
        <f t="shared" si="42"/>
        <v/>
      </c>
      <c r="O591" s="15"/>
      <c r="P591" s="15"/>
      <c r="Q591" s="15"/>
      <c r="R591" s="48" t="str">
        <f>IFERROR(MAX(IF(OR(O591="",P591="",Q591=""),"",IF(AND(MONTH(E591)=4,MONTH(F591)=4),(NETWORKDAYS(E591,F591,Lister!$D$7:$D$13)-O591)*N591/NETWORKDAYS(Lister!$D$19,Lister!$E$19,Lister!$D$7:$D$13),IF(AND(MONTH(E591)=4,MONTH(F591)&gt;4),(NETWORKDAYS(E591,Lister!$E$19,Lister!$D$7:$D$13)-O591)*N591/NETWORKDAYS(Lister!$D$19,Lister!$E$19,Lister!$D$7:$D$13),IF(MONTH(E591)&gt;4,0)))),0),"")</f>
        <v/>
      </c>
      <c r="S591" s="48" t="str">
        <f>IFERROR(MAX(IF(OR(O591="",P591="",Q591=""),"",IF(AND(MONTH(E591)=5,MONTH(F591)=5),(NETWORKDAYS(E591,F591,Lister!$D$7:$D$13)-P591)*N591/NETWORKDAYS(Lister!$D$20,Lister!$E$20,Lister!$D$7:$D$13),IF(AND(MONTH(E591)=4,MONTH(F591)=5),(NETWORKDAYS(Lister!$D$20,F591,Lister!$D$7:$D$13)-P591)*N591/NETWORKDAYS(Lister!$D$20,Lister!$E$20,Lister!$D$7:$D$13),IF(AND(MONTH(E591)=5,MONTH(F591)=6),(NETWORKDAYS(E591,Lister!$E$20,Lister!$D$7:$D$13)-P591)*N591/NETWORKDAYS(Lister!$D$20,Lister!$E$20,Lister!$D$7:$D$13),IF(AND(MONTH(E591)=4,MONTH(F591)=6),(NETWORKDAYS(Lister!$D$20,Lister!$E$20,Lister!$D$7:$D$13)-P591)*N591/NETWORKDAYS(Lister!$D$20,Lister!$E$20,Lister!$D$7:$D$13),IF(OR(MONTH(F591)=4,MONTH(E591)=6),0)))))),0),"")</f>
        <v/>
      </c>
      <c r="T591" s="48" t="str">
        <f>IFERROR(MAX(IF(OR(O591="",P591="",Q591=""),"",IF(AND(MONTH(E591)=6,MONTH(F591)=6),(NETWORKDAYS(E591,F591,Lister!$D$7:$D$13)-Q591)*N591/NETWORKDAYS(Lister!$D$21,Lister!$E$21,Lister!$D$7:$D$13),IF(AND(MONTH(E591)&lt;6,MONTH(F591)=6),(NETWORKDAYS(Lister!$D$21,F591,Lister!$D$7:$D$13)-Q591)*N591/NETWORKDAYS(Lister!$D$21,Lister!$E$21,Lister!$D$7:$D$13),IF(MONTH(F591)&lt;6,0)))),0),"")</f>
        <v/>
      </c>
      <c r="U591" s="50" t="str">
        <f t="shared" si="43"/>
        <v/>
      </c>
    </row>
    <row r="592" spans="1:21" x14ac:dyDescent="0.35">
      <c r="A592" s="11" t="str">
        <f t="shared" si="44"/>
        <v/>
      </c>
      <c r="B592" s="32"/>
      <c r="C592" s="17"/>
      <c r="D592" s="18"/>
      <c r="E592" s="12"/>
      <c r="F592" s="12"/>
      <c r="G592" s="40" t="str">
        <f>IF(OR(E592="",F592=""),"",NETWORKDAYS(E592,F592,Lister!$D$7:$D$13))</f>
        <v/>
      </c>
      <c r="H592" s="14"/>
      <c r="I592" s="25" t="str">
        <f t="shared" si="40"/>
        <v/>
      </c>
      <c r="J592" s="45"/>
      <c r="K592" s="46"/>
      <c r="L592" s="15"/>
      <c r="M592" s="49" t="str">
        <f t="shared" si="41"/>
        <v/>
      </c>
      <c r="N592" s="47" t="str">
        <f t="shared" si="42"/>
        <v/>
      </c>
      <c r="O592" s="15"/>
      <c r="P592" s="15"/>
      <c r="Q592" s="15"/>
      <c r="R592" s="48" t="str">
        <f>IFERROR(MAX(IF(OR(O592="",P592="",Q592=""),"",IF(AND(MONTH(E592)=4,MONTH(F592)=4),(NETWORKDAYS(E592,F592,Lister!$D$7:$D$13)-O592)*N592/NETWORKDAYS(Lister!$D$19,Lister!$E$19,Lister!$D$7:$D$13),IF(AND(MONTH(E592)=4,MONTH(F592)&gt;4),(NETWORKDAYS(E592,Lister!$E$19,Lister!$D$7:$D$13)-O592)*N592/NETWORKDAYS(Lister!$D$19,Lister!$E$19,Lister!$D$7:$D$13),IF(MONTH(E592)&gt;4,0)))),0),"")</f>
        <v/>
      </c>
      <c r="S592" s="48" t="str">
        <f>IFERROR(MAX(IF(OR(O592="",P592="",Q592=""),"",IF(AND(MONTH(E592)=5,MONTH(F592)=5),(NETWORKDAYS(E592,F592,Lister!$D$7:$D$13)-P592)*N592/NETWORKDAYS(Lister!$D$20,Lister!$E$20,Lister!$D$7:$D$13),IF(AND(MONTH(E592)=4,MONTH(F592)=5),(NETWORKDAYS(Lister!$D$20,F592,Lister!$D$7:$D$13)-P592)*N592/NETWORKDAYS(Lister!$D$20,Lister!$E$20,Lister!$D$7:$D$13),IF(AND(MONTH(E592)=5,MONTH(F592)=6),(NETWORKDAYS(E592,Lister!$E$20,Lister!$D$7:$D$13)-P592)*N592/NETWORKDAYS(Lister!$D$20,Lister!$E$20,Lister!$D$7:$D$13),IF(AND(MONTH(E592)=4,MONTH(F592)=6),(NETWORKDAYS(Lister!$D$20,Lister!$E$20,Lister!$D$7:$D$13)-P592)*N592/NETWORKDAYS(Lister!$D$20,Lister!$E$20,Lister!$D$7:$D$13),IF(OR(MONTH(F592)=4,MONTH(E592)=6),0)))))),0),"")</f>
        <v/>
      </c>
      <c r="T592" s="48" t="str">
        <f>IFERROR(MAX(IF(OR(O592="",P592="",Q592=""),"",IF(AND(MONTH(E592)=6,MONTH(F592)=6),(NETWORKDAYS(E592,F592,Lister!$D$7:$D$13)-Q592)*N592/NETWORKDAYS(Lister!$D$21,Lister!$E$21,Lister!$D$7:$D$13),IF(AND(MONTH(E592)&lt;6,MONTH(F592)=6),(NETWORKDAYS(Lister!$D$21,F592,Lister!$D$7:$D$13)-Q592)*N592/NETWORKDAYS(Lister!$D$21,Lister!$E$21,Lister!$D$7:$D$13),IF(MONTH(F592)&lt;6,0)))),0),"")</f>
        <v/>
      </c>
      <c r="U592" s="50" t="str">
        <f t="shared" si="43"/>
        <v/>
      </c>
    </row>
    <row r="593" spans="1:21" x14ac:dyDescent="0.35">
      <c r="A593" s="11" t="str">
        <f t="shared" si="44"/>
        <v/>
      </c>
      <c r="B593" s="32"/>
      <c r="C593" s="17"/>
      <c r="D593" s="18"/>
      <c r="E593" s="12"/>
      <c r="F593" s="12"/>
      <c r="G593" s="40" t="str">
        <f>IF(OR(E593="",F593=""),"",NETWORKDAYS(E593,F593,Lister!$D$7:$D$13))</f>
        <v/>
      </c>
      <c r="H593" s="14"/>
      <c r="I593" s="25" t="str">
        <f t="shared" si="40"/>
        <v/>
      </c>
      <c r="J593" s="45"/>
      <c r="K593" s="46"/>
      <c r="L593" s="15"/>
      <c r="M593" s="49" t="str">
        <f t="shared" si="41"/>
        <v/>
      </c>
      <c r="N593" s="47" t="str">
        <f t="shared" si="42"/>
        <v/>
      </c>
      <c r="O593" s="15"/>
      <c r="P593" s="15"/>
      <c r="Q593" s="15"/>
      <c r="R593" s="48" t="str">
        <f>IFERROR(MAX(IF(OR(O593="",P593="",Q593=""),"",IF(AND(MONTH(E593)=4,MONTH(F593)=4),(NETWORKDAYS(E593,F593,Lister!$D$7:$D$13)-O593)*N593/NETWORKDAYS(Lister!$D$19,Lister!$E$19,Lister!$D$7:$D$13),IF(AND(MONTH(E593)=4,MONTH(F593)&gt;4),(NETWORKDAYS(E593,Lister!$E$19,Lister!$D$7:$D$13)-O593)*N593/NETWORKDAYS(Lister!$D$19,Lister!$E$19,Lister!$D$7:$D$13),IF(MONTH(E593)&gt;4,0)))),0),"")</f>
        <v/>
      </c>
      <c r="S593" s="48" t="str">
        <f>IFERROR(MAX(IF(OR(O593="",P593="",Q593=""),"",IF(AND(MONTH(E593)=5,MONTH(F593)=5),(NETWORKDAYS(E593,F593,Lister!$D$7:$D$13)-P593)*N593/NETWORKDAYS(Lister!$D$20,Lister!$E$20,Lister!$D$7:$D$13),IF(AND(MONTH(E593)=4,MONTH(F593)=5),(NETWORKDAYS(Lister!$D$20,F593,Lister!$D$7:$D$13)-P593)*N593/NETWORKDAYS(Lister!$D$20,Lister!$E$20,Lister!$D$7:$D$13),IF(AND(MONTH(E593)=5,MONTH(F593)=6),(NETWORKDAYS(E593,Lister!$E$20,Lister!$D$7:$D$13)-P593)*N593/NETWORKDAYS(Lister!$D$20,Lister!$E$20,Lister!$D$7:$D$13),IF(AND(MONTH(E593)=4,MONTH(F593)=6),(NETWORKDAYS(Lister!$D$20,Lister!$E$20,Lister!$D$7:$D$13)-P593)*N593/NETWORKDAYS(Lister!$D$20,Lister!$E$20,Lister!$D$7:$D$13),IF(OR(MONTH(F593)=4,MONTH(E593)=6),0)))))),0),"")</f>
        <v/>
      </c>
      <c r="T593" s="48" t="str">
        <f>IFERROR(MAX(IF(OR(O593="",P593="",Q593=""),"",IF(AND(MONTH(E593)=6,MONTH(F593)=6),(NETWORKDAYS(E593,F593,Lister!$D$7:$D$13)-Q593)*N593/NETWORKDAYS(Lister!$D$21,Lister!$E$21,Lister!$D$7:$D$13),IF(AND(MONTH(E593)&lt;6,MONTH(F593)=6),(NETWORKDAYS(Lister!$D$21,F593,Lister!$D$7:$D$13)-Q593)*N593/NETWORKDAYS(Lister!$D$21,Lister!$E$21,Lister!$D$7:$D$13),IF(MONTH(F593)&lt;6,0)))),0),"")</f>
        <v/>
      </c>
      <c r="U593" s="50" t="str">
        <f t="shared" si="43"/>
        <v/>
      </c>
    </row>
    <row r="594" spans="1:21" x14ac:dyDescent="0.35">
      <c r="A594" s="11" t="str">
        <f t="shared" si="44"/>
        <v/>
      </c>
      <c r="B594" s="32"/>
      <c r="C594" s="17"/>
      <c r="D594" s="18"/>
      <c r="E594" s="12"/>
      <c r="F594" s="12"/>
      <c r="G594" s="40" t="str">
        <f>IF(OR(E594="",F594=""),"",NETWORKDAYS(E594,F594,Lister!$D$7:$D$13))</f>
        <v/>
      </c>
      <c r="H594" s="14"/>
      <c r="I594" s="25" t="str">
        <f t="shared" si="40"/>
        <v/>
      </c>
      <c r="J594" s="45"/>
      <c r="K594" s="46"/>
      <c r="L594" s="15"/>
      <c r="M594" s="49" t="str">
        <f t="shared" si="41"/>
        <v/>
      </c>
      <c r="N594" s="47" t="str">
        <f t="shared" si="42"/>
        <v/>
      </c>
      <c r="O594" s="15"/>
      <c r="P594" s="15"/>
      <c r="Q594" s="15"/>
      <c r="R594" s="48" t="str">
        <f>IFERROR(MAX(IF(OR(O594="",P594="",Q594=""),"",IF(AND(MONTH(E594)=4,MONTH(F594)=4),(NETWORKDAYS(E594,F594,Lister!$D$7:$D$13)-O594)*N594/NETWORKDAYS(Lister!$D$19,Lister!$E$19,Lister!$D$7:$D$13),IF(AND(MONTH(E594)=4,MONTH(F594)&gt;4),(NETWORKDAYS(E594,Lister!$E$19,Lister!$D$7:$D$13)-O594)*N594/NETWORKDAYS(Lister!$D$19,Lister!$E$19,Lister!$D$7:$D$13),IF(MONTH(E594)&gt;4,0)))),0),"")</f>
        <v/>
      </c>
      <c r="S594" s="48" t="str">
        <f>IFERROR(MAX(IF(OR(O594="",P594="",Q594=""),"",IF(AND(MONTH(E594)=5,MONTH(F594)=5),(NETWORKDAYS(E594,F594,Lister!$D$7:$D$13)-P594)*N594/NETWORKDAYS(Lister!$D$20,Lister!$E$20,Lister!$D$7:$D$13),IF(AND(MONTH(E594)=4,MONTH(F594)=5),(NETWORKDAYS(Lister!$D$20,F594,Lister!$D$7:$D$13)-P594)*N594/NETWORKDAYS(Lister!$D$20,Lister!$E$20,Lister!$D$7:$D$13),IF(AND(MONTH(E594)=5,MONTH(F594)=6),(NETWORKDAYS(E594,Lister!$E$20,Lister!$D$7:$D$13)-P594)*N594/NETWORKDAYS(Lister!$D$20,Lister!$E$20,Lister!$D$7:$D$13),IF(AND(MONTH(E594)=4,MONTH(F594)=6),(NETWORKDAYS(Lister!$D$20,Lister!$E$20,Lister!$D$7:$D$13)-P594)*N594/NETWORKDAYS(Lister!$D$20,Lister!$E$20,Lister!$D$7:$D$13),IF(OR(MONTH(F594)=4,MONTH(E594)=6),0)))))),0),"")</f>
        <v/>
      </c>
      <c r="T594" s="48" t="str">
        <f>IFERROR(MAX(IF(OR(O594="",P594="",Q594=""),"",IF(AND(MONTH(E594)=6,MONTH(F594)=6),(NETWORKDAYS(E594,F594,Lister!$D$7:$D$13)-Q594)*N594/NETWORKDAYS(Lister!$D$21,Lister!$E$21,Lister!$D$7:$D$13),IF(AND(MONTH(E594)&lt;6,MONTH(F594)=6),(NETWORKDAYS(Lister!$D$21,F594,Lister!$D$7:$D$13)-Q594)*N594/NETWORKDAYS(Lister!$D$21,Lister!$E$21,Lister!$D$7:$D$13),IF(MONTH(F594)&lt;6,0)))),0),"")</f>
        <v/>
      </c>
      <c r="U594" s="50" t="str">
        <f t="shared" si="43"/>
        <v/>
      </c>
    </row>
    <row r="595" spans="1:21" x14ac:dyDescent="0.35">
      <c r="A595" s="11" t="str">
        <f t="shared" si="44"/>
        <v/>
      </c>
      <c r="B595" s="32"/>
      <c r="C595" s="17"/>
      <c r="D595" s="18"/>
      <c r="E595" s="12"/>
      <c r="F595" s="12"/>
      <c r="G595" s="40" t="str">
        <f>IF(OR(E595="",F595=""),"",NETWORKDAYS(E595,F595,Lister!$D$7:$D$13))</f>
        <v/>
      </c>
      <c r="H595" s="14"/>
      <c r="I595" s="25" t="str">
        <f t="shared" si="40"/>
        <v/>
      </c>
      <c r="J595" s="45"/>
      <c r="K595" s="46"/>
      <c r="L595" s="15"/>
      <c r="M595" s="49" t="str">
        <f t="shared" si="41"/>
        <v/>
      </c>
      <c r="N595" s="47" t="str">
        <f t="shared" si="42"/>
        <v/>
      </c>
      <c r="O595" s="15"/>
      <c r="P595" s="15"/>
      <c r="Q595" s="15"/>
      <c r="R595" s="48" t="str">
        <f>IFERROR(MAX(IF(OR(O595="",P595="",Q595=""),"",IF(AND(MONTH(E595)=4,MONTH(F595)=4),(NETWORKDAYS(E595,F595,Lister!$D$7:$D$13)-O595)*N595/NETWORKDAYS(Lister!$D$19,Lister!$E$19,Lister!$D$7:$D$13),IF(AND(MONTH(E595)=4,MONTH(F595)&gt;4),(NETWORKDAYS(E595,Lister!$E$19,Lister!$D$7:$D$13)-O595)*N595/NETWORKDAYS(Lister!$D$19,Lister!$E$19,Lister!$D$7:$D$13),IF(MONTH(E595)&gt;4,0)))),0),"")</f>
        <v/>
      </c>
      <c r="S595" s="48" t="str">
        <f>IFERROR(MAX(IF(OR(O595="",P595="",Q595=""),"",IF(AND(MONTH(E595)=5,MONTH(F595)=5),(NETWORKDAYS(E595,F595,Lister!$D$7:$D$13)-P595)*N595/NETWORKDAYS(Lister!$D$20,Lister!$E$20,Lister!$D$7:$D$13),IF(AND(MONTH(E595)=4,MONTH(F595)=5),(NETWORKDAYS(Lister!$D$20,F595,Lister!$D$7:$D$13)-P595)*N595/NETWORKDAYS(Lister!$D$20,Lister!$E$20,Lister!$D$7:$D$13),IF(AND(MONTH(E595)=5,MONTH(F595)=6),(NETWORKDAYS(E595,Lister!$E$20,Lister!$D$7:$D$13)-P595)*N595/NETWORKDAYS(Lister!$D$20,Lister!$E$20,Lister!$D$7:$D$13),IF(AND(MONTH(E595)=4,MONTH(F595)=6),(NETWORKDAYS(Lister!$D$20,Lister!$E$20,Lister!$D$7:$D$13)-P595)*N595/NETWORKDAYS(Lister!$D$20,Lister!$E$20,Lister!$D$7:$D$13),IF(OR(MONTH(F595)=4,MONTH(E595)=6),0)))))),0),"")</f>
        <v/>
      </c>
      <c r="T595" s="48" t="str">
        <f>IFERROR(MAX(IF(OR(O595="",P595="",Q595=""),"",IF(AND(MONTH(E595)=6,MONTH(F595)=6),(NETWORKDAYS(E595,F595,Lister!$D$7:$D$13)-Q595)*N595/NETWORKDAYS(Lister!$D$21,Lister!$E$21,Lister!$D$7:$D$13),IF(AND(MONTH(E595)&lt;6,MONTH(F595)=6),(NETWORKDAYS(Lister!$D$21,F595,Lister!$D$7:$D$13)-Q595)*N595/NETWORKDAYS(Lister!$D$21,Lister!$E$21,Lister!$D$7:$D$13),IF(MONTH(F595)&lt;6,0)))),0),"")</f>
        <v/>
      </c>
      <c r="U595" s="50" t="str">
        <f t="shared" si="43"/>
        <v/>
      </c>
    </row>
    <row r="596" spans="1:21" x14ac:dyDescent="0.35">
      <c r="A596" s="11" t="str">
        <f t="shared" si="44"/>
        <v/>
      </c>
      <c r="B596" s="32"/>
      <c r="C596" s="17"/>
      <c r="D596" s="18"/>
      <c r="E596" s="12"/>
      <c r="F596" s="12"/>
      <c r="G596" s="40" t="str">
        <f>IF(OR(E596="",F596=""),"",NETWORKDAYS(E596,F596,Lister!$D$7:$D$13))</f>
        <v/>
      </c>
      <c r="H596" s="14"/>
      <c r="I596" s="25" t="str">
        <f t="shared" si="40"/>
        <v/>
      </c>
      <c r="J596" s="45"/>
      <c r="K596" s="46"/>
      <c r="L596" s="15"/>
      <c r="M596" s="49" t="str">
        <f t="shared" si="41"/>
        <v/>
      </c>
      <c r="N596" s="47" t="str">
        <f t="shared" si="42"/>
        <v/>
      </c>
      <c r="O596" s="15"/>
      <c r="P596" s="15"/>
      <c r="Q596" s="15"/>
      <c r="R596" s="48" t="str">
        <f>IFERROR(MAX(IF(OR(O596="",P596="",Q596=""),"",IF(AND(MONTH(E596)=4,MONTH(F596)=4),(NETWORKDAYS(E596,F596,Lister!$D$7:$D$13)-O596)*N596/NETWORKDAYS(Lister!$D$19,Lister!$E$19,Lister!$D$7:$D$13),IF(AND(MONTH(E596)=4,MONTH(F596)&gt;4),(NETWORKDAYS(E596,Lister!$E$19,Lister!$D$7:$D$13)-O596)*N596/NETWORKDAYS(Lister!$D$19,Lister!$E$19,Lister!$D$7:$D$13),IF(MONTH(E596)&gt;4,0)))),0),"")</f>
        <v/>
      </c>
      <c r="S596" s="48" t="str">
        <f>IFERROR(MAX(IF(OR(O596="",P596="",Q596=""),"",IF(AND(MONTH(E596)=5,MONTH(F596)=5),(NETWORKDAYS(E596,F596,Lister!$D$7:$D$13)-P596)*N596/NETWORKDAYS(Lister!$D$20,Lister!$E$20,Lister!$D$7:$D$13),IF(AND(MONTH(E596)=4,MONTH(F596)=5),(NETWORKDAYS(Lister!$D$20,F596,Lister!$D$7:$D$13)-P596)*N596/NETWORKDAYS(Lister!$D$20,Lister!$E$20,Lister!$D$7:$D$13),IF(AND(MONTH(E596)=5,MONTH(F596)=6),(NETWORKDAYS(E596,Lister!$E$20,Lister!$D$7:$D$13)-P596)*N596/NETWORKDAYS(Lister!$D$20,Lister!$E$20,Lister!$D$7:$D$13),IF(AND(MONTH(E596)=4,MONTH(F596)=6),(NETWORKDAYS(Lister!$D$20,Lister!$E$20,Lister!$D$7:$D$13)-P596)*N596/NETWORKDAYS(Lister!$D$20,Lister!$E$20,Lister!$D$7:$D$13),IF(OR(MONTH(F596)=4,MONTH(E596)=6),0)))))),0),"")</f>
        <v/>
      </c>
      <c r="T596" s="48" t="str">
        <f>IFERROR(MAX(IF(OR(O596="",P596="",Q596=""),"",IF(AND(MONTH(E596)=6,MONTH(F596)=6),(NETWORKDAYS(E596,F596,Lister!$D$7:$D$13)-Q596)*N596/NETWORKDAYS(Lister!$D$21,Lister!$E$21,Lister!$D$7:$D$13),IF(AND(MONTH(E596)&lt;6,MONTH(F596)=6),(NETWORKDAYS(Lister!$D$21,F596,Lister!$D$7:$D$13)-Q596)*N596/NETWORKDAYS(Lister!$D$21,Lister!$E$21,Lister!$D$7:$D$13),IF(MONTH(F596)&lt;6,0)))),0),"")</f>
        <v/>
      </c>
      <c r="U596" s="50" t="str">
        <f t="shared" si="43"/>
        <v/>
      </c>
    </row>
    <row r="597" spans="1:21" x14ac:dyDescent="0.35">
      <c r="A597" s="11" t="str">
        <f t="shared" si="44"/>
        <v/>
      </c>
      <c r="B597" s="32"/>
      <c r="C597" s="17"/>
      <c r="D597" s="18"/>
      <c r="E597" s="12"/>
      <c r="F597" s="12"/>
      <c r="G597" s="40" t="str">
        <f>IF(OR(E597="",F597=""),"",NETWORKDAYS(E597,F597,Lister!$D$7:$D$13))</f>
        <v/>
      </c>
      <c r="H597" s="14"/>
      <c r="I597" s="25" t="str">
        <f t="shared" si="40"/>
        <v/>
      </c>
      <c r="J597" s="45"/>
      <c r="K597" s="46"/>
      <c r="L597" s="15"/>
      <c r="M597" s="49" t="str">
        <f t="shared" si="41"/>
        <v/>
      </c>
      <c r="N597" s="47" t="str">
        <f t="shared" si="42"/>
        <v/>
      </c>
      <c r="O597" s="15"/>
      <c r="P597" s="15"/>
      <c r="Q597" s="15"/>
      <c r="R597" s="48" t="str">
        <f>IFERROR(MAX(IF(OR(O597="",P597="",Q597=""),"",IF(AND(MONTH(E597)=4,MONTH(F597)=4),(NETWORKDAYS(E597,F597,Lister!$D$7:$D$13)-O597)*N597/NETWORKDAYS(Lister!$D$19,Lister!$E$19,Lister!$D$7:$D$13),IF(AND(MONTH(E597)=4,MONTH(F597)&gt;4),(NETWORKDAYS(E597,Lister!$E$19,Lister!$D$7:$D$13)-O597)*N597/NETWORKDAYS(Lister!$D$19,Lister!$E$19,Lister!$D$7:$D$13),IF(MONTH(E597)&gt;4,0)))),0),"")</f>
        <v/>
      </c>
      <c r="S597" s="48" t="str">
        <f>IFERROR(MAX(IF(OR(O597="",P597="",Q597=""),"",IF(AND(MONTH(E597)=5,MONTH(F597)=5),(NETWORKDAYS(E597,F597,Lister!$D$7:$D$13)-P597)*N597/NETWORKDAYS(Lister!$D$20,Lister!$E$20,Lister!$D$7:$D$13),IF(AND(MONTH(E597)=4,MONTH(F597)=5),(NETWORKDAYS(Lister!$D$20,F597,Lister!$D$7:$D$13)-P597)*N597/NETWORKDAYS(Lister!$D$20,Lister!$E$20,Lister!$D$7:$D$13),IF(AND(MONTH(E597)=5,MONTH(F597)=6),(NETWORKDAYS(E597,Lister!$E$20,Lister!$D$7:$D$13)-P597)*N597/NETWORKDAYS(Lister!$D$20,Lister!$E$20,Lister!$D$7:$D$13),IF(AND(MONTH(E597)=4,MONTH(F597)=6),(NETWORKDAYS(Lister!$D$20,Lister!$E$20,Lister!$D$7:$D$13)-P597)*N597/NETWORKDAYS(Lister!$D$20,Lister!$E$20,Lister!$D$7:$D$13),IF(OR(MONTH(F597)=4,MONTH(E597)=6),0)))))),0),"")</f>
        <v/>
      </c>
      <c r="T597" s="48" t="str">
        <f>IFERROR(MAX(IF(OR(O597="",P597="",Q597=""),"",IF(AND(MONTH(E597)=6,MONTH(F597)=6),(NETWORKDAYS(E597,F597,Lister!$D$7:$D$13)-Q597)*N597/NETWORKDAYS(Lister!$D$21,Lister!$E$21,Lister!$D$7:$D$13),IF(AND(MONTH(E597)&lt;6,MONTH(F597)=6),(NETWORKDAYS(Lister!$D$21,F597,Lister!$D$7:$D$13)-Q597)*N597/NETWORKDAYS(Lister!$D$21,Lister!$E$21,Lister!$D$7:$D$13),IF(MONTH(F597)&lt;6,0)))),0),"")</f>
        <v/>
      </c>
      <c r="U597" s="50" t="str">
        <f t="shared" si="43"/>
        <v/>
      </c>
    </row>
    <row r="598" spans="1:21" x14ac:dyDescent="0.35">
      <c r="A598" s="11" t="str">
        <f t="shared" si="44"/>
        <v/>
      </c>
      <c r="B598" s="32"/>
      <c r="C598" s="17"/>
      <c r="D598" s="18"/>
      <c r="E598" s="12"/>
      <c r="F598" s="12"/>
      <c r="G598" s="40" t="str">
        <f>IF(OR(E598="",F598=""),"",NETWORKDAYS(E598,F598,Lister!$D$7:$D$13))</f>
        <v/>
      </c>
      <c r="H598" s="14"/>
      <c r="I598" s="25" t="str">
        <f t="shared" ref="I598:I661" si="45">IF(H598="","",IF(H598="Funktionær",0.75,IF(H598="Ikke-funktionær",0.9,IF(H598="Elev/lærling",0.9))))</f>
        <v/>
      </c>
      <c r="J598" s="45"/>
      <c r="K598" s="46"/>
      <c r="L598" s="15"/>
      <c r="M598" s="49" t="str">
        <f t="shared" ref="M598:M661" si="46">IF(B598="","",IF(J598*I598&gt;30000*IF(L598&gt;37,37,L598)/37,30000*IF(L598&gt;37,37,L598)/37,J598*I598))</f>
        <v/>
      </c>
      <c r="N598" s="47" t="str">
        <f t="shared" ref="N598:N661" si="47">IF(M598="","",IF(M598&lt;=J598-K598,M598,J598-K598))</f>
        <v/>
      </c>
      <c r="O598" s="15"/>
      <c r="P598" s="15"/>
      <c r="Q598" s="15"/>
      <c r="R598" s="48" t="str">
        <f>IFERROR(MAX(IF(OR(O598="",P598="",Q598=""),"",IF(AND(MONTH(E598)=4,MONTH(F598)=4),(NETWORKDAYS(E598,F598,Lister!$D$7:$D$13)-O598)*N598/NETWORKDAYS(Lister!$D$19,Lister!$E$19,Lister!$D$7:$D$13),IF(AND(MONTH(E598)=4,MONTH(F598)&gt;4),(NETWORKDAYS(E598,Lister!$E$19,Lister!$D$7:$D$13)-O598)*N598/NETWORKDAYS(Lister!$D$19,Lister!$E$19,Lister!$D$7:$D$13),IF(MONTH(E598)&gt;4,0)))),0),"")</f>
        <v/>
      </c>
      <c r="S598" s="48" t="str">
        <f>IFERROR(MAX(IF(OR(O598="",P598="",Q598=""),"",IF(AND(MONTH(E598)=5,MONTH(F598)=5),(NETWORKDAYS(E598,F598,Lister!$D$7:$D$13)-P598)*N598/NETWORKDAYS(Lister!$D$20,Lister!$E$20,Lister!$D$7:$D$13),IF(AND(MONTH(E598)=4,MONTH(F598)=5),(NETWORKDAYS(Lister!$D$20,F598,Lister!$D$7:$D$13)-P598)*N598/NETWORKDAYS(Lister!$D$20,Lister!$E$20,Lister!$D$7:$D$13),IF(AND(MONTH(E598)=5,MONTH(F598)=6),(NETWORKDAYS(E598,Lister!$E$20,Lister!$D$7:$D$13)-P598)*N598/NETWORKDAYS(Lister!$D$20,Lister!$E$20,Lister!$D$7:$D$13),IF(AND(MONTH(E598)=4,MONTH(F598)=6),(NETWORKDAYS(Lister!$D$20,Lister!$E$20,Lister!$D$7:$D$13)-P598)*N598/NETWORKDAYS(Lister!$D$20,Lister!$E$20,Lister!$D$7:$D$13),IF(OR(MONTH(F598)=4,MONTH(E598)=6),0)))))),0),"")</f>
        <v/>
      </c>
      <c r="T598" s="48" t="str">
        <f>IFERROR(MAX(IF(OR(O598="",P598="",Q598=""),"",IF(AND(MONTH(E598)=6,MONTH(F598)=6),(NETWORKDAYS(E598,F598,Lister!$D$7:$D$13)-Q598)*N598/NETWORKDAYS(Lister!$D$21,Lister!$E$21,Lister!$D$7:$D$13),IF(AND(MONTH(E598)&lt;6,MONTH(F598)=6),(NETWORKDAYS(Lister!$D$21,F598,Lister!$D$7:$D$13)-Q598)*N598/NETWORKDAYS(Lister!$D$21,Lister!$E$21,Lister!$D$7:$D$13),IF(MONTH(F598)&lt;6,0)))),0),"")</f>
        <v/>
      </c>
      <c r="U598" s="50" t="str">
        <f t="shared" ref="U598:U661" si="48">IFERROR(MAX(IF(AND(ISNUMBER(R598),ISNUMBER(S598),ISNUMBER(Q598)),R598+S598+T598,""),0),"")</f>
        <v/>
      </c>
    </row>
    <row r="599" spans="1:21" x14ac:dyDescent="0.35">
      <c r="A599" s="11" t="str">
        <f t="shared" ref="A599:A662" si="49">IF(B599="","",A598+1)</f>
        <v/>
      </c>
      <c r="B599" s="32"/>
      <c r="C599" s="17"/>
      <c r="D599" s="18"/>
      <c r="E599" s="12"/>
      <c r="F599" s="12"/>
      <c r="G599" s="40" t="str">
        <f>IF(OR(E599="",F599=""),"",NETWORKDAYS(E599,F599,Lister!$D$7:$D$13))</f>
        <v/>
      </c>
      <c r="H599" s="14"/>
      <c r="I599" s="25" t="str">
        <f t="shared" si="45"/>
        <v/>
      </c>
      <c r="J599" s="45"/>
      <c r="K599" s="46"/>
      <c r="L599" s="15"/>
      <c r="M599" s="49" t="str">
        <f t="shared" si="46"/>
        <v/>
      </c>
      <c r="N599" s="47" t="str">
        <f t="shared" si="47"/>
        <v/>
      </c>
      <c r="O599" s="15"/>
      <c r="P599" s="15"/>
      <c r="Q599" s="15"/>
      <c r="R599" s="48" t="str">
        <f>IFERROR(MAX(IF(OR(O599="",P599="",Q599=""),"",IF(AND(MONTH(E599)=4,MONTH(F599)=4),(NETWORKDAYS(E599,F599,Lister!$D$7:$D$13)-O599)*N599/NETWORKDAYS(Lister!$D$19,Lister!$E$19,Lister!$D$7:$D$13),IF(AND(MONTH(E599)=4,MONTH(F599)&gt;4),(NETWORKDAYS(E599,Lister!$E$19,Lister!$D$7:$D$13)-O599)*N599/NETWORKDAYS(Lister!$D$19,Lister!$E$19,Lister!$D$7:$D$13),IF(MONTH(E599)&gt;4,0)))),0),"")</f>
        <v/>
      </c>
      <c r="S599" s="48" t="str">
        <f>IFERROR(MAX(IF(OR(O599="",P599="",Q599=""),"",IF(AND(MONTH(E599)=5,MONTH(F599)=5),(NETWORKDAYS(E599,F599,Lister!$D$7:$D$13)-P599)*N599/NETWORKDAYS(Lister!$D$20,Lister!$E$20,Lister!$D$7:$D$13),IF(AND(MONTH(E599)=4,MONTH(F599)=5),(NETWORKDAYS(Lister!$D$20,F599,Lister!$D$7:$D$13)-P599)*N599/NETWORKDAYS(Lister!$D$20,Lister!$E$20,Lister!$D$7:$D$13),IF(AND(MONTH(E599)=5,MONTH(F599)=6),(NETWORKDAYS(E599,Lister!$E$20,Lister!$D$7:$D$13)-P599)*N599/NETWORKDAYS(Lister!$D$20,Lister!$E$20,Lister!$D$7:$D$13),IF(AND(MONTH(E599)=4,MONTH(F599)=6),(NETWORKDAYS(Lister!$D$20,Lister!$E$20,Lister!$D$7:$D$13)-P599)*N599/NETWORKDAYS(Lister!$D$20,Lister!$E$20,Lister!$D$7:$D$13),IF(OR(MONTH(F599)=4,MONTH(E599)=6),0)))))),0),"")</f>
        <v/>
      </c>
      <c r="T599" s="48" t="str">
        <f>IFERROR(MAX(IF(OR(O599="",P599="",Q599=""),"",IF(AND(MONTH(E599)=6,MONTH(F599)=6),(NETWORKDAYS(E599,F599,Lister!$D$7:$D$13)-Q599)*N599/NETWORKDAYS(Lister!$D$21,Lister!$E$21,Lister!$D$7:$D$13),IF(AND(MONTH(E599)&lt;6,MONTH(F599)=6),(NETWORKDAYS(Lister!$D$21,F599,Lister!$D$7:$D$13)-Q599)*N599/NETWORKDAYS(Lister!$D$21,Lister!$E$21,Lister!$D$7:$D$13),IF(MONTH(F599)&lt;6,0)))),0),"")</f>
        <v/>
      </c>
      <c r="U599" s="50" t="str">
        <f t="shared" si="48"/>
        <v/>
      </c>
    </row>
    <row r="600" spans="1:21" x14ac:dyDescent="0.35">
      <c r="A600" s="11" t="str">
        <f t="shared" si="49"/>
        <v/>
      </c>
      <c r="B600" s="32"/>
      <c r="C600" s="17"/>
      <c r="D600" s="18"/>
      <c r="E600" s="12"/>
      <c r="F600" s="12"/>
      <c r="G600" s="40" t="str">
        <f>IF(OR(E600="",F600=""),"",NETWORKDAYS(E600,F600,Lister!$D$7:$D$13))</f>
        <v/>
      </c>
      <c r="H600" s="14"/>
      <c r="I600" s="25" t="str">
        <f t="shared" si="45"/>
        <v/>
      </c>
      <c r="J600" s="45"/>
      <c r="K600" s="46"/>
      <c r="L600" s="15"/>
      <c r="M600" s="49" t="str">
        <f t="shared" si="46"/>
        <v/>
      </c>
      <c r="N600" s="47" t="str">
        <f t="shared" si="47"/>
        <v/>
      </c>
      <c r="O600" s="15"/>
      <c r="P600" s="15"/>
      <c r="Q600" s="15"/>
      <c r="R600" s="48" t="str">
        <f>IFERROR(MAX(IF(OR(O600="",P600="",Q600=""),"",IF(AND(MONTH(E600)=4,MONTH(F600)=4),(NETWORKDAYS(E600,F600,Lister!$D$7:$D$13)-O600)*N600/NETWORKDAYS(Lister!$D$19,Lister!$E$19,Lister!$D$7:$D$13),IF(AND(MONTH(E600)=4,MONTH(F600)&gt;4),(NETWORKDAYS(E600,Lister!$E$19,Lister!$D$7:$D$13)-O600)*N600/NETWORKDAYS(Lister!$D$19,Lister!$E$19,Lister!$D$7:$D$13),IF(MONTH(E600)&gt;4,0)))),0),"")</f>
        <v/>
      </c>
      <c r="S600" s="48" t="str">
        <f>IFERROR(MAX(IF(OR(O600="",P600="",Q600=""),"",IF(AND(MONTH(E600)=5,MONTH(F600)=5),(NETWORKDAYS(E600,F600,Lister!$D$7:$D$13)-P600)*N600/NETWORKDAYS(Lister!$D$20,Lister!$E$20,Lister!$D$7:$D$13),IF(AND(MONTH(E600)=4,MONTH(F600)=5),(NETWORKDAYS(Lister!$D$20,F600,Lister!$D$7:$D$13)-P600)*N600/NETWORKDAYS(Lister!$D$20,Lister!$E$20,Lister!$D$7:$D$13),IF(AND(MONTH(E600)=5,MONTH(F600)=6),(NETWORKDAYS(E600,Lister!$E$20,Lister!$D$7:$D$13)-P600)*N600/NETWORKDAYS(Lister!$D$20,Lister!$E$20,Lister!$D$7:$D$13),IF(AND(MONTH(E600)=4,MONTH(F600)=6),(NETWORKDAYS(Lister!$D$20,Lister!$E$20,Lister!$D$7:$D$13)-P600)*N600/NETWORKDAYS(Lister!$D$20,Lister!$E$20,Lister!$D$7:$D$13),IF(OR(MONTH(F600)=4,MONTH(E600)=6),0)))))),0),"")</f>
        <v/>
      </c>
      <c r="T600" s="48" t="str">
        <f>IFERROR(MAX(IF(OR(O600="",P600="",Q600=""),"",IF(AND(MONTH(E600)=6,MONTH(F600)=6),(NETWORKDAYS(E600,F600,Lister!$D$7:$D$13)-Q600)*N600/NETWORKDAYS(Lister!$D$21,Lister!$E$21,Lister!$D$7:$D$13),IF(AND(MONTH(E600)&lt;6,MONTH(F600)=6),(NETWORKDAYS(Lister!$D$21,F600,Lister!$D$7:$D$13)-Q600)*N600/NETWORKDAYS(Lister!$D$21,Lister!$E$21,Lister!$D$7:$D$13),IF(MONTH(F600)&lt;6,0)))),0),"")</f>
        <v/>
      </c>
      <c r="U600" s="50" t="str">
        <f t="shared" si="48"/>
        <v/>
      </c>
    </row>
    <row r="601" spans="1:21" x14ac:dyDescent="0.35">
      <c r="A601" s="11" t="str">
        <f t="shared" si="49"/>
        <v/>
      </c>
      <c r="B601" s="32"/>
      <c r="C601" s="17"/>
      <c r="D601" s="18"/>
      <c r="E601" s="12"/>
      <c r="F601" s="12"/>
      <c r="G601" s="40" t="str">
        <f>IF(OR(E601="",F601=""),"",NETWORKDAYS(E601,F601,Lister!$D$7:$D$13))</f>
        <v/>
      </c>
      <c r="H601" s="14"/>
      <c r="I601" s="25" t="str">
        <f t="shared" si="45"/>
        <v/>
      </c>
      <c r="J601" s="45"/>
      <c r="K601" s="46"/>
      <c r="L601" s="15"/>
      <c r="M601" s="49" t="str">
        <f t="shared" si="46"/>
        <v/>
      </c>
      <c r="N601" s="47" t="str">
        <f t="shared" si="47"/>
        <v/>
      </c>
      <c r="O601" s="15"/>
      <c r="P601" s="15"/>
      <c r="Q601" s="15"/>
      <c r="R601" s="48" t="str">
        <f>IFERROR(MAX(IF(OR(O601="",P601="",Q601=""),"",IF(AND(MONTH(E601)=4,MONTH(F601)=4),(NETWORKDAYS(E601,F601,Lister!$D$7:$D$13)-O601)*N601/NETWORKDAYS(Lister!$D$19,Lister!$E$19,Lister!$D$7:$D$13),IF(AND(MONTH(E601)=4,MONTH(F601)&gt;4),(NETWORKDAYS(E601,Lister!$E$19,Lister!$D$7:$D$13)-O601)*N601/NETWORKDAYS(Lister!$D$19,Lister!$E$19,Lister!$D$7:$D$13),IF(MONTH(E601)&gt;4,0)))),0),"")</f>
        <v/>
      </c>
      <c r="S601" s="48" t="str">
        <f>IFERROR(MAX(IF(OR(O601="",P601="",Q601=""),"",IF(AND(MONTH(E601)=5,MONTH(F601)=5),(NETWORKDAYS(E601,F601,Lister!$D$7:$D$13)-P601)*N601/NETWORKDAYS(Lister!$D$20,Lister!$E$20,Lister!$D$7:$D$13),IF(AND(MONTH(E601)=4,MONTH(F601)=5),(NETWORKDAYS(Lister!$D$20,F601,Lister!$D$7:$D$13)-P601)*N601/NETWORKDAYS(Lister!$D$20,Lister!$E$20,Lister!$D$7:$D$13),IF(AND(MONTH(E601)=5,MONTH(F601)=6),(NETWORKDAYS(E601,Lister!$E$20,Lister!$D$7:$D$13)-P601)*N601/NETWORKDAYS(Lister!$D$20,Lister!$E$20,Lister!$D$7:$D$13),IF(AND(MONTH(E601)=4,MONTH(F601)=6),(NETWORKDAYS(Lister!$D$20,Lister!$E$20,Lister!$D$7:$D$13)-P601)*N601/NETWORKDAYS(Lister!$D$20,Lister!$E$20,Lister!$D$7:$D$13),IF(OR(MONTH(F601)=4,MONTH(E601)=6),0)))))),0),"")</f>
        <v/>
      </c>
      <c r="T601" s="48" t="str">
        <f>IFERROR(MAX(IF(OR(O601="",P601="",Q601=""),"",IF(AND(MONTH(E601)=6,MONTH(F601)=6),(NETWORKDAYS(E601,F601,Lister!$D$7:$D$13)-Q601)*N601/NETWORKDAYS(Lister!$D$21,Lister!$E$21,Lister!$D$7:$D$13),IF(AND(MONTH(E601)&lt;6,MONTH(F601)=6),(NETWORKDAYS(Lister!$D$21,F601,Lister!$D$7:$D$13)-Q601)*N601/NETWORKDAYS(Lister!$D$21,Lister!$E$21,Lister!$D$7:$D$13),IF(MONTH(F601)&lt;6,0)))),0),"")</f>
        <v/>
      </c>
      <c r="U601" s="50" t="str">
        <f t="shared" si="48"/>
        <v/>
      </c>
    </row>
    <row r="602" spans="1:21" x14ac:dyDescent="0.35">
      <c r="A602" s="11" t="str">
        <f t="shared" si="49"/>
        <v/>
      </c>
      <c r="B602" s="32"/>
      <c r="C602" s="17"/>
      <c r="D602" s="18"/>
      <c r="E602" s="12"/>
      <c r="F602" s="12"/>
      <c r="G602" s="40" t="str">
        <f>IF(OR(E602="",F602=""),"",NETWORKDAYS(E602,F602,Lister!$D$7:$D$13))</f>
        <v/>
      </c>
      <c r="H602" s="14"/>
      <c r="I602" s="25" t="str">
        <f t="shared" si="45"/>
        <v/>
      </c>
      <c r="J602" s="45"/>
      <c r="K602" s="46"/>
      <c r="L602" s="15"/>
      <c r="M602" s="49" t="str">
        <f t="shared" si="46"/>
        <v/>
      </c>
      <c r="N602" s="47" t="str">
        <f t="shared" si="47"/>
        <v/>
      </c>
      <c r="O602" s="15"/>
      <c r="P602" s="15"/>
      <c r="Q602" s="15"/>
      <c r="R602" s="48" t="str">
        <f>IFERROR(MAX(IF(OR(O602="",P602="",Q602=""),"",IF(AND(MONTH(E602)=4,MONTH(F602)=4),(NETWORKDAYS(E602,F602,Lister!$D$7:$D$13)-O602)*N602/NETWORKDAYS(Lister!$D$19,Lister!$E$19,Lister!$D$7:$D$13),IF(AND(MONTH(E602)=4,MONTH(F602)&gt;4),(NETWORKDAYS(E602,Lister!$E$19,Lister!$D$7:$D$13)-O602)*N602/NETWORKDAYS(Lister!$D$19,Lister!$E$19,Lister!$D$7:$D$13),IF(MONTH(E602)&gt;4,0)))),0),"")</f>
        <v/>
      </c>
      <c r="S602" s="48" t="str">
        <f>IFERROR(MAX(IF(OR(O602="",P602="",Q602=""),"",IF(AND(MONTH(E602)=5,MONTH(F602)=5),(NETWORKDAYS(E602,F602,Lister!$D$7:$D$13)-P602)*N602/NETWORKDAYS(Lister!$D$20,Lister!$E$20,Lister!$D$7:$D$13),IF(AND(MONTH(E602)=4,MONTH(F602)=5),(NETWORKDAYS(Lister!$D$20,F602,Lister!$D$7:$D$13)-P602)*N602/NETWORKDAYS(Lister!$D$20,Lister!$E$20,Lister!$D$7:$D$13),IF(AND(MONTH(E602)=5,MONTH(F602)=6),(NETWORKDAYS(E602,Lister!$E$20,Lister!$D$7:$D$13)-P602)*N602/NETWORKDAYS(Lister!$D$20,Lister!$E$20,Lister!$D$7:$D$13),IF(AND(MONTH(E602)=4,MONTH(F602)=6),(NETWORKDAYS(Lister!$D$20,Lister!$E$20,Lister!$D$7:$D$13)-P602)*N602/NETWORKDAYS(Lister!$D$20,Lister!$E$20,Lister!$D$7:$D$13),IF(OR(MONTH(F602)=4,MONTH(E602)=6),0)))))),0),"")</f>
        <v/>
      </c>
      <c r="T602" s="48" t="str">
        <f>IFERROR(MAX(IF(OR(O602="",P602="",Q602=""),"",IF(AND(MONTH(E602)=6,MONTH(F602)=6),(NETWORKDAYS(E602,F602,Lister!$D$7:$D$13)-Q602)*N602/NETWORKDAYS(Lister!$D$21,Lister!$E$21,Lister!$D$7:$D$13),IF(AND(MONTH(E602)&lt;6,MONTH(F602)=6),(NETWORKDAYS(Lister!$D$21,F602,Lister!$D$7:$D$13)-Q602)*N602/NETWORKDAYS(Lister!$D$21,Lister!$E$21,Lister!$D$7:$D$13),IF(MONTH(F602)&lt;6,0)))),0),"")</f>
        <v/>
      </c>
      <c r="U602" s="50" t="str">
        <f t="shared" si="48"/>
        <v/>
      </c>
    </row>
    <row r="603" spans="1:21" x14ac:dyDescent="0.35">
      <c r="A603" s="11" t="str">
        <f t="shared" si="49"/>
        <v/>
      </c>
      <c r="B603" s="32"/>
      <c r="C603" s="17"/>
      <c r="D603" s="18"/>
      <c r="E603" s="12"/>
      <c r="F603" s="12"/>
      <c r="G603" s="40" t="str">
        <f>IF(OR(E603="",F603=""),"",NETWORKDAYS(E603,F603,Lister!$D$7:$D$13))</f>
        <v/>
      </c>
      <c r="H603" s="14"/>
      <c r="I603" s="25" t="str">
        <f t="shared" si="45"/>
        <v/>
      </c>
      <c r="J603" s="45"/>
      <c r="K603" s="46"/>
      <c r="L603" s="15"/>
      <c r="M603" s="49" t="str">
        <f t="shared" si="46"/>
        <v/>
      </c>
      <c r="N603" s="47" t="str">
        <f t="shared" si="47"/>
        <v/>
      </c>
      <c r="O603" s="15"/>
      <c r="P603" s="15"/>
      <c r="Q603" s="15"/>
      <c r="R603" s="48" t="str">
        <f>IFERROR(MAX(IF(OR(O603="",P603="",Q603=""),"",IF(AND(MONTH(E603)=4,MONTH(F603)=4),(NETWORKDAYS(E603,F603,Lister!$D$7:$D$13)-O603)*N603/NETWORKDAYS(Lister!$D$19,Lister!$E$19,Lister!$D$7:$D$13),IF(AND(MONTH(E603)=4,MONTH(F603)&gt;4),(NETWORKDAYS(E603,Lister!$E$19,Lister!$D$7:$D$13)-O603)*N603/NETWORKDAYS(Lister!$D$19,Lister!$E$19,Lister!$D$7:$D$13),IF(MONTH(E603)&gt;4,0)))),0),"")</f>
        <v/>
      </c>
      <c r="S603" s="48" t="str">
        <f>IFERROR(MAX(IF(OR(O603="",P603="",Q603=""),"",IF(AND(MONTH(E603)=5,MONTH(F603)=5),(NETWORKDAYS(E603,F603,Lister!$D$7:$D$13)-P603)*N603/NETWORKDAYS(Lister!$D$20,Lister!$E$20,Lister!$D$7:$D$13),IF(AND(MONTH(E603)=4,MONTH(F603)=5),(NETWORKDAYS(Lister!$D$20,F603,Lister!$D$7:$D$13)-P603)*N603/NETWORKDAYS(Lister!$D$20,Lister!$E$20,Lister!$D$7:$D$13),IF(AND(MONTH(E603)=5,MONTH(F603)=6),(NETWORKDAYS(E603,Lister!$E$20,Lister!$D$7:$D$13)-P603)*N603/NETWORKDAYS(Lister!$D$20,Lister!$E$20,Lister!$D$7:$D$13),IF(AND(MONTH(E603)=4,MONTH(F603)=6),(NETWORKDAYS(Lister!$D$20,Lister!$E$20,Lister!$D$7:$D$13)-P603)*N603/NETWORKDAYS(Lister!$D$20,Lister!$E$20,Lister!$D$7:$D$13),IF(OR(MONTH(F603)=4,MONTH(E603)=6),0)))))),0),"")</f>
        <v/>
      </c>
      <c r="T603" s="48" t="str">
        <f>IFERROR(MAX(IF(OR(O603="",P603="",Q603=""),"",IF(AND(MONTH(E603)=6,MONTH(F603)=6),(NETWORKDAYS(E603,F603,Lister!$D$7:$D$13)-Q603)*N603/NETWORKDAYS(Lister!$D$21,Lister!$E$21,Lister!$D$7:$D$13),IF(AND(MONTH(E603)&lt;6,MONTH(F603)=6),(NETWORKDAYS(Lister!$D$21,F603,Lister!$D$7:$D$13)-Q603)*N603/NETWORKDAYS(Lister!$D$21,Lister!$E$21,Lister!$D$7:$D$13),IF(MONTH(F603)&lt;6,0)))),0),"")</f>
        <v/>
      </c>
      <c r="U603" s="50" t="str">
        <f t="shared" si="48"/>
        <v/>
      </c>
    </row>
    <row r="604" spans="1:21" x14ac:dyDescent="0.35">
      <c r="A604" s="11" t="str">
        <f t="shared" si="49"/>
        <v/>
      </c>
      <c r="B604" s="32"/>
      <c r="C604" s="17"/>
      <c r="D604" s="18"/>
      <c r="E604" s="12"/>
      <c r="F604" s="12"/>
      <c r="G604" s="40" t="str">
        <f>IF(OR(E604="",F604=""),"",NETWORKDAYS(E604,F604,Lister!$D$7:$D$13))</f>
        <v/>
      </c>
      <c r="H604" s="14"/>
      <c r="I604" s="25" t="str">
        <f t="shared" si="45"/>
        <v/>
      </c>
      <c r="J604" s="45"/>
      <c r="K604" s="46"/>
      <c r="L604" s="15"/>
      <c r="M604" s="49" t="str">
        <f t="shared" si="46"/>
        <v/>
      </c>
      <c r="N604" s="47" t="str">
        <f t="shared" si="47"/>
        <v/>
      </c>
      <c r="O604" s="15"/>
      <c r="P604" s="15"/>
      <c r="Q604" s="15"/>
      <c r="R604" s="48" t="str">
        <f>IFERROR(MAX(IF(OR(O604="",P604="",Q604=""),"",IF(AND(MONTH(E604)=4,MONTH(F604)=4),(NETWORKDAYS(E604,F604,Lister!$D$7:$D$13)-O604)*N604/NETWORKDAYS(Lister!$D$19,Lister!$E$19,Lister!$D$7:$D$13),IF(AND(MONTH(E604)=4,MONTH(F604)&gt;4),(NETWORKDAYS(E604,Lister!$E$19,Lister!$D$7:$D$13)-O604)*N604/NETWORKDAYS(Lister!$D$19,Lister!$E$19,Lister!$D$7:$D$13),IF(MONTH(E604)&gt;4,0)))),0),"")</f>
        <v/>
      </c>
      <c r="S604" s="48" t="str">
        <f>IFERROR(MAX(IF(OR(O604="",P604="",Q604=""),"",IF(AND(MONTH(E604)=5,MONTH(F604)=5),(NETWORKDAYS(E604,F604,Lister!$D$7:$D$13)-P604)*N604/NETWORKDAYS(Lister!$D$20,Lister!$E$20,Lister!$D$7:$D$13),IF(AND(MONTH(E604)=4,MONTH(F604)=5),(NETWORKDAYS(Lister!$D$20,F604,Lister!$D$7:$D$13)-P604)*N604/NETWORKDAYS(Lister!$D$20,Lister!$E$20,Lister!$D$7:$D$13),IF(AND(MONTH(E604)=5,MONTH(F604)=6),(NETWORKDAYS(E604,Lister!$E$20,Lister!$D$7:$D$13)-P604)*N604/NETWORKDAYS(Lister!$D$20,Lister!$E$20,Lister!$D$7:$D$13),IF(AND(MONTH(E604)=4,MONTH(F604)=6),(NETWORKDAYS(Lister!$D$20,Lister!$E$20,Lister!$D$7:$D$13)-P604)*N604/NETWORKDAYS(Lister!$D$20,Lister!$E$20,Lister!$D$7:$D$13),IF(OR(MONTH(F604)=4,MONTH(E604)=6),0)))))),0),"")</f>
        <v/>
      </c>
      <c r="T604" s="48" t="str">
        <f>IFERROR(MAX(IF(OR(O604="",P604="",Q604=""),"",IF(AND(MONTH(E604)=6,MONTH(F604)=6),(NETWORKDAYS(E604,F604,Lister!$D$7:$D$13)-Q604)*N604/NETWORKDAYS(Lister!$D$21,Lister!$E$21,Lister!$D$7:$D$13),IF(AND(MONTH(E604)&lt;6,MONTH(F604)=6),(NETWORKDAYS(Lister!$D$21,F604,Lister!$D$7:$D$13)-Q604)*N604/NETWORKDAYS(Lister!$D$21,Lister!$E$21,Lister!$D$7:$D$13),IF(MONTH(F604)&lt;6,0)))),0),"")</f>
        <v/>
      </c>
      <c r="U604" s="50" t="str">
        <f t="shared" si="48"/>
        <v/>
      </c>
    </row>
    <row r="605" spans="1:21" x14ac:dyDescent="0.35">
      <c r="A605" s="11" t="str">
        <f t="shared" si="49"/>
        <v/>
      </c>
      <c r="B605" s="32"/>
      <c r="C605" s="17"/>
      <c r="D605" s="18"/>
      <c r="E605" s="12"/>
      <c r="F605" s="12"/>
      <c r="G605" s="40" t="str">
        <f>IF(OR(E605="",F605=""),"",NETWORKDAYS(E605,F605,Lister!$D$7:$D$13))</f>
        <v/>
      </c>
      <c r="H605" s="14"/>
      <c r="I605" s="25" t="str">
        <f t="shared" si="45"/>
        <v/>
      </c>
      <c r="J605" s="45"/>
      <c r="K605" s="46"/>
      <c r="L605" s="15"/>
      <c r="M605" s="49" t="str">
        <f t="shared" si="46"/>
        <v/>
      </c>
      <c r="N605" s="47" t="str">
        <f t="shared" si="47"/>
        <v/>
      </c>
      <c r="O605" s="15"/>
      <c r="P605" s="15"/>
      <c r="Q605" s="15"/>
      <c r="R605" s="48" t="str">
        <f>IFERROR(MAX(IF(OR(O605="",P605="",Q605=""),"",IF(AND(MONTH(E605)=4,MONTH(F605)=4),(NETWORKDAYS(E605,F605,Lister!$D$7:$D$13)-O605)*N605/NETWORKDAYS(Lister!$D$19,Lister!$E$19,Lister!$D$7:$D$13),IF(AND(MONTH(E605)=4,MONTH(F605)&gt;4),(NETWORKDAYS(E605,Lister!$E$19,Lister!$D$7:$D$13)-O605)*N605/NETWORKDAYS(Lister!$D$19,Lister!$E$19,Lister!$D$7:$D$13),IF(MONTH(E605)&gt;4,0)))),0),"")</f>
        <v/>
      </c>
      <c r="S605" s="48" t="str">
        <f>IFERROR(MAX(IF(OR(O605="",P605="",Q605=""),"",IF(AND(MONTH(E605)=5,MONTH(F605)=5),(NETWORKDAYS(E605,F605,Lister!$D$7:$D$13)-P605)*N605/NETWORKDAYS(Lister!$D$20,Lister!$E$20,Lister!$D$7:$D$13),IF(AND(MONTH(E605)=4,MONTH(F605)=5),(NETWORKDAYS(Lister!$D$20,F605,Lister!$D$7:$D$13)-P605)*N605/NETWORKDAYS(Lister!$D$20,Lister!$E$20,Lister!$D$7:$D$13),IF(AND(MONTH(E605)=5,MONTH(F605)=6),(NETWORKDAYS(E605,Lister!$E$20,Lister!$D$7:$D$13)-P605)*N605/NETWORKDAYS(Lister!$D$20,Lister!$E$20,Lister!$D$7:$D$13),IF(AND(MONTH(E605)=4,MONTH(F605)=6),(NETWORKDAYS(Lister!$D$20,Lister!$E$20,Lister!$D$7:$D$13)-P605)*N605/NETWORKDAYS(Lister!$D$20,Lister!$E$20,Lister!$D$7:$D$13),IF(OR(MONTH(F605)=4,MONTH(E605)=6),0)))))),0),"")</f>
        <v/>
      </c>
      <c r="T605" s="48" t="str">
        <f>IFERROR(MAX(IF(OR(O605="",P605="",Q605=""),"",IF(AND(MONTH(E605)=6,MONTH(F605)=6),(NETWORKDAYS(E605,F605,Lister!$D$7:$D$13)-Q605)*N605/NETWORKDAYS(Lister!$D$21,Lister!$E$21,Lister!$D$7:$D$13),IF(AND(MONTH(E605)&lt;6,MONTH(F605)=6),(NETWORKDAYS(Lister!$D$21,F605,Lister!$D$7:$D$13)-Q605)*N605/NETWORKDAYS(Lister!$D$21,Lister!$E$21,Lister!$D$7:$D$13),IF(MONTH(F605)&lt;6,0)))),0),"")</f>
        <v/>
      </c>
      <c r="U605" s="50" t="str">
        <f t="shared" si="48"/>
        <v/>
      </c>
    </row>
    <row r="606" spans="1:21" x14ac:dyDescent="0.35">
      <c r="A606" s="11" t="str">
        <f t="shared" si="49"/>
        <v/>
      </c>
      <c r="B606" s="32"/>
      <c r="C606" s="17"/>
      <c r="D606" s="18"/>
      <c r="E606" s="12"/>
      <c r="F606" s="12"/>
      <c r="G606" s="40" t="str">
        <f>IF(OR(E606="",F606=""),"",NETWORKDAYS(E606,F606,Lister!$D$7:$D$13))</f>
        <v/>
      </c>
      <c r="H606" s="14"/>
      <c r="I606" s="25" t="str">
        <f t="shared" si="45"/>
        <v/>
      </c>
      <c r="J606" s="45"/>
      <c r="K606" s="46"/>
      <c r="L606" s="15"/>
      <c r="M606" s="49" t="str">
        <f t="shared" si="46"/>
        <v/>
      </c>
      <c r="N606" s="47" t="str">
        <f t="shared" si="47"/>
        <v/>
      </c>
      <c r="O606" s="15"/>
      <c r="P606" s="15"/>
      <c r="Q606" s="15"/>
      <c r="R606" s="48" t="str">
        <f>IFERROR(MAX(IF(OR(O606="",P606="",Q606=""),"",IF(AND(MONTH(E606)=4,MONTH(F606)=4),(NETWORKDAYS(E606,F606,Lister!$D$7:$D$13)-O606)*N606/NETWORKDAYS(Lister!$D$19,Lister!$E$19,Lister!$D$7:$D$13),IF(AND(MONTH(E606)=4,MONTH(F606)&gt;4),(NETWORKDAYS(E606,Lister!$E$19,Lister!$D$7:$D$13)-O606)*N606/NETWORKDAYS(Lister!$D$19,Lister!$E$19,Lister!$D$7:$D$13),IF(MONTH(E606)&gt;4,0)))),0),"")</f>
        <v/>
      </c>
      <c r="S606" s="48" t="str">
        <f>IFERROR(MAX(IF(OR(O606="",P606="",Q606=""),"",IF(AND(MONTH(E606)=5,MONTH(F606)=5),(NETWORKDAYS(E606,F606,Lister!$D$7:$D$13)-P606)*N606/NETWORKDAYS(Lister!$D$20,Lister!$E$20,Lister!$D$7:$D$13),IF(AND(MONTH(E606)=4,MONTH(F606)=5),(NETWORKDAYS(Lister!$D$20,F606,Lister!$D$7:$D$13)-P606)*N606/NETWORKDAYS(Lister!$D$20,Lister!$E$20,Lister!$D$7:$D$13),IF(AND(MONTH(E606)=5,MONTH(F606)=6),(NETWORKDAYS(E606,Lister!$E$20,Lister!$D$7:$D$13)-P606)*N606/NETWORKDAYS(Lister!$D$20,Lister!$E$20,Lister!$D$7:$D$13),IF(AND(MONTH(E606)=4,MONTH(F606)=6),(NETWORKDAYS(Lister!$D$20,Lister!$E$20,Lister!$D$7:$D$13)-P606)*N606/NETWORKDAYS(Lister!$D$20,Lister!$E$20,Lister!$D$7:$D$13),IF(OR(MONTH(F606)=4,MONTH(E606)=6),0)))))),0),"")</f>
        <v/>
      </c>
      <c r="T606" s="48" t="str">
        <f>IFERROR(MAX(IF(OR(O606="",P606="",Q606=""),"",IF(AND(MONTH(E606)=6,MONTH(F606)=6),(NETWORKDAYS(E606,F606,Lister!$D$7:$D$13)-Q606)*N606/NETWORKDAYS(Lister!$D$21,Lister!$E$21,Lister!$D$7:$D$13),IF(AND(MONTH(E606)&lt;6,MONTH(F606)=6),(NETWORKDAYS(Lister!$D$21,F606,Lister!$D$7:$D$13)-Q606)*N606/NETWORKDAYS(Lister!$D$21,Lister!$E$21,Lister!$D$7:$D$13),IF(MONTH(F606)&lt;6,0)))),0),"")</f>
        <v/>
      </c>
      <c r="U606" s="50" t="str">
        <f t="shared" si="48"/>
        <v/>
      </c>
    </row>
    <row r="607" spans="1:21" x14ac:dyDescent="0.35">
      <c r="A607" s="11" t="str">
        <f t="shared" si="49"/>
        <v/>
      </c>
      <c r="B607" s="32"/>
      <c r="C607" s="17"/>
      <c r="D607" s="18"/>
      <c r="E607" s="12"/>
      <c r="F607" s="12"/>
      <c r="G607" s="40" t="str">
        <f>IF(OR(E607="",F607=""),"",NETWORKDAYS(E607,F607,Lister!$D$7:$D$13))</f>
        <v/>
      </c>
      <c r="H607" s="14"/>
      <c r="I607" s="25" t="str">
        <f t="shared" si="45"/>
        <v/>
      </c>
      <c r="J607" s="45"/>
      <c r="K607" s="46"/>
      <c r="L607" s="15"/>
      <c r="M607" s="49" t="str">
        <f t="shared" si="46"/>
        <v/>
      </c>
      <c r="N607" s="47" t="str">
        <f t="shared" si="47"/>
        <v/>
      </c>
      <c r="O607" s="15"/>
      <c r="P607" s="15"/>
      <c r="Q607" s="15"/>
      <c r="R607" s="48" t="str">
        <f>IFERROR(MAX(IF(OR(O607="",P607="",Q607=""),"",IF(AND(MONTH(E607)=4,MONTH(F607)=4),(NETWORKDAYS(E607,F607,Lister!$D$7:$D$13)-O607)*N607/NETWORKDAYS(Lister!$D$19,Lister!$E$19,Lister!$D$7:$D$13),IF(AND(MONTH(E607)=4,MONTH(F607)&gt;4),(NETWORKDAYS(E607,Lister!$E$19,Lister!$D$7:$D$13)-O607)*N607/NETWORKDAYS(Lister!$D$19,Lister!$E$19,Lister!$D$7:$D$13),IF(MONTH(E607)&gt;4,0)))),0),"")</f>
        <v/>
      </c>
      <c r="S607" s="48" t="str">
        <f>IFERROR(MAX(IF(OR(O607="",P607="",Q607=""),"",IF(AND(MONTH(E607)=5,MONTH(F607)=5),(NETWORKDAYS(E607,F607,Lister!$D$7:$D$13)-P607)*N607/NETWORKDAYS(Lister!$D$20,Lister!$E$20,Lister!$D$7:$D$13),IF(AND(MONTH(E607)=4,MONTH(F607)=5),(NETWORKDAYS(Lister!$D$20,F607,Lister!$D$7:$D$13)-P607)*N607/NETWORKDAYS(Lister!$D$20,Lister!$E$20,Lister!$D$7:$D$13),IF(AND(MONTH(E607)=5,MONTH(F607)=6),(NETWORKDAYS(E607,Lister!$E$20,Lister!$D$7:$D$13)-P607)*N607/NETWORKDAYS(Lister!$D$20,Lister!$E$20,Lister!$D$7:$D$13),IF(AND(MONTH(E607)=4,MONTH(F607)=6),(NETWORKDAYS(Lister!$D$20,Lister!$E$20,Lister!$D$7:$D$13)-P607)*N607/NETWORKDAYS(Lister!$D$20,Lister!$E$20,Lister!$D$7:$D$13),IF(OR(MONTH(F607)=4,MONTH(E607)=6),0)))))),0),"")</f>
        <v/>
      </c>
      <c r="T607" s="48" t="str">
        <f>IFERROR(MAX(IF(OR(O607="",P607="",Q607=""),"",IF(AND(MONTH(E607)=6,MONTH(F607)=6),(NETWORKDAYS(E607,F607,Lister!$D$7:$D$13)-Q607)*N607/NETWORKDAYS(Lister!$D$21,Lister!$E$21,Lister!$D$7:$D$13),IF(AND(MONTH(E607)&lt;6,MONTH(F607)=6),(NETWORKDAYS(Lister!$D$21,F607,Lister!$D$7:$D$13)-Q607)*N607/NETWORKDAYS(Lister!$D$21,Lister!$E$21,Lister!$D$7:$D$13),IF(MONTH(F607)&lt;6,0)))),0),"")</f>
        <v/>
      </c>
      <c r="U607" s="50" t="str">
        <f t="shared" si="48"/>
        <v/>
      </c>
    </row>
    <row r="608" spans="1:21" x14ac:dyDescent="0.35">
      <c r="A608" s="11" t="str">
        <f t="shared" si="49"/>
        <v/>
      </c>
      <c r="B608" s="32"/>
      <c r="C608" s="17"/>
      <c r="D608" s="18"/>
      <c r="E608" s="12"/>
      <c r="F608" s="12"/>
      <c r="G608" s="40" t="str">
        <f>IF(OR(E608="",F608=""),"",NETWORKDAYS(E608,F608,Lister!$D$7:$D$13))</f>
        <v/>
      </c>
      <c r="H608" s="14"/>
      <c r="I608" s="25" t="str">
        <f t="shared" si="45"/>
        <v/>
      </c>
      <c r="J608" s="45"/>
      <c r="K608" s="46"/>
      <c r="L608" s="15"/>
      <c r="M608" s="49" t="str">
        <f t="shared" si="46"/>
        <v/>
      </c>
      <c r="N608" s="47" t="str">
        <f t="shared" si="47"/>
        <v/>
      </c>
      <c r="O608" s="15"/>
      <c r="P608" s="15"/>
      <c r="Q608" s="15"/>
      <c r="R608" s="48" t="str">
        <f>IFERROR(MAX(IF(OR(O608="",P608="",Q608=""),"",IF(AND(MONTH(E608)=4,MONTH(F608)=4),(NETWORKDAYS(E608,F608,Lister!$D$7:$D$13)-O608)*N608/NETWORKDAYS(Lister!$D$19,Lister!$E$19,Lister!$D$7:$D$13),IF(AND(MONTH(E608)=4,MONTH(F608)&gt;4),(NETWORKDAYS(E608,Lister!$E$19,Lister!$D$7:$D$13)-O608)*N608/NETWORKDAYS(Lister!$D$19,Lister!$E$19,Lister!$D$7:$D$13),IF(MONTH(E608)&gt;4,0)))),0),"")</f>
        <v/>
      </c>
      <c r="S608" s="48" t="str">
        <f>IFERROR(MAX(IF(OR(O608="",P608="",Q608=""),"",IF(AND(MONTH(E608)=5,MONTH(F608)=5),(NETWORKDAYS(E608,F608,Lister!$D$7:$D$13)-P608)*N608/NETWORKDAYS(Lister!$D$20,Lister!$E$20,Lister!$D$7:$D$13),IF(AND(MONTH(E608)=4,MONTH(F608)=5),(NETWORKDAYS(Lister!$D$20,F608,Lister!$D$7:$D$13)-P608)*N608/NETWORKDAYS(Lister!$D$20,Lister!$E$20,Lister!$D$7:$D$13),IF(AND(MONTH(E608)=5,MONTH(F608)=6),(NETWORKDAYS(E608,Lister!$E$20,Lister!$D$7:$D$13)-P608)*N608/NETWORKDAYS(Lister!$D$20,Lister!$E$20,Lister!$D$7:$D$13),IF(AND(MONTH(E608)=4,MONTH(F608)=6),(NETWORKDAYS(Lister!$D$20,Lister!$E$20,Lister!$D$7:$D$13)-P608)*N608/NETWORKDAYS(Lister!$D$20,Lister!$E$20,Lister!$D$7:$D$13),IF(OR(MONTH(F608)=4,MONTH(E608)=6),0)))))),0),"")</f>
        <v/>
      </c>
      <c r="T608" s="48" t="str">
        <f>IFERROR(MAX(IF(OR(O608="",P608="",Q608=""),"",IF(AND(MONTH(E608)=6,MONTH(F608)=6),(NETWORKDAYS(E608,F608,Lister!$D$7:$D$13)-Q608)*N608/NETWORKDAYS(Lister!$D$21,Lister!$E$21,Lister!$D$7:$D$13),IF(AND(MONTH(E608)&lt;6,MONTH(F608)=6),(NETWORKDAYS(Lister!$D$21,F608,Lister!$D$7:$D$13)-Q608)*N608/NETWORKDAYS(Lister!$D$21,Lister!$E$21,Lister!$D$7:$D$13),IF(MONTH(F608)&lt;6,0)))),0),"")</f>
        <v/>
      </c>
      <c r="U608" s="50" t="str">
        <f t="shared" si="48"/>
        <v/>
      </c>
    </row>
    <row r="609" spans="1:21" x14ac:dyDescent="0.35">
      <c r="A609" s="11" t="str">
        <f t="shared" si="49"/>
        <v/>
      </c>
      <c r="B609" s="32"/>
      <c r="C609" s="17"/>
      <c r="D609" s="18"/>
      <c r="E609" s="12"/>
      <c r="F609" s="12"/>
      <c r="G609" s="40" t="str">
        <f>IF(OR(E609="",F609=""),"",NETWORKDAYS(E609,F609,Lister!$D$7:$D$13))</f>
        <v/>
      </c>
      <c r="H609" s="14"/>
      <c r="I609" s="25" t="str">
        <f t="shared" si="45"/>
        <v/>
      </c>
      <c r="J609" s="45"/>
      <c r="K609" s="46"/>
      <c r="L609" s="15"/>
      <c r="M609" s="49" t="str">
        <f t="shared" si="46"/>
        <v/>
      </c>
      <c r="N609" s="47" t="str">
        <f t="shared" si="47"/>
        <v/>
      </c>
      <c r="O609" s="15"/>
      <c r="P609" s="15"/>
      <c r="Q609" s="15"/>
      <c r="R609" s="48" t="str">
        <f>IFERROR(MAX(IF(OR(O609="",P609="",Q609=""),"",IF(AND(MONTH(E609)=4,MONTH(F609)=4),(NETWORKDAYS(E609,F609,Lister!$D$7:$D$13)-O609)*N609/NETWORKDAYS(Lister!$D$19,Lister!$E$19,Lister!$D$7:$D$13),IF(AND(MONTH(E609)=4,MONTH(F609)&gt;4),(NETWORKDAYS(E609,Lister!$E$19,Lister!$D$7:$D$13)-O609)*N609/NETWORKDAYS(Lister!$D$19,Lister!$E$19,Lister!$D$7:$D$13),IF(MONTH(E609)&gt;4,0)))),0),"")</f>
        <v/>
      </c>
      <c r="S609" s="48" t="str">
        <f>IFERROR(MAX(IF(OR(O609="",P609="",Q609=""),"",IF(AND(MONTH(E609)=5,MONTH(F609)=5),(NETWORKDAYS(E609,F609,Lister!$D$7:$D$13)-P609)*N609/NETWORKDAYS(Lister!$D$20,Lister!$E$20,Lister!$D$7:$D$13),IF(AND(MONTH(E609)=4,MONTH(F609)=5),(NETWORKDAYS(Lister!$D$20,F609,Lister!$D$7:$D$13)-P609)*N609/NETWORKDAYS(Lister!$D$20,Lister!$E$20,Lister!$D$7:$D$13),IF(AND(MONTH(E609)=5,MONTH(F609)=6),(NETWORKDAYS(E609,Lister!$E$20,Lister!$D$7:$D$13)-P609)*N609/NETWORKDAYS(Lister!$D$20,Lister!$E$20,Lister!$D$7:$D$13),IF(AND(MONTH(E609)=4,MONTH(F609)=6),(NETWORKDAYS(Lister!$D$20,Lister!$E$20,Lister!$D$7:$D$13)-P609)*N609/NETWORKDAYS(Lister!$D$20,Lister!$E$20,Lister!$D$7:$D$13),IF(OR(MONTH(F609)=4,MONTH(E609)=6),0)))))),0),"")</f>
        <v/>
      </c>
      <c r="T609" s="48" t="str">
        <f>IFERROR(MAX(IF(OR(O609="",P609="",Q609=""),"",IF(AND(MONTH(E609)=6,MONTH(F609)=6),(NETWORKDAYS(E609,F609,Lister!$D$7:$D$13)-Q609)*N609/NETWORKDAYS(Lister!$D$21,Lister!$E$21,Lister!$D$7:$D$13),IF(AND(MONTH(E609)&lt;6,MONTH(F609)=6),(NETWORKDAYS(Lister!$D$21,F609,Lister!$D$7:$D$13)-Q609)*N609/NETWORKDAYS(Lister!$D$21,Lister!$E$21,Lister!$D$7:$D$13),IF(MONTH(F609)&lt;6,0)))),0),"")</f>
        <v/>
      </c>
      <c r="U609" s="50" t="str">
        <f t="shared" si="48"/>
        <v/>
      </c>
    </row>
    <row r="610" spans="1:21" x14ac:dyDescent="0.35">
      <c r="A610" s="11" t="str">
        <f t="shared" si="49"/>
        <v/>
      </c>
      <c r="B610" s="32"/>
      <c r="C610" s="17"/>
      <c r="D610" s="18"/>
      <c r="E610" s="12"/>
      <c r="F610" s="12"/>
      <c r="G610" s="40" t="str">
        <f>IF(OR(E610="",F610=""),"",NETWORKDAYS(E610,F610,Lister!$D$7:$D$13))</f>
        <v/>
      </c>
      <c r="H610" s="14"/>
      <c r="I610" s="25" t="str">
        <f t="shared" si="45"/>
        <v/>
      </c>
      <c r="J610" s="45"/>
      <c r="K610" s="46"/>
      <c r="L610" s="15"/>
      <c r="M610" s="49" t="str">
        <f t="shared" si="46"/>
        <v/>
      </c>
      <c r="N610" s="47" t="str">
        <f t="shared" si="47"/>
        <v/>
      </c>
      <c r="O610" s="15"/>
      <c r="P610" s="15"/>
      <c r="Q610" s="15"/>
      <c r="R610" s="48" t="str">
        <f>IFERROR(MAX(IF(OR(O610="",P610="",Q610=""),"",IF(AND(MONTH(E610)=4,MONTH(F610)=4),(NETWORKDAYS(E610,F610,Lister!$D$7:$D$13)-O610)*N610/NETWORKDAYS(Lister!$D$19,Lister!$E$19,Lister!$D$7:$D$13),IF(AND(MONTH(E610)=4,MONTH(F610)&gt;4),(NETWORKDAYS(E610,Lister!$E$19,Lister!$D$7:$D$13)-O610)*N610/NETWORKDAYS(Lister!$D$19,Lister!$E$19,Lister!$D$7:$D$13),IF(MONTH(E610)&gt;4,0)))),0),"")</f>
        <v/>
      </c>
      <c r="S610" s="48" t="str">
        <f>IFERROR(MAX(IF(OR(O610="",P610="",Q610=""),"",IF(AND(MONTH(E610)=5,MONTH(F610)=5),(NETWORKDAYS(E610,F610,Lister!$D$7:$D$13)-P610)*N610/NETWORKDAYS(Lister!$D$20,Lister!$E$20,Lister!$D$7:$D$13),IF(AND(MONTH(E610)=4,MONTH(F610)=5),(NETWORKDAYS(Lister!$D$20,F610,Lister!$D$7:$D$13)-P610)*N610/NETWORKDAYS(Lister!$D$20,Lister!$E$20,Lister!$D$7:$D$13),IF(AND(MONTH(E610)=5,MONTH(F610)=6),(NETWORKDAYS(E610,Lister!$E$20,Lister!$D$7:$D$13)-P610)*N610/NETWORKDAYS(Lister!$D$20,Lister!$E$20,Lister!$D$7:$D$13),IF(AND(MONTH(E610)=4,MONTH(F610)=6),(NETWORKDAYS(Lister!$D$20,Lister!$E$20,Lister!$D$7:$D$13)-P610)*N610/NETWORKDAYS(Lister!$D$20,Lister!$E$20,Lister!$D$7:$D$13),IF(OR(MONTH(F610)=4,MONTH(E610)=6),0)))))),0),"")</f>
        <v/>
      </c>
      <c r="T610" s="48" t="str">
        <f>IFERROR(MAX(IF(OR(O610="",P610="",Q610=""),"",IF(AND(MONTH(E610)=6,MONTH(F610)=6),(NETWORKDAYS(E610,F610,Lister!$D$7:$D$13)-Q610)*N610/NETWORKDAYS(Lister!$D$21,Lister!$E$21,Lister!$D$7:$D$13),IF(AND(MONTH(E610)&lt;6,MONTH(F610)=6),(NETWORKDAYS(Lister!$D$21,F610,Lister!$D$7:$D$13)-Q610)*N610/NETWORKDAYS(Lister!$D$21,Lister!$E$21,Lister!$D$7:$D$13),IF(MONTH(F610)&lt;6,0)))),0),"")</f>
        <v/>
      </c>
      <c r="U610" s="50" t="str">
        <f t="shared" si="48"/>
        <v/>
      </c>
    </row>
    <row r="611" spans="1:21" x14ac:dyDescent="0.35">
      <c r="A611" s="11" t="str">
        <f t="shared" si="49"/>
        <v/>
      </c>
      <c r="B611" s="32"/>
      <c r="C611" s="17"/>
      <c r="D611" s="18"/>
      <c r="E611" s="12"/>
      <c r="F611" s="12"/>
      <c r="G611" s="40" t="str">
        <f>IF(OR(E611="",F611=""),"",NETWORKDAYS(E611,F611,Lister!$D$7:$D$13))</f>
        <v/>
      </c>
      <c r="H611" s="14"/>
      <c r="I611" s="25" t="str">
        <f t="shared" si="45"/>
        <v/>
      </c>
      <c r="J611" s="45"/>
      <c r="K611" s="46"/>
      <c r="L611" s="15"/>
      <c r="M611" s="49" t="str">
        <f t="shared" si="46"/>
        <v/>
      </c>
      <c r="N611" s="47" t="str">
        <f t="shared" si="47"/>
        <v/>
      </c>
      <c r="O611" s="15"/>
      <c r="P611" s="15"/>
      <c r="Q611" s="15"/>
      <c r="R611" s="48" t="str">
        <f>IFERROR(MAX(IF(OR(O611="",P611="",Q611=""),"",IF(AND(MONTH(E611)=4,MONTH(F611)=4),(NETWORKDAYS(E611,F611,Lister!$D$7:$D$13)-O611)*N611/NETWORKDAYS(Lister!$D$19,Lister!$E$19,Lister!$D$7:$D$13),IF(AND(MONTH(E611)=4,MONTH(F611)&gt;4),(NETWORKDAYS(E611,Lister!$E$19,Lister!$D$7:$D$13)-O611)*N611/NETWORKDAYS(Lister!$D$19,Lister!$E$19,Lister!$D$7:$D$13),IF(MONTH(E611)&gt;4,0)))),0),"")</f>
        <v/>
      </c>
      <c r="S611" s="48" t="str">
        <f>IFERROR(MAX(IF(OR(O611="",P611="",Q611=""),"",IF(AND(MONTH(E611)=5,MONTH(F611)=5),(NETWORKDAYS(E611,F611,Lister!$D$7:$D$13)-P611)*N611/NETWORKDAYS(Lister!$D$20,Lister!$E$20,Lister!$D$7:$D$13),IF(AND(MONTH(E611)=4,MONTH(F611)=5),(NETWORKDAYS(Lister!$D$20,F611,Lister!$D$7:$D$13)-P611)*N611/NETWORKDAYS(Lister!$D$20,Lister!$E$20,Lister!$D$7:$D$13),IF(AND(MONTH(E611)=5,MONTH(F611)=6),(NETWORKDAYS(E611,Lister!$E$20,Lister!$D$7:$D$13)-P611)*N611/NETWORKDAYS(Lister!$D$20,Lister!$E$20,Lister!$D$7:$D$13),IF(AND(MONTH(E611)=4,MONTH(F611)=6),(NETWORKDAYS(Lister!$D$20,Lister!$E$20,Lister!$D$7:$D$13)-P611)*N611/NETWORKDAYS(Lister!$D$20,Lister!$E$20,Lister!$D$7:$D$13),IF(OR(MONTH(F611)=4,MONTH(E611)=6),0)))))),0),"")</f>
        <v/>
      </c>
      <c r="T611" s="48" t="str">
        <f>IFERROR(MAX(IF(OR(O611="",P611="",Q611=""),"",IF(AND(MONTH(E611)=6,MONTH(F611)=6),(NETWORKDAYS(E611,F611,Lister!$D$7:$D$13)-Q611)*N611/NETWORKDAYS(Lister!$D$21,Lister!$E$21,Lister!$D$7:$D$13),IF(AND(MONTH(E611)&lt;6,MONTH(F611)=6),(NETWORKDAYS(Lister!$D$21,F611,Lister!$D$7:$D$13)-Q611)*N611/NETWORKDAYS(Lister!$D$21,Lister!$E$21,Lister!$D$7:$D$13),IF(MONTH(F611)&lt;6,0)))),0),"")</f>
        <v/>
      </c>
      <c r="U611" s="50" t="str">
        <f t="shared" si="48"/>
        <v/>
      </c>
    </row>
    <row r="612" spans="1:21" x14ac:dyDescent="0.35">
      <c r="A612" s="11" t="str">
        <f t="shared" si="49"/>
        <v/>
      </c>
      <c r="B612" s="32"/>
      <c r="C612" s="17"/>
      <c r="D612" s="18"/>
      <c r="E612" s="12"/>
      <c r="F612" s="12"/>
      <c r="G612" s="40" t="str">
        <f>IF(OR(E612="",F612=""),"",NETWORKDAYS(E612,F612,Lister!$D$7:$D$13))</f>
        <v/>
      </c>
      <c r="H612" s="14"/>
      <c r="I612" s="25" t="str">
        <f t="shared" si="45"/>
        <v/>
      </c>
      <c r="J612" s="45"/>
      <c r="K612" s="46"/>
      <c r="L612" s="15"/>
      <c r="M612" s="49" t="str">
        <f t="shared" si="46"/>
        <v/>
      </c>
      <c r="N612" s="47" t="str">
        <f t="shared" si="47"/>
        <v/>
      </c>
      <c r="O612" s="15"/>
      <c r="P612" s="15"/>
      <c r="Q612" s="15"/>
      <c r="R612" s="48" t="str">
        <f>IFERROR(MAX(IF(OR(O612="",P612="",Q612=""),"",IF(AND(MONTH(E612)=4,MONTH(F612)=4),(NETWORKDAYS(E612,F612,Lister!$D$7:$D$13)-O612)*N612/NETWORKDAYS(Lister!$D$19,Lister!$E$19,Lister!$D$7:$D$13),IF(AND(MONTH(E612)=4,MONTH(F612)&gt;4),(NETWORKDAYS(E612,Lister!$E$19,Lister!$D$7:$D$13)-O612)*N612/NETWORKDAYS(Lister!$D$19,Lister!$E$19,Lister!$D$7:$D$13),IF(MONTH(E612)&gt;4,0)))),0),"")</f>
        <v/>
      </c>
      <c r="S612" s="48" t="str">
        <f>IFERROR(MAX(IF(OR(O612="",P612="",Q612=""),"",IF(AND(MONTH(E612)=5,MONTH(F612)=5),(NETWORKDAYS(E612,F612,Lister!$D$7:$D$13)-P612)*N612/NETWORKDAYS(Lister!$D$20,Lister!$E$20,Lister!$D$7:$D$13),IF(AND(MONTH(E612)=4,MONTH(F612)=5),(NETWORKDAYS(Lister!$D$20,F612,Lister!$D$7:$D$13)-P612)*N612/NETWORKDAYS(Lister!$D$20,Lister!$E$20,Lister!$D$7:$D$13),IF(AND(MONTH(E612)=5,MONTH(F612)=6),(NETWORKDAYS(E612,Lister!$E$20,Lister!$D$7:$D$13)-P612)*N612/NETWORKDAYS(Lister!$D$20,Lister!$E$20,Lister!$D$7:$D$13),IF(AND(MONTH(E612)=4,MONTH(F612)=6),(NETWORKDAYS(Lister!$D$20,Lister!$E$20,Lister!$D$7:$D$13)-P612)*N612/NETWORKDAYS(Lister!$D$20,Lister!$E$20,Lister!$D$7:$D$13),IF(OR(MONTH(F612)=4,MONTH(E612)=6),0)))))),0),"")</f>
        <v/>
      </c>
      <c r="T612" s="48" t="str">
        <f>IFERROR(MAX(IF(OR(O612="",P612="",Q612=""),"",IF(AND(MONTH(E612)=6,MONTH(F612)=6),(NETWORKDAYS(E612,F612,Lister!$D$7:$D$13)-Q612)*N612/NETWORKDAYS(Lister!$D$21,Lister!$E$21,Lister!$D$7:$D$13),IF(AND(MONTH(E612)&lt;6,MONTH(F612)=6),(NETWORKDAYS(Lister!$D$21,F612,Lister!$D$7:$D$13)-Q612)*N612/NETWORKDAYS(Lister!$D$21,Lister!$E$21,Lister!$D$7:$D$13),IF(MONTH(F612)&lt;6,0)))),0),"")</f>
        <v/>
      </c>
      <c r="U612" s="50" t="str">
        <f t="shared" si="48"/>
        <v/>
      </c>
    </row>
    <row r="613" spans="1:21" x14ac:dyDescent="0.35">
      <c r="A613" s="11" t="str">
        <f t="shared" si="49"/>
        <v/>
      </c>
      <c r="B613" s="32"/>
      <c r="C613" s="17"/>
      <c r="D613" s="18"/>
      <c r="E613" s="12"/>
      <c r="F613" s="12"/>
      <c r="G613" s="40" t="str">
        <f>IF(OR(E613="",F613=""),"",NETWORKDAYS(E613,F613,Lister!$D$7:$D$13))</f>
        <v/>
      </c>
      <c r="H613" s="14"/>
      <c r="I613" s="25" t="str">
        <f t="shared" si="45"/>
        <v/>
      </c>
      <c r="J613" s="45"/>
      <c r="K613" s="46"/>
      <c r="L613" s="15"/>
      <c r="M613" s="49" t="str">
        <f t="shared" si="46"/>
        <v/>
      </c>
      <c r="N613" s="47" t="str">
        <f t="shared" si="47"/>
        <v/>
      </c>
      <c r="O613" s="15"/>
      <c r="P613" s="15"/>
      <c r="Q613" s="15"/>
      <c r="R613" s="48" t="str">
        <f>IFERROR(MAX(IF(OR(O613="",P613="",Q613=""),"",IF(AND(MONTH(E613)=4,MONTH(F613)=4),(NETWORKDAYS(E613,F613,Lister!$D$7:$D$13)-O613)*N613/NETWORKDAYS(Lister!$D$19,Lister!$E$19,Lister!$D$7:$D$13),IF(AND(MONTH(E613)=4,MONTH(F613)&gt;4),(NETWORKDAYS(E613,Lister!$E$19,Lister!$D$7:$D$13)-O613)*N613/NETWORKDAYS(Lister!$D$19,Lister!$E$19,Lister!$D$7:$D$13),IF(MONTH(E613)&gt;4,0)))),0),"")</f>
        <v/>
      </c>
      <c r="S613" s="48" t="str">
        <f>IFERROR(MAX(IF(OR(O613="",P613="",Q613=""),"",IF(AND(MONTH(E613)=5,MONTH(F613)=5),(NETWORKDAYS(E613,F613,Lister!$D$7:$D$13)-P613)*N613/NETWORKDAYS(Lister!$D$20,Lister!$E$20,Lister!$D$7:$D$13),IF(AND(MONTH(E613)=4,MONTH(F613)=5),(NETWORKDAYS(Lister!$D$20,F613,Lister!$D$7:$D$13)-P613)*N613/NETWORKDAYS(Lister!$D$20,Lister!$E$20,Lister!$D$7:$D$13),IF(AND(MONTH(E613)=5,MONTH(F613)=6),(NETWORKDAYS(E613,Lister!$E$20,Lister!$D$7:$D$13)-P613)*N613/NETWORKDAYS(Lister!$D$20,Lister!$E$20,Lister!$D$7:$D$13),IF(AND(MONTH(E613)=4,MONTH(F613)=6),(NETWORKDAYS(Lister!$D$20,Lister!$E$20,Lister!$D$7:$D$13)-P613)*N613/NETWORKDAYS(Lister!$D$20,Lister!$E$20,Lister!$D$7:$D$13),IF(OR(MONTH(F613)=4,MONTH(E613)=6),0)))))),0),"")</f>
        <v/>
      </c>
      <c r="T613" s="48" t="str">
        <f>IFERROR(MAX(IF(OR(O613="",P613="",Q613=""),"",IF(AND(MONTH(E613)=6,MONTH(F613)=6),(NETWORKDAYS(E613,F613,Lister!$D$7:$D$13)-Q613)*N613/NETWORKDAYS(Lister!$D$21,Lister!$E$21,Lister!$D$7:$D$13),IF(AND(MONTH(E613)&lt;6,MONTH(F613)=6),(NETWORKDAYS(Lister!$D$21,F613,Lister!$D$7:$D$13)-Q613)*N613/NETWORKDAYS(Lister!$D$21,Lister!$E$21,Lister!$D$7:$D$13),IF(MONTH(F613)&lt;6,0)))),0),"")</f>
        <v/>
      </c>
      <c r="U613" s="50" t="str">
        <f t="shared" si="48"/>
        <v/>
      </c>
    </row>
    <row r="614" spans="1:21" x14ac:dyDescent="0.35">
      <c r="A614" s="11" t="str">
        <f t="shared" si="49"/>
        <v/>
      </c>
      <c r="B614" s="32"/>
      <c r="C614" s="17"/>
      <c r="D614" s="18"/>
      <c r="E614" s="12"/>
      <c r="F614" s="12"/>
      <c r="G614" s="40" t="str">
        <f>IF(OR(E614="",F614=""),"",NETWORKDAYS(E614,F614,Lister!$D$7:$D$13))</f>
        <v/>
      </c>
      <c r="H614" s="14"/>
      <c r="I614" s="25" t="str">
        <f t="shared" si="45"/>
        <v/>
      </c>
      <c r="J614" s="45"/>
      <c r="K614" s="46"/>
      <c r="L614" s="15"/>
      <c r="M614" s="49" t="str">
        <f t="shared" si="46"/>
        <v/>
      </c>
      <c r="N614" s="47" t="str">
        <f t="shared" si="47"/>
        <v/>
      </c>
      <c r="O614" s="15"/>
      <c r="P614" s="15"/>
      <c r="Q614" s="15"/>
      <c r="R614" s="48" t="str">
        <f>IFERROR(MAX(IF(OR(O614="",P614="",Q614=""),"",IF(AND(MONTH(E614)=4,MONTH(F614)=4),(NETWORKDAYS(E614,F614,Lister!$D$7:$D$13)-O614)*N614/NETWORKDAYS(Lister!$D$19,Lister!$E$19,Lister!$D$7:$D$13),IF(AND(MONTH(E614)=4,MONTH(F614)&gt;4),(NETWORKDAYS(E614,Lister!$E$19,Lister!$D$7:$D$13)-O614)*N614/NETWORKDAYS(Lister!$D$19,Lister!$E$19,Lister!$D$7:$D$13),IF(MONTH(E614)&gt;4,0)))),0),"")</f>
        <v/>
      </c>
      <c r="S614" s="48" t="str">
        <f>IFERROR(MAX(IF(OR(O614="",P614="",Q614=""),"",IF(AND(MONTH(E614)=5,MONTH(F614)=5),(NETWORKDAYS(E614,F614,Lister!$D$7:$D$13)-P614)*N614/NETWORKDAYS(Lister!$D$20,Lister!$E$20,Lister!$D$7:$D$13),IF(AND(MONTH(E614)=4,MONTH(F614)=5),(NETWORKDAYS(Lister!$D$20,F614,Lister!$D$7:$D$13)-P614)*N614/NETWORKDAYS(Lister!$D$20,Lister!$E$20,Lister!$D$7:$D$13),IF(AND(MONTH(E614)=5,MONTH(F614)=6),(NETWORKDAYS(E614,Lister!$E$20,Lister!$D$7:$D$13)-P614)*N614/NETWORKDAYS(Lister!$D$20,Lister!$E$20,Lister!$D$7:$D$13),IF(AND(MONTH(E614)=4,MONTH(F614)=6),(NETWORKDAYS(Lister!$D$20,Lister!$E$20,Lister!$D$7:$D$13)-P614)*N614/NETWORKDAYS(Lister!$D$20,Lister!$E$20,Lister!$D$7:$D$13),IF(OR(MONTH(F614)=4,MONTH(E614)=6),0)))))),0),"")</f>
        <v/>
      </c>
      <c r="T614" s="48" t="str">
        <f>IFERROR(MAX(IF(OR(O614="",P614="",Q614=""),"",IF(AND(MONTH(E614)=6,MONTH(F614)=6),(NETWORKDAYS(E614,F614,Lister!$D$7:$D$13)-Q614)*N614/NETWORKDAYS(Lister!$D$21,Lister!$E$21,Lister!$D$7:$D$13),IF(AND(MONTH(E614)&lt;6,MONTH(F614)=6),(NETWORKDAYS(Lister!$D$21,F614,Lister!$D$7:$D$13)-Q614)*N614/NETWORKDAYS(Lister!$D$21,Lister!$E$21,Lister!$D$7:$D$13),IF(MONTH(F614)&lt;6,0)))),0),"")</f>
        <v/>
      </c>
      <c r="U614" s="50" t="str">
        <f t="shared" si="48"/>
        <v/>
      </c>
    </row>
    <row r="615" spans="1:21" x14ac:dyDescent="0.35">
      <c r="A615" s="11" t="str">
        <f t="shared" si="49"/>
        <v/>
      </c>
      <c r="B615" s="32"/>
      <c r="C615" s="17"/>
      <c r="D615" s="18"/>
      <c r="E615" s="12"/>
      <c r="F615" s="12"/>
      <c r="G615" s="40" t="str">
        <f>IF(OR(E615="",F615=""),"",NETWORKDAYS(E615,F615,Lister!$D$7:$D$13))</f>
        <v/>
      </c>
      <c r="H615" s="14"/>
      <c r="I615" s="25" t="str">
        <f t="shared" si="45"/>
        <v/>
      </c>
      <c r="J615" s="45"/>
      <c r="K615" s="46"/>
      <c r="L615" s="15"/>
      <c r="M615" s="49" t="str">
        <f t="shared" si="46"/>
        <v/>
      </c>
      <c r="N615" s="47" t="str">
        <f t="shared" si="47"/>
        <v/>
      </c>
      <c r="O615" s="15"/>
      <c r="P615" s="15"/>
      <c r="Q615" s="15"/>
      <c r="R615" s="48" t="str">
        <f>IFERROR(MAX(IF(OR(O615="",P615="",Q615=""),"",IF(AND(MONTH(E615)=4,MONTH(F615)=4),(NETWORKDAYS(E615,F615,Lister!$D$7:$D$13)-O615)*N615/NETWORKDAYS(Lister!$D$19,Lister!$E$19,Lister!$D$7:$D$13),IF(AND(MONTH(E615)=4,MONTH(F615)&gt;4),(NETWORKDAYS(E615,Lister!$E$19,Lister!$D$7:$D$13)-O615)*N615/NETWORKDAYS(Lister!$D$19,Lister!$E$19,Lister!$D$7:$D$13),IF(MONTH(E615)&gt;4,0)))),0),"")</f>
        <v/>
      </c>
      <c r="S615" s="48" t="str">
        <f>IFERROR(MAX(IF(OR(O615="",P615="",Q615=""),"",IF(AND(MONTH(E615)=5,MONTH(F615)=5),(NETWORKDAYS(E615,F615,Lister!$D$7:$D$13)-P615)*N615/NETWORKDAYS(Lister!$D$20,Lister!$E$20,Lister!$D$7:$D$13),IF(AND(MONTH(E615)=4,MONTH(F615)=5),(NETWORKDAYS(Lister!$D$20,F615,Lister!$D$7:$D$13)-P615)*N615/NETWORKDAYS(Lister!$D$20,Lister!$E$20,Lister!$D$7:$D$13),IF(AND(MONTH(E615)=5,MONTH(F615)=6),(NETWORKDAYS(E615,Lister!$E$20,Lister!$D$7:$D$13)-P615)*N615/NETWORKDAYS(Lister!$D$20,Lister!$E$20,Lister!$D$7:$D$13),IF(AND(MONTH(E615)=4,MONTH(F615)=6),(NETWORKDAYS(Lister!$D$20,Lister!$E$20,Lister!$D$7:$D$13)-P615)*N615/NETWORKDAYS(Lister!$D$20,Lister!$E$20,Lister!$D$7:$D$13),IF(OR(MONTH(F615)=4,MONTH(E615)=6),0)))))),0),"")</f>
        <v/>
      </c>
      <c r="T615" s="48" t="str">
        <f>IFERROR(MAX(IF(OR(O615="",P615="",Q615=""),"",IF(AND(MONTH(E615)=6,MONTH(F615)=6),(NETWORKDAYS(E615,F615,Lister!$D$7:$D$13)-Q615)*N615/NETWORKDAYS(Lister!$D$21,Lister!$E$21,Lister!$D$7:$D$13),IF(AND(MONTH(E615)&lt;6,MONTH(F615)=6),(NETWORKDAYS(Lister!$D$21,F615,Lister!$D$7:$D$13)-Q615)*N615/NETWORKDAYS(Lister!$D$21,Lister!$E$21,Lister!$D$7:$D$13),IF(MONTH(F615)&lt;6,0)))),0),"")</f>
        <v/>
      </c>
      <c r="U615" s="50" t="str">
        <f t="shared" si="48"/>
        <v/>
      </c>
    </row>
    <row r="616" spans="1:21" x14ac:dyDescent="0.35">
      <c r="A616" s="11" t="str">
        <f t="shared" si="49"/>
        <v/>
      </c>
      <c r="B616" s="32"/>
      <c r="C616" s="17"/>
      <c r="D616" s="18"/>
      <c r="E616" s="12"/>
      <c r="F616" s="12"/>
      <c r="G616" s="40" t="str">
        <f>IF(OR(E616="",F616=""),"",NETWORKDAYS(E616,F616,Lister!$D$7:$D$13))</f>
        <v/>
      </c>
      <c r="H616" s="14"/>
      <c r="I616" s="25" t="str">
        <f t="shared" si="45"/>
        <v/>
      </c>
      <c r="J616" s="45"/>
      <c r="K616" s="46"/>
      <c r="L616" s="15"/>
      <c r="M616" s="49" t="str">
        <f t="shared" si="46"/>
        <v/>
      </c>
      <c r="N616" s="47" t="str">
        <f t="shared" si="47"/>
        <v/>
      </c>
      <c r="O616" s="15"/>
      <c r="P616" s="15"/>
      <c r="Q616" s="15"/>
      <c r="R616" s="48" t="str">
        <f>IFERROR(MAX(IF(OR(O616="",P616="",Q616=""),"",IF(AND(MONTH(E616)=4,MONTH(F616)=4),(NETWORKDAYS(E616,F616,Lister!$D$7:$D$13)-O616)*N616/NETWORKDAYS(Lister!$D$19,Lister!$E$19,Lister!$D$7:$D$13),IF(AND(MONTH(E616)=4,MONTH(F616)&gt;4),(NETWORKDAYS(E616,Lister!$E$19,Lister!$D$7:$D$13)-O616)*N616/NETWORKDAYS(Lister!$D$19,Lister!$E$19,Lister!$D$7:$D$13),IF(MONTH(E616)&gt;4,0)))),0),"")</f>
        <v/>
      </c>
      <c r="S616" s="48" t="str">
        <f>IFERROR(MAX(IF(OR(O616="",P616="",Q616=""),"",IF(AND(MONTH(E616)=5,MONTH(F616)=5),(NETWORKDAYS(E616,F616,Lister!$D$7:$D$13)-P616)*N616/NETWORKDAYS(Lister!$D$20,Lister!$E$20,Lister!$D$7:$D$13),IF(AND(MONTH(E616)=4,MONTH(F616)=5),(NETWORKDAYS(Lister!$D$20,F616,Lister!$D$7:$D$13)-P616)*N616/NETWORKDAYS(Lister!$D$20,Lister!$E$20,Lister!$D$7:$D$13),IF(AND(MONTH(E616)=5,MONTH(F616)=6),(NETWORKDAYS(E616,Lister!$E$20,Lister!$D$7:$D$13)-P616)*N616/NETWORKDAYS(Lister!$D$20,Lister!$E$20,Lister!$D$7:$D$13),IF(AND(MONTH(E616)=4,MONTH(F616)=6),(NETWORKDAYS(Lister!$D$20,Lister!$E$20,Lister!$D$7:$D$13)-P616)*N616/NETWORKDAYS(Lister!$D$20,Lister!$E$20,Lister!$D$7:$D$13),IF(OR(MONTH(F616)=4,MONTH(E616)=6),0)))))),0),"")</f>
        <v/>
      </c>
      <c r="T616" s="48" t="str">
        <f>IFERROR(MAX(IF(OR(O616="",P616="",Q616=""),"",IF(AND(MONTH(E616)=6,MONTH(F616)=6),(NETWORKDAYS(E616,F616,Lister!$D$7:$D$13)-Q616)*N616/NETWORKDAYS(Lister!$D$21,Lister!$E$21,Lister!$D$7:$D$13),IF(AND(MONTH(E616)&lt;6,MONTH(F616)=6),(NETWORKDAYS(Lister!$D$21,F616,Lister!$D$7:$D$13)-Q616)*N616/NETWORKDAYS(Lister!$D$21,Lister!$E$21,Lister!$D$7:$D$13),IF(MONTH(F616)&lt;6,0)))),0),"")</f>
        <v/>
      </c>
      <c r="U616" s="50" t="str">
        <f t="shared" si="48"/>
        <v/>
      </c>
    </row>
    <row r="617" spans="1:21" x14ac:dyDescent="0.35">
      <c r="A617" s="11" t="str">
        <f t="shared" si="49"/>
        <v/>
      </c>
      <c r="B617" s="32"/>
      <c r="C617" s="17"/>
      <c r="D617" s="18"/>
      <c r="E617" s="12"/>
      <c r="F617" s="12"/>
      <c r="G617" s="40" t="str">
        <f>IF(OR(E617="",F617=""),"",NETWORKDAYS(E617,F617,Lister!$D$7:$D$13))</f>
        <v/>
      </c>
      <c r="H617" s="14"/>
      <c r="I617" s="25" t="str">
        <f t="shared" si="45"/>
        <v/>
      </c>
      <c r="J617" s="45"/>
      <c r="K617" s="46"/>
      <c r="L617" s="15"/>
      <c r="M617" s="49" t="str">
        <f t="shared" si="46"/>
        <v/>
      </c>
      <c r="N617" s="47" t="str">
        <f t="shared" si="47"/>
        <v/>
      </c>
      <c r="O617" s="15"/>
      <c r="P617" s="15"/>
      <c r="Q617" s="15"/>
      <c r="R617" s="48" t="str">
        <f>IFERROR(MAX(IF(OR(O617="",P617="",Q617=""),"",IF(AND(MONTH(E617)=4,MONTH(F617)=4),(NETWORKDAYS(E617,F617,Lister!$D$7:$D$13)-O617)*N617/NETWORKDAYS(Lister!$D$19,Lister!$E$19,Lister!$D$7:$D$13),IF(AND(MONTH(E617)=4,MONTH(F617)&gt;4),(NETWORKDAYS(E617,Lister!$E$19,Lister!$D$7:$D$13)-O617)*N617/NETWORKDAYS(Lister!$D$19,Lister!$E$19,Lister!$D$7:$D$13),IF(MONTH(E617)&gt;4,0)))),0),"")</f>
        <v/>
      </c>
      <c r="S617" s="48" t="str">
        <f>IFERROR(MAX(IF(OR(O617="",P617="",Q617=""),"",IF(AND(MONTH(E617)=5,MONTH(F617)=5),(NETWORKDAYS(E617,F617,Lister!$D$7:$D$13)-P617)*N617/NETWORKDAYS(Lister!$D$20,Lister!$E$20,Lister!$D$7:$D$13),IF(AND(MONTH(E617)=4,MONTH(F617)=5),(NETWORKDAYS(Lister!$D$20,F617,Lister!$D$7:$D$13)-P617)*N617/NETWORKDAYS(Lister!$D$20,Lister!$E$20,Lister!$D$7:$D$13),IF(AND(MONTH(E617)=5,MONTH(F617)=6),(NETWORKDAYS(E617,Lister!$E$20,Lister!$D$7:$D$13)-P617)*N617/NETWORKDAYS(Lister!$D$20,Lister!$E$20,Lister!$D$7:$D$13),IF(AND(MONTH(E617)=4,MONTH(F617)=6),(NETWORKDAYS(Lister!$D$20,Lister!$E$20,Lister!$D$7:$D$13)-P617)*N617/NETWORKDAYS(Lister!$D$20,Lister!$E$20,Lister!$D$7:$D$13),IF(OR(MONTH(F617)=4,MONTH(E617)=6),0)))))),0),"")</f>
        <v/>
      </c>
      <c r="T617" s="48" t="str">
        <f>IFERROR(MAX(IF(OR(O617="",P617="",Q617=""),"",IF(AND(MONTH(E617)=6,MONTH(F617)=6),(NETWORKDAYS(E617,F617,Lister!$D$7:$D$13)-Q617)*N617/NETWORKDAYS(Lister!$D$21,Lister!$E$21,Lister!$D$7:$D$13),IF(AND(MONTH(E617)&lt;6,MONTH(F617)=6),(NETWORKDAYS(Lister!$D$21,F617,Lister!$D$7:$D$13)-Q617)*N617/NETWORKDAYS(Lister!$D$21,Lister!$E$21,Lister!$D$7:$D$13),IF(MONTH(F617)&lt;6,0)))),0),"")</f>
        <v/>
      </c>
      <c r="U617" s="50" t="str">
        <f t="shared" si="48"/>
        <v/>
      </c>
    </row>
    <row r="618" spans="1:21" x14ac:dyDescent="0.35">
      <c r="A618" s="11" t="str">
        <f t="shared" si="49"/>
        <v/>
      </c>
      <c r="B618" s="32"/>
      <c r="C618" s="17"/>
      <c r="D618" s="18"/>
      <c r="E618" s="12"/>
      <c r="F618" s="12"/>
      <c r="G618" s="40" t="str">
        <f>IF(OR(E618="",F618=""),"",NETWORKDAYS(E618,F618,Lister!$D$7:$D$13))</f>
        <v/>
      </c>
      <c r="H618" s="14"/>
      <c r="I618" s="25" t="str">
        <f t="shared" si="45"/>
        <v/>
      </c>
      <c r="J618" s="45"/>
      <c r="K618" s="46"/>
      <c r="L618" s="15"/>
      <c r="M618" s="49" t="str">
        <f t="shared" si="46"/>
        <v/>
      </c>
      <c r="N618" s="47" t="str">
        <f t="shared" si="47"/>
        <v/>
      </c>
      <c r="O618" s="15"/>
      <c r="P618" s="15"/>
      <c r="Q618" s="15"/>
      <c r="R618" s="48" t="str">
        <f>IFERROR(MAX(IF(OR(O618="",P618="",Q618=""),"",IF(AND(MONTH(E618)=4,MONTH(F618)=4),(NETWORKDAYS(E618,F618,Lister!$D$7:$D$13)-O618)*N618/NETWORKDAYS(Lister!$D$19,Lister!$E$19,Lister!$D$7:$D$13),IF(AND(MONTH(E618)=4,MONTH(F618)&gt;4),(NETWORKDAYS(E618,Lister!$E$19,Lister!$D$7:$D$13)-O618)*N618/NETWORKDAYS(Lister!$D$19,Lister!$E$19,Lister!$D$7:$D$13),IF(MONTH(E618)&gt;4,0)))),0),"")</f>
        <v/>
      </c>
      <c r="S618" s="48" t="str">
        <f>IFERROR(MAX(IF(OR(O618="",P618="",Q618=""),"",IF(AND(MONTH(E618)=5,MONTH(F618)=5),(NETWORKDAYS(E618,F618,Lister!$D$7:$D$13)-P618)*N618/NETWORKDAYS(Lister!$D$20,Lister!$E$20,Lister!$D$7:$D$13),IF(AND(MONTH(E618)=4,MONTH(F618)=5),(NETWORKDAYS(Lister!$D$20,F618,Lister!$D$7:$D$13)-P618)*N618/NETWORKDAYS(Lister!$D$20,Lister!$E$20,Lister!$D$7:$D$13),IF(AND(MONTH(E618)=5,MONTH(F618)=6),(NETWORKDAYS(E618,Lister!$E$20,Lister!$D$7:$D$13)-P618)*N618/NETWORKDAYS(Lister!$D$20,Lister!$E$20,Lister!$D$7:$D$13),IF(AND(MONTH(E618)=4,MONTH(F618)=6),(NETWORKDAYS(Lister!$D$20,Lister!$E$20,Lister!$D$7:$D$13)-P618)*N618/NETWORKDAYS(Lister!$D$20,Lister!$E$20,Lister!$D$7:$D$13),IF(OR(MONTH(F618)=4,MONTH(E618)=6),0)))))),0),"")</f>
        <v/>
      </c>
      <c r="T618" s="48" t="str">
        <f>IFERROR(MAX(IF(OR(O618="",P618="",Q618=""),"",IF(AND(MONTH(E618)=6,MONTH(F618)=6),(NETWORKDAYS(E618,F618,Lister!$D$7:$D$13)-Q618)*N618/NETWORKDAYS(Lister!$D$21,Lister!$E$21,Lister!$D$7:$D$13),IF(AND(MONTH(E618)&lt;6,MONTH(F618)=6),(NETWORKDAYS(Lister!$D$21,F618,Lister!$D$7:$D$13)-Q618)*N618/NETWORKDAYS(Lister!$D$21,Lister!$E$21,Lister!$D$7:$D$13),IF(MONTH(F618)&lt;6,0)))),0),"")</f>
        <v/>
      </c>
      <c r="U618" s="50" t="str">
        <f t="shared" si="48"/>
        <v/>
      </c>
    </row>
    <row r="619" spans="1:21" x14ac:dyDescent="0.35">
      <c r="A619" s="11" t="str">
        <f t="shared" si="49"/>
        <v/>
      </c>
      <c r="B619" s="32"/>
      <c r="C619" s="17"/>
      <c r="D619" s="18"/>
      <c r="E619" s="12"/>
      <c r="F619" s="12"/>
      <c r="G619" s="40" t="str">
        <f>IF(OR(E619="",F619=""),"",NETWORKDAYS(E619,F619,Lister!$D$7:$D$13))</f>
        <v/>
      </c>
      <c r="H619" s="14"/>
      <c r="I619" s="25" t="str">
        <f t="shared" si="45"/>
        <v/>
      </c>
      <c r="J619" s="45"/>
      <c r="K619" s="46"/>
      <c r="L619" s="15"/>
      <c r="M619" s="49" t="str">
        <f t="shared" si="46"/>
        <v/>
      </c>
      <c r="N619" s="47" t="str">
        <f t="shared" si="47"/>
        <v/>
      </c>
      <c r="O619" s="15"/>
      <c r="P619" s="15"/>
      <c r="Q619" s="15"/>
      <c r="R619" s="48" t="str">
        <f>IFERROR(MAX(IF(OR(O619="",P619="",Q619=""),"",IF(AND(MONTH(E619)=4,MONTH(F619)=4),(NETWORKDAYS(E619,F619,Lister!$D$7:$D$13)-O619)*N619/NETWORKDAYS(Lister!$D$19,Lister!$E$19,Lister!$D$7:$D$13),IF(AND(MONTH(E619)=4,MONTH(F619)&gt;4),(NETWORKDAYS(E619,Lister!$E$19,Lister!$D$7:$D$13)-O619)*N619/NETWORKDAYS(Lister!$D$19,Lister!$E$19,Lister!$D$7:$D$13),IF(MONTH(E619)&gt;4,0)))),0),"")</f>
        <v/>
      </c>
      <c r="S619" s="48" t="str">
        <f>IFERROR(MAX(IF(OR(O619="",P619="",Q619=""),"",IF(AND(MONTH(E619)=5,MONTH(F619)=5),(NETWORKDAYS(E619,F619,Lister!$D$7:$D$13)-P619)*N619/NETWORKDAYS(Lister!$D$20,Lister!$E$20,Lister!$D$7:$D$13),IF(AND(MONTH(E619)=4,MONTH(F619)=5),(NETWORKDAYS(Lister!$D$20,F619,Lister!$D$7:$D$13)-P619)*N619/NETWORKDAYS(Lister!$D$20,Lister!$E$20,Lister!$D$7:$D$13),IF(AND(MONTH(E619)=5,MONTH(F619)=6),(NETWORKDAYS(E619,Lister!$E$20,Lister!$D$7:$D$13)-P619)*N619/NETWORKDAYS(Lister!$D$20,Lister!$E$20,Lister!$D$7:$D$13),IF(AND(MONTH(E619)=4,MONTH(F619)=6),(NETWORKDAYS(Lister!$D$20,Lister!$E$20,Lister!$D$7:$D$13)-P619)*N619/NETWORKDAYS(Lister!$D$20,Lister!$E$20,Lister!$D$7:$D$13),IF(OR(MONTH(F619)=4,MONTH(E619)=6),0)))))),0),"")</f>
        <v/>
      </c>
      <c r="T619" s="48" t="str">
        <f>IFERROR(MAX(IF(OR(O619="",P619="",Q619=""),"",IF(AND(MONTH(E619)=6,MONTH(F619)=6),(NETWORKDAYS(E619,F619,Lister!$D$7:$D$13)-Q619)*N619/NETWORKDAYS(Lister!$D$21,Lister!$E$21,Lister!$D$7:$D$13),IF(AND(MONTH(E619)&lt;6,MONTH(F619)=6),(NETWORKDAYS(Lister!$D$21,F619,Lister!$D$7:$D$13)-Q619)*N619/NETWORKDAYS(Lister!$D$21,Lister!$E$21,Lister!$D$7:$D$13),IF(MONTH(F619)&lt;6,0)))),0),"")</f>
        <v/>
      </c>
      <c r="U619" s="50" t="str">
        <f t="shared" si="48"/>
        <v/>
      </c>
    </row>
    <row r="620" spans="1:21" x14ac:dyDescent="0.35">
      <c r="A620" s="11" t="str">
        <f t="shared" si="49"/>
        <v/>
      </c>
      <c r="B620" s="32"/>
      <c r="C620" s="17"/>
      <c r="D620" s="18"/>
      <c r="E620" s="12"/>
      <c r="F620" s="12"/>
      <c r="G620" s="40" t="str">
        <f>IF(OR(E620="",F620=""),"",NETWORKDAYS(E620,F620,Lister!$D$7:$D$13))</f>
        <v/>
      </c>
      <c r="H620" s="14"/>
      <c r="I620" s="25" t="str">
        <f t="shared" si="45"/>
        <v/>
      </c>
      <c r="J620" s="45"/>
      <c r="K620" s="46"/>
      <c r="L620" s="15"/>
      <c r="M620" s="49" t="str">
        <f t="shared" si="46"/>
        <v/>
      </c>
      <c r="N620" s="47" t="str">
        <f t="shared" si="47"/>
        <v/>
      </c>
      <c r="O620" s="15"/>
      <c r="P620" s="15"/>
      <c r="Q620" s="15"/>
      <c r="R620" s="48" t="str">
        <f>IFERROR(MAX(IF(OR(O620="",P620="",Q620=""),"",IF(AND(MONTH(E620)=4,MONTH(F620)=4),(NETWORKDAYS(E620,F620,Lister!$D$7:$D$13)-O620)*N620/NETWORKDAYS(Lister!$D$19,Lister!$E$19,Lister!$D$7:$D$13),IF(AND(MONTH(E620)=4,MONTH(F620)&gt;4),(NETWORKDAYS(E620,Lister!$E$19,Lister!$D$7:$D$13)-O620)*N620/NETWORKDAYS(Lister!$D$19,Lister!$E$19,Lister!$D$7:$D$13),IF(MONTH(E620)&gt;4,0)))),0),"")</f>
        <v/>
      </c>
      <c r="S620" s="48" t="str">
        <f>IFERROR(MAX(IF(OR(O620="",P620="",Q620=""),"",IF(AND(MONTH(E620)=5,MONTH(F620)=5),(NETWORKDAYS(E620,F620,Lister!$D$7:$D$13)-P620)*N620/NETWORKDAYS(Lister!$D$20,Lister!$E$20,Lister!$D$7:$D$13),IF(AND(MONTH(E620)=4,MONTH(F620)=5),(NETWORKDAYS(Lister!$D$20,F620,Lister!$D$7:$D$13)-P620)*N620/NETWORKDAYS(Lister!$D$20,Lister!$E$20,Lister!$D$7:$D$13),IF(AND(MONTH(E620)=5,MONTH(F620)=6),(NETWORKDAYS(E620,Lister!$E$20,Lister!$D$7:$D$13)-P620)*N620/NETWORKDAYS(Lister!$D$20,Lister!$E$20,Lister!$D$7:$D$13),IF(AND(MONTH(E620)=4,MONTH(F620)=6),(NETWORKDAYS(Lister!$D$20,Lister!$E$20,Lister!$D$7:$D$13)-P620)*N620/NETWORKDAYS(Lister!$D$20,Lister!$E$20,Lister!$D$7:$D$13),IF(OR(MONTH(F620)=4,MONTH(E620)=6),0)))))),0),"")</f>
        <v/>
      </c>
      <c r="T620" s="48" t="str">
        <f>IFERROR(MAX(IF(OR(O620="",P620="",Q620=""),"",IF(AND(MONTH(E620)=6,MONTH(F620)=6),(NETWORKDAYS(E620,F620,Lister!$D$7:$D$13)-Q620)*N620/NETWORKDAYS(Lister!$D$21,Lister!$E$21,Lister!$D$7:$D$13),IF(AND(MONTH(E620)&lt;6,MONTH(F620)=6),(NETWORKDAYS(Lister!$D$21,F620,Lister!$D$7:$D$13)-Q620)*N620/NETWORKDAYS(Lister!$D$21,Lister!$E$21,Lister!$D$7:$D$13),IF(MONTH(F620)&lt;6,0)))),0),"")</f>
        <v/>
      </c>
      <c r="U620" s="50" t="str">
        <f t="shared" si="48"/>
        <v/>
      </c>
    </row>
    <row r="621" spans="1:21" x14ac:dyDescent="0.35">
      <c r="A621" s="11" t="str">
        <f t="shared" si="49"/>
        <v/>
      </c>
      <c r="B621" s="32"/>
      <c r="C621" s="17"/>
      <c r="D621" s="18"/>
      <c r="E621" s="12"/>
      <c r="F621" s="12"/>
      <c r="G621" s="40" t="str">
        <f>IF(OR(E621="",F621=""),"",NETWORKDAYS(E621,F621,Lister!$D$7:$D$13))</f>
        <v/>
      </c>
      <c r="H621" s="14"/>
      <c r="I621" s="25" t="str">
        <f t="shared" si="45"/>
        <v/>
      </c>
      <c r="J621" s="45"/>
      <c r="K621" s="46"/>
      <c r="L621" s="15"/>
      <c r="M621" s="49" t="str">
        <f t="shared" si="46"/>
        <v/>
      </c>
      <c r="N621" s="47" t="str">
        <f t="shared" si="47"/>
        <v/>
      </c>
      <c r="O621" s="15"/>
      <c r="P621" s="15"/>
      <c r="Q621" s="15"/>
      <c r="R621" s="48" t="str">
        <f>IFERROR(MAX(IF(OR(O621="",P621="",Q621=""),"",IF(AND(MONTH(E621)=4,MONTH(F621)=4),(NETWORKDAYS(E621,F621,Lister!$D$7:$D$13)-O621)*N621/NETWORKDAYS(Lister!$D$19,Lister!$E$19,Lister!$D$7:$D$13),IF(AND(MONTH(E621)=4,MONTH(F621)&gt;4),(NETWORKDAYS(E621,Lister!$E$19,Lister!$D$7:$D$13)-O621)*N621/NETWORKDAYS(Lister!$D$19,Lister!$E$19,Lister!$D$7:$D$13),IF(MONTH(E621)&gt;4,0)))),0),"")</f>
        <v/>
      </c>
      <c r="S621" s="48" t="str">
        <f>IFERROR(MAX(IF(OR(O621="",P621="",Q621=""),"",IF(AND(MONTH(E621)=5,MONTH(F621)=5),(NETWORKDAYS(E621,F621,Lister!$D$7:$D$13)-P621)*N621/NETWORKDAYS(Lister!$D$20,Lister!$E$20,Lister!$D$7:$D$13),IF(AND(MONTH(E621)=4,MONTH(F621)=5),(NETWORKDAYS(Lister!$D$20,F621,Lister!$D$7:$D$13)-P621)*N621/NETWORKDAYS(Lister!$D$20,Lister!$E$20,Lister!$D$7:$D$13),IF(AND(MONTH(E621)=5,MONTH(F621)=6),(NETWORKDAYS(E621,Lister!$E$20,Lister!$D$7:$D$13)-P621)*N621/NETWORKDAYS(Lister!$D$20,Lister!$E$20,Lister!$D$7:$D$13),IF(AND(MONTH(E621)=4,MONTH(F621)=6),(NETWORKDAYS(Lister!$D$20,Lister!$E$20,Lister!$D$7:$D$13)-P621)*N621/NETWORKDAYS(Lister!$D$20,Lister!$E$20,Lister!$D$7:$D$13),IF(OR(MONTH(F621)=4,MONTH(E621)=6),0)))))),0),"")</f>
        <v/>
      </c>
      <c r="T621" s="48" t="str">
        <f>IFERROR(MAX(IF(OR(O621="",P621="",Q621=""),"",IF(AND(MONTH(E621)=6,MONTH(F621)=6),(NETWORKDAYS(E621,F621,Lister!$D$7:$D$13)-Q621)*N621/NETWORKDAYS(Lister!$D$21,Lister!$E$21,Lister!$D$7:$D$13),IF(AND(MONTH(E621)&lt;6,MONTH(F621)=6),(NETWORKDAYS(Lister!$D$21,F621,Lister!$D$7:$D$13)-Q621)*N621/NETWORKDAYS(Lister!$D$21,Lister!$E$21,Lister!$D$7:$D$13),IF(MONTH(F621)&lt;6,0)))),0),"")</f>
        <v/>
      </c>
      <c r="U621" s="50" t="str">
        <f t="shared" si="48"/>
        <v/>
      </c>
    </row>
    <row r="622" spans="1:21" x14ac:dyDescent="0.35">
      <c r="A622" s="11" t="str">
        <f t="shared" si="49"/>
        <v/>
      </c>
      <c r="B622" s="32"/>
      <c r="C622" s="17"/>
      <c r="D622" s="18"/>
      <c r="E622" s="12"/>
      <c r="F622" s="12"/>
      <c r="G622" s="40" t="str">
        <f>IF(OR(E622="",F622=""),"",NETWORKDAYS(E622,F622,Lister!$D$7:$D$13))</f>
        <v/>
      </c>
      <c r="H622" s="14"/>
      <c r="I622" s="25" t="str">
        <f t="shared" si="45"/>
        <v/>
      </c>
      <c r="J622" s="45"/>
      <c r="K622" s="46"/>
      <c r="L622" s="15"/>
      <c r="M622" s="49" t="str">
        <f t="shared" si="46"/>
        <v/>
      </c>
      <c r="N622" s="47" t="str">
        <f t="shared" si="47"/>
        <v/>
      </c>
      <c r="O622" s="15"/>
      <c r="P622" s="15"/>
      <c r="Q622" s="15"/>
      <c r="R622" s="48" t="str">
        <f>IFERROR(MAX(IF(OR(O622="",P622="",Q622=""),"",IF(AND(MONTH(E622)=4,MONTH(F622)=4),(NETWORKDAYS(E622,F622,Lister!$D$7:$D$13)-O622)*N622/NETWORKDAYS(Lister!$D$19,Lister!$E$19,Lister!$D$7:$D$13),IF(AND(MONTH(E622)=4,MONTH(F622)&gt;4),(NETWORKDAYS(E622,Lister!$E$19,Lister!$D$7:$D$13)-O622)*N622/NETWORKDAYS(Lister!$D$19,Lister!$E$19,Lister!$D$7:$D$13),IF(MONTH(E622)&gt;4,0)))),0),"")</f>
        <v/>
      </c>
      <c r="S622" s="48" t="str">
        <f>IFERROR(MAX(IF(OR(O622="",P622="",Q622=""),"",IF(AND(MONTH(E622)=5,MONTH(F622)=5),(NETWORKDAYS(E622,F622,Lister!$D$7:$D$13)-P622)*N622/NETWORKDAYS(Lister!$D$20,Lister!$E$20,Lister!$D$7:$D$13),IF(AND(MONTH(E622)=4,MONTH(F622)=5),(NETWORKDAYS(Lister!$D$20,F622,Lister!$D$7:$D$13)-P622)*N622/NETWORKDAYS(Lister!$D$20,Lister!$E$20,Lister!$D$7:$D$13),IF(AND(MONTH(E622)=5,MONTH(F622)=6),(NETWORKDAYS(E622,Lister!$E$20,Lister!$D$7:$D$13)-P622)*N622/NETWORKDAYS(Lister!$D$20,Lister!$E$20,Lister!$D$7:$D$13),IF(AND(MONTH(E622)=4,MONTH(F622)=6),(NETWORKDAYS(Lister!$D$20,Lister!$E$20,Lister!$D$7:$D$13)-P622)*N622/NETWORKDAYS(Lister!$D$20,Lister!$E$20,Lister!$D$7:$D$13),IF(OR(MONTH(F622)=4,MONTH(E622)=6),0)))))),0),"")</f>
        <v/>
      </c>
      <c r="T622" s="48" t="str">
        <f>IFERROR(MAX(IF(OR(O622="",P622="",Q622=""),"",IF(AND(MONTH(E622)=6,MONTH(F622)=6),(NETWORKDAYS(E622,F622,Lister!$D$7:$D$13)-Q622)*N622/NETWORKDAYS(Lister!$D$21,Lister!$E$21,Lister!$D$7:$D$13),IF(AND(MONTH(E622)&lt;6,MONTH(F622)=6),(NETWORKDAYS(Lister!$D$21,F622,Lister!$D$7:$D$13)-Q622)*N622/NETWORKDAYS(Lister!$D$21,Lister!$E$21,Lister!$D$7:$D$13),IF(MONTH(F622)&lt;6,0)))),0),"")</f>
        <v/>
      </c>
      <c r="U622" s="50" t="str">
        <f t="shared" si="48"/>
        <v/>
      </c>
    </row>
    <row r="623" spans="1:21" x14ac:dyDescent="0.35">
      <c r="A623" s="11" t="str">
        <f t="shared" si="49"/>
        <v/>
      </c>
      <c r="B623" s="32"/>
      <c r="C623" s="17"/>
      <c r="D623" s="18"/>
      <c r="E623" s="12"/>
      <c r="F623" s="12"/>
      <c r="G623" s="40" t="str">
        <f>IF(OR(E623="",F623=""),"",NETWORKDAYS(E623,F623,Lister!$D$7:$D$13))</f>
        <v/>
      </c>
      <c r="H623" s="14"/>
      <c r="I623" s="25" t="str">
        <f t="shared" si="45"/>
        <v/>
      </c>
      <c r="J623" s="45"/>
      <c r="K623" s="46"/>
      <c r="L623" s="15"/>
      <c r="M623" s="49" t="str">
        <f t="shared" si="46"/>
        <v/>
      </c>
      <c r="N623" s="47" t="str">
        <f t="shared" si="47"/>
        <v/>
      </c>
      <c r="O623" s="15"/>
      <c r="P623" s="15"/>
      <c r="Q623" s="15"/>
      <c r="R623" s="48" t="str">
        <f>IFERROR(MAX(IF(OR(O623="",P623="",Q623=""),"",IF(AND(MONTH(E623)=4,MONTH(F623)=4),(NETWORKDAYS(E623,F623,Lister!$D$7:$D$13)-O623)*N623/NETWORKDAYS(Lister!$D$19,Lister!$E$19,Lister!$D$7:$D$13),IF(AND(MONTH(E623)=4,MONTH(F623)&gt;4),(NETWORKDAYS(E623,Lister!$E$19,Lister!$D$7:$D$13)-O623)*N623/NETWORKDAYS(Lister!$D$19,Lister!$E$19,Lister!$D$7:$D$13),IF(MONTH(E623)&gt;4,0)))),0),"")</f>
        <v/>
      </c>
      <c r="S623" s="48" t="str">
        <f>IFERROR(MAX(IF(OR(O623="",P623="",Q623=""),"",IF(AND(MONTH(E623)=5,MONTH(F623)=5),(NETWORKDAYS(E623,F623,Lister!$D$7:$D$13)-P623)*N623/NETWORKDAYS(Lister!$D$20,Lister!$E$20,Lister!$D$7:$D$13),IF(AND(MONTH(E623)=4,MONTH(F623)=5),(NETWORKDAYS(Lister!$D$20,F623,Lister!$D$7:$D$13)-P623)*N623/NETWORKDAYS(Lister!$D$20,Lister!$E$20,Lister!$D$7:$D$13),IF(AND(MONTH(E623)=5,MONTH(F623)=6),(NETWORKDAYS(E623,Lister!$E$20,Lister!$D$7:$D$13)-P623)*N623/NETWORKDAYS(Lister!$D$20,Lister!$E$20,Lister!$D$7:$D$13),IF(AND(MONTH(E623)=4,MONTH(F623)=6),(NETWORKDAYS(Lister!$D$20,Lister!$E$20,Lister!$D$7:$D$13)-P623)*N623/NETWORKDAYS(Lister!$D$20,Lister!$E$20,Lister!$D$7:$D$13),IF(OR(MONTH(F623)=4,MONTH(E623)=6),0)))))),0),"")</f>
        <v/>
      </c>
      <c r="T623" s="48" t="str">
        <f>IFERROR(MAX(IF(OR(O623="",P623="",Q623=""),"",IF(AND(MONTH(E623)=6,MONTH(F623)=6),(NETWORKDAYS(E623,F623,Lister!$D$7:$D$13)-Q623)*N623/NETWORKDAYS(Lister!$D$21,Lister!$E$21,Lister!$D$7:$D$13),IF(AND(MONTH(E623)&lt;6,MONTH(F623)=6),(NETWORKDAYS(Lister!$D$21,F623,Lister!$D$7:$D$13)-Q623)*N623/NETWORKDAYS(Lister!$D$21,Lister!$E$21,Lister!$D$7:$D$13),IF(MONTH(F623)&lt;6,0)))),0),"")</f>
        <v/>
      </c>
      <c r="U623" s="50" t="str">
        <f t="shared" si="48"/>
        <v/>
      </c>
    </row>
    <row r="624" spans="1:21" x14ac:dyDescent="0.35">
      <c r="A624" s="11" t="str">
        <f t="shared" si="49"/>
        <v/>
      </c>
      <c r="B624" s="32"/>
      <c r="C624" s="17"/>
      <c r="D624" s="18"/>
      <c r="E624" s="12"/>
      <c r="F624" s="12"/>
      <c r="G624" s="40" t="str">
        <f>IF(OR(E624="",F624=""),"",NETWORKDAYS(E624,F624,Lister!$D$7:$D$13))</f>
        <v/>
      </c>
      <c r="H624" s="14"/>
      <c r="I624" s="25" t="str">
        <f t="shared" si="45"/>
        <v/>
      </c>
      <c r="J624" s="45"/>
      <c r="K624" s="46"/>
      <c r="L624" s="15"/>
      <c r="M624" s="49" t="str">
        <f t="shared" si="46"/>
        <v/>
      </c>
      <c r="N624" s="47" t="str">
        <f t="shared" si="47"/>
        <v/>
      </c>
      <c r="O624" s="15"/>
      <c r="P624" s="15"/>
      <c r="Q624" s="15"/>
      <c r="R624" s="48" t="str">
        <f>IFERROR(MAX(IF(OR(O624="",P624="",Q624=""),"",IF(AND(MONTH(E624)=4,MONTH(F624)=4),(NETWORKDAYS(E624,F624,Lister!$D$7:$D$13)-O624)*N624/NETWORKDAYS(Lister!$D$19,Lister!$E$19,Lister!$D$7:$D$13),IF(AND(MONTH(E624)=4,MONTH(F624)&gt;4),(NETWORKDAYS(E624,Lister!$E$19,Lister!$D$7:$D$13)-O624)*N624/NETWORKDAYS(Lister!$D$19,Lister!$E$19,Lister!$D$7:$D$13),IF(MONTH(E624)&gt;4,0)))),0),"")</f>
        <v/>
      </c>
      <c r="S624" s="48" t="str">
        <f>IFERROR(MAX(IF(OR(O624="",P624="",Q624=""),"",IF(AND(MONTH(E624)=5,MONTH(F624)=5),(NETWORKDAYS(E624,F624,Lister!$D$7:$D$13)-P624)*N624/NETWORKDAYS(Lister!$D$20,Lister!$E$20,Lister!$D$7:$D$13),IF(AND(MONTH(E624)=4,MONTH(F624)=5),(NETWORKDAYS(Lister!$D$20,F624,Lister!$D$7:$D$13)-P624)*N624/NETWORKDAYS(Lister!$D$20,Lister!$E$20,Lister!$D$7:$D$13),IF(AND(MONTH(E624)=5,MONTH(F624)=6),(NETWORKDAYS(E624,Lister!$E$20,Lister!$D$7:$D$13)-P624)*N624/NETWORKDAYS(Lister!$D$20,Lister!$E$20,Lister!$D$7:$D$13),IF(AND(MONTH(E624)=4,MONTH(F624)=6),(NETWORKDAYS(Lister!$D$20,Lister!$E$20,Lister!$D$7:$D$13)-P624)*N624/NETWORKDAYS(Lister!$D$20,Lister!$E$20,Lister!$D$7:$D$13),IF(OR(MONTH(F624)=4,MONTH(E624)=6),0)))))),0),"")</f>
        <v/>
      </c>
      <c r="T624" s="48" t="str">
        <f>IFERROR(MAX(IF(OR(O624="",P624="",Q624=""),"",IF(AND(MONTH(E624)=6,MONTH(F624)=6),(NETWORKDAYS(E624,F624,Lister!$D$7:$D$13)-Q624)*N624/NETWORKDAYS(Lister!$D$21,Lister!$E$21,Lister!$D$7:$D$13),IF(AND(MONTH(E624)&lt;6,MONTH(F624)=6),(NETWORKDAYS(Lister!$D$21,F624,Lister!$D$7:$D$13)-Q624)*N624/NETWORKDAYS(Lister!$D$21,Lister!$E$21,Lister!$D$7:$D$13),IF(MONTH(F624)&lt;6,0)))),0),"")</f>
        <v/>
      </c>
      <c r="U624" s="50" t="str">
        <f t="shared" si="48"/>
        <v/>
      </c>
    </row>
    <row r="625" spans="1:21" x14ac:dyDescent="0.35">
      <c r="A625" s="11" t="str">
        <f t="shared" si="49"/>
        <v/>
      </c>
      <c r="B625" s="32"/>
      <c r="C625" s="17"/>
      <c r="D625" s="18"/>
      <c r="E625" s="12"/>
      <c r="F625" s="12"/>
      <c r="G625" s="40" t="str">
        <f>IF(OR(E625="",F625=""),"",NETWORKDAYS(E625,F625,Lister!$D$7:$D$13))</f>
        <v/>
      </c>
      <c r="H625" s="14"/>
      <c r="I625" s="25" t="str">
        <f t="shared" si="45"/>
        <v/>
      </c>
      <c r="J625" s="45"/>
      <c r="K625" s="46"/>
      <c r="L625" s="15"/>
      <c r="M625" s="49" t="str">
        <f t="shared" si="46"/>
        <v/>
      </c>
      <c r="N625" s="47" t="str">
        <f t="shared" si="47"/>
        <v/>
      </c>
      <c r="O625" s="15"/>
      <c r="P625" s="15"/>
      <c r="Q625" s="15"/>
      <c r="R625" s="48" t="str">
        <f>IFERROR(MAX(IF(OR(O625="",P625="",Q625=""),"",IF(AND(MONTH(E625)=4,MONTH(F625)=4),(NETWORKDAYS(E625,F625,Lister!$D$7:$D$13)-O625)*N625/NETWORKDAYS(Lister!$D$19,Lister!$E$19,Lister!$D$7:$D$13),IF(AND(MONTH(E625)=4,MONTH(F625)&gt;4),(NETWORKDAYS(E625,Lister!$E$19,Lister!$D$7:$D$13)-O625)*N625/NETWORKDAYS(Lister!$D$19,Lister!$E$19,Lister!$D$7:$D$13),IF(MONTH(E625)&gt;4,0)))),0),"")</f>
        <v/>
      </c>
      <c r="S625" s="48" t="str">
        <f>IFERROR(MAX(IF(OR(O625="",P625="",Q625=""),"",IF(AND(MONTH(E625)=5,MONTH(F625)=5),(NETWORKDAYS(E625,F625,Lister!$D$7:$D$13)-P625)*N625/NETWORKDAYS(Lister!$D$20,Lister!$E$20,Lister!$D$7:$D$13),IF(AND(MONTH(E625)=4,MONTH(F625)=5),(NETWORKDAYS(Lister!$D$20,F625,Lister!$D$7:$D$13)-P625)*N625/NETWORKDAYS(Lister!$D$20,Lister!$E$20,Lister!$D$7:$D$13),IF(AND(MONTH(E625)=5,MONTH(F625)=6),(NETWORKDAYS(E625,Lister!$E$20,Lister!$D$7:$D$13)-P625)*N625/NETWORKDAYS(Lister!$D$20,Lister!$E$20,Lister!$D$7:$D$13),IF(AND(MONTH(E625)=4,MONTH(F625)=6),(NETWORKDAYS(Lister!$D$20,Lister!$E$20,Lister!$D$7:$D$13)-P625)*N625/NETWORKDAYS(Lister!$D$20,Lister!$E$20,Lister!$D$7:$D$13),IF(OR(MONTH(F625)=4,MONTH(E625)=6),0)))))),0),"")</f>
        <v/>
      </c>
      <c r="T625" s="48" t="str">
        <f>IFERROR(MAX(IF(OR(O625="",P625="",Q625=""),"",IF(AND(MONTH(E625)=6,MONTH(F625)=6),(NETWORKDAYS(E625,F625,Lister!$D$7:$D$13)-Q625)*N625/NETWORKDAYS(Lister!$D$21,Lister!$E$21,Lister!$D$7:$D$13),IF(AND(MONTH(E625)&lt;6,MONTH(F625)=6),(NETWORKDAYS(Lister!$D$21,F625,Lister!$D$7:$D$13)-Q625)*N625/NETWORKDAYS(Lister!$D$21,Lister!$E$21,Lister!$D$7:$D$13),IF(MONTH(F625)&lt;6,0)))),0),"")</f>
        <v/>
      </c>
      <c r="U625" s="50" t="str">
        <f t="shared" si="48"/>
        <v/>
      </c>
    </row>
    <row r="626" spans="1:21" x14ac:dyDescent="0.35">
      <c r="A626" s="11" t="str">
        <f t="shared" si="49"/>
        <v/>
      </c>
      <c r="B626" s="32"/>
      <c r="C626" s="17"/>
      <c r="D626" s="18"/>
      <c r="E626" s="12"/>
      <c r="F626" s="12"/>
      <c r="G626" s="40" t="str">
        <f>IF(OR(E626="",F626=""),"",NETWORKDAYS(E626,F626,Lister!$D$7:$D$13))</f>
        <v/>
      </c>
      <c r="H626" s="14"/>
      <c r="I626" s="25" t="str">
        <f t="shared" si="45"/>
        <v/>
      </c>
      <c r="J626" s="45"/>
      <c r="K626" s="46"/>
      <c r="L626" s="15"/>
      <c r="M626" s="49" t="str">
        <f t="shared" si="46"/>
        <v/>
      </c>
      <c r="N626" s="47" t="str">
        <f t="shared" si="47"/>
        <v/>
      </c>
      <c r="O626" s="15"/>
      <c r="P626" s="15"/>
      <c r="Q626" s="15"/>
      <c r="R626" s="48" t="str">
        <f>IFERROR(MAX(IF(OR(O626="",P626="",Q626=""),"",IF(AND(MONTH(E626)=4,MONTH(F626)=4),(NETWORKDAYS(E626,F626,Lister!$D$7:$D$13)-O626)*N626/NETWORKDAYS(Lister!$D$19,Lister!$E$19,Lister!$D$7:$D$13),IF(AND(MONTH(E626)=4,MONTH(F626)&gt;4),(NETWORKDAYS(E626,Lister!$E$19,Lister!$D$7:$D$13)-O626)*N626/NETWORKDAYS(Lister!$D$19,Lister!$E$19,Lister!$D$7:$D$13),IF(MONTH(E626)&gt;4,0)))),0),"")</f>
        <v/>
      </c>
      <c r="S626" s="48" t="str">
        <f>IFERROR(MAX(IF(OR(O626="",P626="",Q626=""),"",IF(AND(MONTH(E626)=5,MONTH(F626)=5),(NETWORKDAYS(E626,F626,Lister!$D$7:$D$13)-P626)*N626/NETWORKDAYS(Lister!$D$20,Lister!$E$20,Lister!$D$7:$D$13),IF(AND(MONTH(E626)=4,MONTH(F626)=5),(NETWORKDAYS(Lister!$D$20,F626,Lister!$D$7:$D$13)-P626)*N626/NETWORKDAYS(Lister!$D$20,Lister!$E$20,Lister!$D$7:$D$13),IF(AND(MONTH(E626)=5,MONTH(F626)=6),(NETWORKDAYS(E626,Lister!$E$20,Lister!$D$7:$D$13)-P626)*N626/NETWORKDAYS(Lister!$D$20,Lister!$E$20,Lister!$D$7:$D$13),IF(AND(MONTH(E626)=4,MONTH(F626)=6),(NETWORKDAYS(Lister!$D$20,Lister!$E$20,Lister!$D$7:$D$13)-P626)*N626/NETWORKDAYS(Lister!$D$20,Lister!$E$20,Lister!$D$7:$D$13),IF(OR(MONTH(F626)=4,MONTH(E626)=6),0)))))),0),"")</f>
        <v/>
      </c>
      <c r="T626" s="48" t="str">
        <f>IFERROR(MAX(IF(OR(O626="",P626="",Q626=""),"",IF(AND(MONTH(E626)=6,MONTH(F626)=6),(NETWORKDAYS(E626,F626,Lister!$D$7:$D$13)-Q626)*N626/NETWORKDAYS(Lister!$D$21,Lister!$E$21,Lister!$D$7:$D$13),IF(AND(MONTH(E626)&lt;6,MONTH(F626)=6),(NETWORKDAYS(Lister!$D$21,F626,Lister!$D$7:$D$13)-Q626)*N626/NETWORKDAYS(Lister!$D$21,Lister!$E$21,Lister!$D$7:$D$13),IF(MONTH(F626)&lt;6,0)))),0),"")</f>
        <v/>
      </c>
      <c r="U626" s="50" t="str">
        <f t="shared" si="48"/>
        <v/>
      </c>
    </row>
    <row r="627" spans="1:21" x14ac:dyDescent="0.35">
      <c r="A627" s="11" t="str">
        <f t="shared" si="49"/>
        <v/>
      </c>
      <c r="B627" s="32"/>
      <c r="C627" s="17"/>
      <c r="D627" s="18"/>
      <c r="E627" s="12"/>
      <c r="F627" s="12"/>
      <c r="G627" s="40" t="str">
        <f>IF(OR(E627="",F627=""),"",NETWORKDAYS(E627,F627,Lister!$D$7:$D$13))</f>
        <v/>
      </c>
      <c r="H627" s="14"/>
      <c r="I627" s="25" t="str">
        <f t="shared" si="45"/>
        <v/>
      </c>
      <c r="J627" s="45"/>
      <c r="K627" s="46"/>
      <c r="L627" s="15"/>
      <c r="M627" s="49" t="str">
        <f t="shared" si="46"/>
        <v/>
      </c>
      <c r="N627" s="47" t="str">
        <f t="shared" si="47"/>
        <v/>
      </c>
      <c r="O627" s="15"/>
      <c r="P627" s="15"/>
      <c r="Q627" s="15"/>
      <c r="R627" s="48" t="str">
        <f>IFERROR(MAX(IF(OR(O627="",P627="",Q627=""),"",IF(AND(MONTH(E627)=4,MONTH(F627)=4),(NETWORKDAYS(E627,F627,Lister!$D$7:$D$13)-O627)*N627/NETWORKDAYS(Lister!$D$19,Lister!$E$19,Lister!$D$7:$D$13),IF(AND(MONTH(E627)=4,MONTH(F627)&gt;4),(NETWORKDAYS(E627,Lister!$E$19,Lister!$D$7:$D$13)-O627)*N627/NETWORKDAYS(Lister!$D$19,Lister!$E$19,Lister!$D$7:$D$13),IF(MONTH(E627)&gt;4,0)))),0),"")</f>
        <v/>
      </c>
      <c r="S627" s="48" t="str">
        <f>IFERROR(MAX(IF(OR(O627="",P627="",Q627=""),"",IF(AND(MONTH(E627)=5,MONTH(F627)=5),(NETWORKDAYS(E627,F627,Lister!$D$7:$D$13)-P627)*N627/NETWORKDAYS(Lister!$D$20,Lister!$E$20,Lister!$D$7:$D$13),IF(AND(MONTH(E627)=4,MONTH(F627)=5),(NETWORKDAYS(Lister!$D$20,F627,Lister!$D$7:$D$13)-P627)*N627/NETWORKDAYS(Lister!$D$20,Lister!$E$20,Lister!$D$7:$D$13),IF(AND(MONTH(E627)=5,MONTH(F627)=6),(NETWORKDAYS(E627,Lister!$E$20,Lister!$D$7:$D$13)-P627)*N627/NETWORKDAYS(Lister!$D$20,Lister!$E$20,Lister!$D$7:$D$13),IF(AND(MONTH(E627)=4,MONTH(F627)=6),(NETWORKDAYS(Lister!$D$20,Lister!$E$20,Lister!$D$7:$D$13)-P627)*N627/NETWORKDAYS(Lister!$D$20,Lister!$E$20,Lister!$D$7:$D$13),IF(OR(MONTH(F627)=4,MONTH(E627)=6),0)))))),0),"")</f>
        <v/>
      </c>
      <c r="T627" s="48" t="str">
        <f>IFERROR(MAX(IF(OR(O627="",P627="",Q627=""),"",IF(AND(MONTH(E627)=6,MONTH(F627)=6),(NETWORKDAYS(E627,F627,Lister!$D$7:$D$13)-Q627)*N627/NETWORKDAYS(Lister!$D$21,Lister!$E$21,Lister!$D$7:$D$13),IF(AND(MONTH(E627)&lt;6,MONTH(F627)=6),(NETWORKDAYS(Lister!$D$21,F627,Lister!$D$7:$D$13)-Q627)*N627/NETWORKDAYS(Lister!$D$21,Lister!$E$21,Lister!$D$7:$D$13),IF(MONTH(F627)&lt;6,0)))),0),"")</f>
        <v/>
      </c>
      <c r="U627" s="50" t="str">
        <f t="shared" si="48"/>
        <v/>
      </c>
    </row>
    <row r="628" spans="1:21" x14ac:dyDescent="0.35">
      <c r="A628" s="11" t="str">
        <f t="shared" si="49"/>
        <v/>
      </c>
      <c r="B628" s="32"/>
      <c r="C628" s="17"/>
      <c r="D628" s="18"/>
      <c r="E628" s="12"/>
      <c r="F628" s="12"/>
      <c r="G628" s="40" t="str">
        <f>IF(OR(E628="",F628=""),"",NETWORKDAYS(E628,F628,Lister!$D$7:$D$13))</f>
        <v/>
      </c>
      <c r="H628" s="14"/>
      <c r="I628" s="25" t="str">
        <f t="shared" si="45"/>
        <v/>
      </c>
      <c r="J628" s="45"/>
      <c r="K628" s="46"/>
      <c r="L628" s="15"/>
      <c r="M628" s="49" t="str">
        <f t="shared" si="46"/>
        <v/>
      </c>
      <c r="N628" s="47" t="str">
        <f t="shared" si="47"/>
        <v/>
      </c>
      <c r="O628" s="15"/>
      <c r="P628" s="15"/>
      <c r="Q628" s="15"/>
      <c r="R628" s="48" t="str">
        <f>IFERROR(MAX(IF(OR(O628="",P628="",Q628=""),"",IF(AND(MONTH(E628)=4,MONTH(F628)=4),(NETWORKDAYS(E628,F628,Lister!$D$7:$D$13)-O628)*N628/NETWORKDAYS(Lister!$D$19,Lister!$E$19,Lister!$D$7:$D$13),IF(AND(MONTH(E628)=4,MONTH(F628)&gt;4),(NETWORKDAYS(E628,Lister!$E$19,Lister!$D$7:$D$13)-O628)*N628/NETWORKDAYS(Lister!$D$19,Lister!$E$19,Lister!$D$7:$D$13),IF(MONTH(E628)&gt;4,0)))),0),"")</f>
        <v/>
      </c>
      <c r="S628" s="48" t="str">
        <f>IFERROR(MAX(IF(OR(O628="",P628="",Q628=""),"",IF(AND(MONTH(E628)=5,MONTH(F628)=5),(NETWORKDAYS(E628,F628,Lister!$D$7:$D$13)-P628)*N628/NETWORKDAYS(Lister!$D$20,Lister!$E$20,Lister!$D$7:$D$13),IF(AND(MONTH(E628)=4,MONTH(F628)=5),(NETWORKDAYS(Lister!$D$20,F628,Lister!$D$7:$D$13)-P628)*N628/NETWORKDAYS(Lister!$D$20,Lister!$E$20,Lister!$D$7:$D$13),IF(AND(MONTH(E628)=5,MONTH(F628)=6),(NETWORKDAYS(E628,Lister!$E$20,Lister!$D$7:$D$13)-P628)*N628/NETWORKDAYS(Lister!$D$20,Lister!$E$20,Lister!$D$7:$D$13),IF(AND(MONTH(E628)=4,MONTH(F628)=6),(NETWORKDAYS(Lister!$D$20,Lister!$E$20,Lister!$D$7:$D$13)-P628)*N628/NETWORKDAYS(Lister!$D$20,Lister!$E$20,Lister!$D$7:$D$13),IF(OR(MONTH(F628)=4,MONTH(E628)=6),0)))))),0),"")</f>
        <v/>
      </c>
      <c r="T628" s="48" t="str">
        <f>IFERROR(MAX(IF(OR(O628="",P628="",Q628=""),"",IF(AND(MONTH(E628)=6,MONTH(F628)=6),(NETWORKDAYS(E628,F628,Lister!$D$7:$D$13)-Q628)*N628/NETWORKDAYS(Lister!$D$21,Lister!$E$21,Lister!$D$7:$D$13),IF(AND(MONTH(E628)&lt;6,MONTH(F628)=6),(NETWORKDAYS(Lister!$D$21,F628,Lister!$D$7:$D$13)-Q628)*N628/NETWORKDAYS(Lister!$D$21,Lister!$E$21,Lister!$D$7:$D$13),IF(MONTH(F628)&lt;6,0)))),0),"")</f>
        <v/>
      </c>
      <c r="U628" s="50" t="str">
        <f t="shared" si="48"/>
        <v/>
      </c>
    </row>
    <row r="629" spans="1:21" x14ac:dyDescent="0.35">
      <c r="A629" s="11" t="str">
        <f t="shared" si="49"/>
        <v/>
      </c>
      <c r="B629" s="32"/>
      <c r="C629" s="17"/>
      <c r="D629" s="18"/>
      <c r="E629" s="12"/>
      <c r="F629" s="12"/>
      <c r="G629" s="40" t="str">
        <f>IF(OR(E629="",F629=""),"",NETWORKDAYS(E629,F629,Lister!$D$7:$D$13))</f>
        <v/>
      </c>
      <c r="H629" s="14"/>
      <c r="I629" s="25" t="str">
        <f t="shared" si="45"/>
        <v/>
      </c>
      <c r="J629" s="45"/>
      <c r="K629" s="46"/>
      <c r="L629" s="15"/>
      <c r="M629" s="49" t="str">
        <f t="shared" si="46"/>
        <v/>
      </c>
      <c r="N629" s="47" t="str">
        <f t="shared" si="47"/>
        <v/>
      </c>
      <c r="O629" s="15"/>
      <c r="P629" s="15"/>
      <c r="Q629" s="15"/>
      <c r="R629" s="48" t="str">
        <f>IFERROR(MAX(IF(OR(O629="",P629="",Q629=""),"",IF(AND(MONTH(E629)=4,MONTH(F629)=4),(NETWORKDAYS(E629,F629,Lister!$D$7:$D$13)-O629)*N629/NETWORKDAYS(Lister!$D$19,Lister!$E$19,Lister!$D$7:$D$13),IF(AND(MONTH(E629)=4,MONTH(F629)&gt;4),(NETWORKDAYS(E629,Lister!$E$19,Lister!$D$7:$D$13)-O629)*N629/NETWORKDAYS(Lister!$D$19,Lister!$E$19,Lister!$D$7:$D$13),IF(MONTH(E629)&gt;4,0)))),0),"")</f>
        <v/>
      </c>
      <c r="S629" s="48" t="str">
        <f>IFERROR(MAX(IF(OR(O629="",P629="",Q629=""),"",IF(AND(MONTH(E629)=5,MONTH(F629)=5),(NETWORKDAYS(E629,F629,Lister!$D$7:$D$13)-P629)*N629/NETWORKDAYS(Lister!$D$20,Lister!$E$20,Lister!$D$7:$D$13),IF(AND(MONTH(E629)=4,MONTH(F629)=5),(NETWORKDAYS(Lister!$D$20,F629,Lister!$D$7:$D$13)-P629)*N629/NETWORKDAYS(Lister!$D$20,Lister!$E$20,Lister!$D$7:$D$13),IF(AND(MONTH(E629)=5,MONTH(F629)=6),(NETWORKDAYS(E629,Lister!$E$20,Lister!$D$7:$D$13)-P629)*N629/NETWORKDAYS(Lister!$D$20,Lister!$E$20,Lister!$D$7:$D$13),IF(AND(MONTH(E629)=4,MONTH(F629)=6),(NETWORKDAYS(Lister!$D$20,Lister!$E$20,Lister!$D$7:$D$13)-P629)*N629/NETWORKDAYS(Lister!$D$20,Lister!$E$20,Lister!$D$7:$D$13),IF(OR(MONTH(F629)=4,MONTH(E629)=6),0)))))),0),"")</f>
        <v/>
      </c>
      <c r="T629" s="48" t="str">
        <f>IFERROR(MAX(IF(OR(O629="",P629="",Q629=""),"",IF(AND(MONTH(E629)=6,MONTH(F629)=6),(NETWORKDAYS(E629,F629,Lister!$D$7:$D$13)-Q629)*N629/NETWORKDAYS(Lister!$D$21,Lister!$E$21,Lister!$D$7:$D$13),IF(AND(MONTH(E629)&lt;6,MONTH(F629)=6),(NETWORKDAYS(Lister!$D$21,F629,Lister!$D$7:$D$13)-Q629)*N629/NETWORKDAYS(Lister!$D$21,Lister!$E$21,Lister!$D$7:$D$13),IF(MONTH(F629)&lt;6,0)))),0),"")</f>
        <v/>
      </c>
      <c r="U629" s="50" t="str">
        <f t="shared" si="48"/>
        <v/>
      </c>
    </row>
    <row r="630" spans="1:21" x14ac:dyDescent="0.35">
      <c r="A630" s="11" t="str">
        <f t="shared" si="49"/>
        <v/>
      </c>
      <c r="B630" s="32"/>
      <c r="C630" s="17"/>
      <c r="D630" s="18"/>
      <c r="E630" s="12"/>
      <c r="F630" s="12"/>
      <c r="G630" s="40" t="str">
        <f>IF(OR(E630="",F630=""),"",NETWORKDAYS(E630,F630,Lister!$D$7:$D$13))</f>
        <v/>
      </c>
      <c r="H630" s="14"/>
      <c r="I630" s="25" t="str">
        <f t="shared" si="45"/>
        <v/>
      </c>
      <c r="J630" s="45"/>
      <c r="K630" s="46"/>
      <c r="L630" s="15"/>
      <c r="M630" s="49" t="str">
        <f t="shared" si="46"/>
        <v/>
      </c>
      <c r="N630" s="47" t="str">
        <f t="shared" si="47"/>
        <v/>
      </c>
      <c r="O630" s="15"/>
      <c r="P630" s="15"/>
      <c r="Q630" s="15"/>
      <c r="R630" s="48" t="str">
        <f>IFERROR(MAX(IF(OR(O630="",P630="",Q630=""),"",IF(AND(MONTH(E630)=4,MONTH(F630)=4),(NETWORKDAYS(E630,F630,Lister!$D$7:$D$13)-O630)*N630/NETWORKDAYS(Lister!$D$19,Lister!$E$19,Lister!$D$7:$D$13),IF(AND(MONTH(E630)=4,MONTH(F630)&gt;4),(NETWORKDAYS(E630,Lister!$E$19,Lister!$D$7:$D$13)-O630)*N630/NETWORKDAYS(Lister!$D$19,Lister!$E$19,Lister!$D$7:$D$13),IF(MONTH(E630)&gt;4,0)))),0),"")</f>
        <v/>
      </c>
      <c r="S630" s="48" t="str">
        <f>IFERROR(MAX(IF(OR(O630="",P630="",Q630=""),"",IF(AND(MONTH(E630)=5,MONTH(F630)=5),(NETWORKDAYS(E630,F630,Lister!$D$7:$D$13)-P630)*N630/NETWORKDAYS(Lister!$D$20,Lister!$E$20,Lister!$D$7:$D$13),IF(AND(MONTH(E630)=4,MONTH(F630)=5),(NETWORKDAYS(Lister!$D$20,F630,Lister!$D$7:$D$13)-P630)*N630/NETWORKDAYS(Lister!$D$20,Lister!$E$20,Lister!$D$7:$D$13),IF(AND(MONTH(E630)=5,MONTH(F630)=6),(NETWORKDAYS(E630,Lister!$E$20,Lister!$D$7:$D$13)-P630)*N630/NETWORKDAYS(Lister!$D$20,Lister!$E$20,Lister!$D$7:$D$13),IF(AND(MONTH(E630)=4,MONTH(F630)=6),(NETWORKDAYS(Lister!$D$20,Lister!$E$20,Lister!$D$7:$D$13)-P630)*N630/NETWORKDAYS(Lister!$D$20,Lister!$E$20,Lister!$D$7:$D$13),IF(OR(MONTH(F630)=4,MONTH(E630)=6),0)))))),0),"")</f>
        <v/>
      </c>
      <c r="T630" s="48" t="str">
        <f>IFERROR(MAX(IF(OR(O630="",P630="",Q630=""),"",IF(AND(MONTH(E630)=6,MONTH(F630)=6),(NETWORKDAYS(E630,F630,Lister!$D$7:$D$13)-Q630)*N630/NETWORKDAYS(Lister!$D$21,Lister!$E$21,Lister!$D$7:$D$13),IF(AND(MONTH(E630)&lt;6,MONTH(F630)=6),(NETWORKDAYS(Lister!$D$21,F630,Lister!$D$7:$D$13)-Q630)*N630/NETWORKDAYS(Lister!$D$21,Lister!$E$21,Lister!$D$7:$D$13),IF(MONTH(F630)&lt;6,0)))),0),"")</f>
        <v/>
      </c>
      <c r="U630" s="50" t="str">
        <f t="shared" si="48"/>
        <v/>
      </c>
    </row>
    <row r="631" spans="1:21" x14ac:dyDescent="0.35">
      <c r="A631" s="11" t="str">
        <f t="shared" si="49"/>
        <v/>
      </c>
      <c r="B631" s="32"/>
      <c r="C631" s="17"/>
      <c r="D631" s="18"/>
      <c r="E631" s="12"/>
      <c r="F631" s="12"/>
      <c r="G631" s="40" t="str">
        <f>IF(OR(E631="",F631=""),"",NETWORKDAYS(E631,F631,Lister!$D$7:$D$13))</f>
        <v/>
      </c>
      <c r="H631" s="14"/>
      <c r="I631" s="25" t="str">
        <f t="shared" si="45"/>
        <v/>
      </c>
      <c r="J631" s="45"/>
      <c r="K631" s="46"/>
      <c r="L631" s="15"/>
      <c r="M631" s="49" t="str">
        <f t="shared" si="46"/>
        <v/>
      </c>
      <c r="N631" s="47" t="str">
        <f t="shared" si="47"/>
        <v/>
      </c>
      <c r="O631" s="15"/>
      <c r="P631" s="15"/>
      <c r="Q631" s="15"/>
      <c r="R631" s="48" t="str">
        <f>IFERROR(MAX(IF(OR(O631="",P631="",Q631=""),"",IF(AND(MONTH(E631)=4,MONTH(F631)=4),(NETWORKDAYS(E631,F631,Lister!$D$7:$D$13)-O631)*N631/NETWORKDAYS(Lister!$D$19,Lister!$E$19,Lister!$D$7:$D$13),IF(AND(MONTH(E631)=4,MONTH(F631)&gt;4),(NETWORKDAYS(E631,Lister!$E$19,Lister!$D$7:$D$13)-O631)*N631/NETWORKDAYS(Lister!$D$19,Lister!$E$19,Lister!$D$7:$D$13),IF(MONTH(E631)&gt;4,0)))),0),"")</f>
        <v/>
      </c>
      <c r="S631" s="48" t="str">
        <f>IFERROR(MAX(IF(OR(O631="",P631="",Q631=""),"",IF(AND(MONTH(E631)=5,MONTH(F631)=5),(NETWORKDAYS(E631,F631,Lister!$D$7:$D$13)-P631)*N631/NETWORKDAYS(Lister!$D$20,Lister!$E$20,Lister!$D$7:$D$13),IF(AND(MONTH(E631)=4,MONTH(F631)=5),(NETWORKDAYS(Lister!$D$20,F631,Lister!$D$7:$D$13)-P631)*N631/NETWORKDAYS(Lister!$D$20,Lister!$E$20,Lister!$D$7:$D$13),IF(AND(MONTH(E631)=5,MONTH(F631)=6),(NETWORKDAYS(E631,Lister!$E$20,Lister!$D$7:$D$13)-P631)*N631/NETWORKDAYS(Lister!$D$20,Lister!$E$20,Lister!$D$7:$D$13),IF(AND(MONTH(E631)=4,MONTH(F631)=6),(NETWORKDAYS(Lister!$D$20,Lister!$E$20,Lister!$D$7:$D$13)-P631)*N631/NETWORKDAYS(Lister!$D$20,Lister!$E$20,Lister!$D$7:$D$13),IF(OR(MONTH(F631)=4,MONTH(E631)=6),0)))))),0),"")</f>
        <v/>
      </c>
      <c r="T631" s="48" t="str">
        <f>IFERROR(MAX(IF(OR(O631="",P631="",Q631=""),"",IF(AND(MONTH(E631)=6,MONTH(F631)=6),(NETWORKDAYS(E631,F631,Lister!$D$7:$D$13)-Q631)*N631/NETWORKDAYS(Lister!$D$21,Lister!$E$21,Lister!$D$7:$D$13),IF(AND(MONTH(E631)&lt;6,MONTH(F631)=6),(NETWORKDAYS(Lister!$D$21,F631,Lister!$D$7:$D$13)-Q631)*N631/NETWORKDAYS(Lister!$D$21,Lister!$E$21,Lister!$D$7:$D$13),IF(MONTH(F631)&lt;6,0)))),0),"")</f>
        <v/>
      </c>
      <c r="U631" s="50" t="str">
        <f t="shared" si="48"/>
        <v/>
      </c>
    </row>
    <row r="632" spans="1:21" x14ac:dyDescent="0.35">
      <c r="A632" s="11" t="str">
        <f t="shared" si="49"/>
        <v/>
      </c>
      <c r="B632" s="32"/>
      <c r="C632" s="17"/>
      <c r="D632" s="18"/>
      <c r="E632" s="12"/>
      <c r="F632" s="12"/>
      <c r="G632" s="40" t="str">
        <f>IF(OR(E632="",F632=""),"",NETWORKDAYS(E632,F632,Lister!$D$7:$D$13))</f>
        <v/>
      </c>
      <c r="H632" s="14"/>
      <c r="I632" s="25" t="str">
        <f t="shared" si="45"/>
        <v/>
      </c>
      <c r="J632" s="45"/>
      <c r="K632" s="46"/>
      <c r="L632" s="15"/>
      <c r="M632" s="49" t="str">
        <f t="shared" si="46"/>
        <v/>
      </c>
      <c r="N632" s="47" t="str">
        <f t="shared" si="47"/>
        <v/>
      </c>
      <c r="O632" s="15"/>
      <c r="P632" s="15"/>
      <c r="Q632" s="15"/>
      <c r="R632" s="48" t="str">
        <f>IFERROR(MAX(IF(OR(O632="",P632="",Q632=""),"",IF(AND(MONTH(E632)=4,MONTH(F632)=4),(NETWORKDAYS(E632,F632,Lister!$D$7:$D$13)-O632)*N632/NETWORKDAYS(Lister!$D$19,Lister!$E$19,Lister!$D$7:$D$13),IF(AND(MONTH(E632)=4,MONTH(F632)&gt;4),(NETWORKDAYS(E632,Lister!$E$19,Lister!$D$7:$D$13)-O632)*N632/NETWORKDAYS(Lister!$D$19,Lister!$E$19,Lister!$D$7:$D$13),IF(MONTH(E632)&gt;4,0)))),0),"")</f>
        <v/>
      </c>
      <c r="S632" s="48" t="str">
        <f>IFERROR(MAX(IF(OR(O632="",P632="",Q632=""),"",IF(AND(MONTH(E632)=5,MONTH(F632)=5),(NETWORKDAYS(E632,F632,Lister!$D$7:$D$13)-P632)*N632/NETWORKDAYS(Lister!$D$20,Lister!$E$20,Lister!$D$7:$D$13),IF(AND(MONTH(E632)=4,MONTH(F632)=5),(NETWORKDAYS(Lister!$D$20,F632,Lister!$D$7:$D$13)-P632)*N632/NETWORKDAYS(Lister!$D$20,Lister!$E$20,Lister!$D$7:$D$13),IF(AND(MONTH(E632)=5,MONTH(F632)=6),(NETWORKDAYS(E632,Lister!$E$20,Lister!$D$7:$D$13)-P632)*N632/NETWORKDAYS(Lister!$D$20,Lister!$E$20,Lister!$D$7:$D$13),IF(AND(MONTH(E632)=4,MONTH(F632)=6),(NETWORKDAYS(Lister!$D$20,Lister!$E$20,Lister!$D$7:$D$13)-P632)*N632/NETWORKDAYS(Lister!$D$20,Lister!$E$20,Lister!$D$7:$D$13),IF(OR(MONTH(F632)=4,MONTH(E632)=6),0)))))),0),"")</f>
        <v/>
      </c>
      <c r="T632" s="48" t="str">
        <f>IFERROR(MAX(IF(OR(O632="",P632="",Q632=""),"",IF(AND(MONTH(E632)=6,MONTH(F632)=6),(NETWORKDAYS(E632,F632,Lister!$D$7:$D$13)-Q632)*N632/NETWORKDAYS(Lister!$D$21,Lister!$E$21,Lister!$D$7:$D$13),IF(AND(MONTH(E632)&lt;6,MONTH(F632)=6),(NETWORKDAYS(Lister!$D$21,F632,Lister!$D$7:$D$13)-Q632)*N632/NETWORKDAYS(Lister!$D$21,Lister!$E$21,Lister!$D$7:$D$13),IF(MONTH(F632)&lt;6,0)))),0),"")</f>
        <v/>
      </c>
      <c r="U632" s="50" t="str">
        <f t="shared" si="48"/>
        <v/>
      </c>
    </row>
    <row r="633" spans="1:21" x14ac:dyDescent="0.35">
      <c r="A633" s="11" t="str">
        <f t="shared" si="49"/>
        <v/>
      </c>
      <c r="B633" s="32"/>
      <c r="C633" s="17"/>
      <c r="D633" s="18"/>
      <c r="E633" s="12"/>
      <c r="F633" s="12"/>
      <c r="G633" s="40" t="str">
        <f>IF(OR(E633="",F633=""),"",NETWORKDAYS(E633,F633,Lister!$D$7:$D$13))</f>
        <v/>
      </c>
      <c r="H633" s="14"/>
      <c r="I633" s="25" t="str">
        <f t="shared" si="45"/>
        <v/>
      </c>
      <c r="J633" s="45"/>
      <c r="K633" s="46"/>
      <c r="L633" s="15"/>
      <c r="M633" s="49" t="str">
        <f t="shared" si="46"/>
        <v/>
      </c>
      <c r="N633" s="47" t="str">
        <f t="shared" si="47"/>
        <v/>
      </c>
      <c r="O633" s="15"/>
      <c r="P633" s="15"/>
      <c r="Q633" s="15"/>
      <c r="R633" s="48" t="str">
        <f>IFERROR(MAX(IF(OR(O633="",P633="",Q633=""),"",IF(AND(MONTH(E633)=4,MONTH(F633)=4),(NETWORKDAYS(E633,F633,Lister!$D$7:$D$13)-O633)*N633/NETWORKDAYS(Lister!$D$19,Lister!$E$19,Lister!$D$7:$D$13),IF(AND(MONTH(E633)=4,MONTH(F633)&gt;4),(NETWORKDAYS(E633,Lister!$E$19,Lister!$D$7:$D$13)-O633)*N633/NETWORKDAYS(Lister!$D$19,Lister!$E$19,Lister!$D$7:$D$13),IF(MONTH(E633)&gt;4,0)))),0),"")</f>
        <v/>
      </c>
      <c r="S633" s="48" t="str">
        <f>IFERROR(MAX(IF(OR(O633="",P633="",Q633=""),"",IF(AND(MONTH(E633)=5,MONTH(F633)=5),(NETWORKDAYS(E633,F633,Lister!$D$7:$D$13)-P633)*N633/NETWORKDAYS(Lister!$D$20,Lister!$E$20,Lister!$D$7:$D$13),IF(AND(MONTH(E633)=4,MONTH(F633)=5),(NETWORKDAYS(Lister!$D$20,F633,Lister!$D$7:$D$13)-P633)*N633/NETWORKDAYS(Lister!$D$20,Lister!$E$20,Lister!$D$7:$D$13),IF(AND(MONTH(E633)=5,MONTH(F633)=6),(NETWORKDAYS(E633,Lister!$E$20,Lister!$D$7:$D$13)-P633)*N633/NETWORKDAYS(Lister!$D$20,Lister!$E$20,Lister!$D$7:$D$13),IF(AND(MONTH(E633)=4,MONTH(F633)=6),(NETWORKDAYS(Lister!$D$20,Lister!$E$20,Lister!$D$7:$D$13)-P633)*N633/NETWORKDAYS(Lister!$D$20,Lister!$E$20,Lister!$D$7:$D$13),IF(OR(MONTH(F633)=4,MONTH(E633)=6),0)))))),0),"")</f>
        <v/>
      </c>
      <c r="T633" s="48" t="str">
        <f>IFERROR(MAX(IF(OR(O633="",P633="",Q633=""),"",IF(AND(MONTH(E633)=6,MONTH(F633)=6),(NETWORKDAYS(E633,F633,Lister!$D$7:$D$13)-Q633)*N633/NETWORKDAYS(Lister!$D$21,Lister!$E$21,Lister!$D$7:$D$13),IF(AND(MONTH(E633)&lt;6,MONTH(F633)=6),(NETWORKDAYS(Lister!$D$21,F633,Lister!$D$7:$D$13)-Q633)*N633/NETWORKDAYS(Lister!$D$21,Lister!$E$21,Lister!$D$7:$D$13),IF(MONTH(F633)&lt;6,0)))),0),"")</f>
        <v/>
      </c>
      <c r="U633" s="50" t="str">
        <f t="shared" si="48"/>
        <v/>
      </c>
    </row>
    <row r="634" spans="1:21" x14ac:dyDescent="0.35">
      <c r="A634" s="11" t="str">
        <f t="shared" si="49"/>
        <v/>
      </c>
      <c r="B634" s="32"/>
      <c r="C634" s="17"/>
      <c r="D634" s="18"/>
      <c r="E634" s="12"/>
      <c r="F634" s="12"/>
      <c r="G634" s="40" t="str">
        <f>IF(OR(E634="",F634=""),"",NETWORKDAYS(E634,F634,Lister!$D$7:$D$13))</f>
        <v/>
      </c>
      <c r="H634" s="14"/>
      <c r="I634" s="25" t="str">
        <f t="shared" si="45"/>
        <v/>
      </c>
      <c r="J634" s="45"/>
      <c r="K634" s="46"/>
      <c r="L634" s="15"/>
      <c r="M634" s="49" t="str">
        <f t="shared" si="46"/>
        <v/>
      </c>
      <c r="N634" s="47" t="str">
        <f t="shared" si="47"/>
        <v/>
      </c>
      <c r="O634" s="15"/>
      <c r="P634" s="15"/>
      <c r="Q634" s="15"/>
      <c r="R634" s="48" t="str">
        <f>IFERROR(MAX(IF(OR(O634="",P634="",Q634=""),"",IF(AND(MONTH(E634)=4,MONTH(F634)=4),(NETWORKDAYS(E634,F634,Lister!$D$7:$D$13)-O634)*N634/NETWORKDAYS(Lister!$D$19,Lister!$E$19,Lister!$D$7:$D$13),IF(AND(MONTH(E634)=4,MONTH(F634)&gt;4),(NETWORKDAYS(E634,Lister!$E$19,Lister!$D$7:$D$13)-O634)*N634/NETWORKDAYS(Lister!$D$19,Lister!$E$19,Lister!$D$7:$D$13),IF(MONTH(E634)&gt;4,0)))),0),"")</f>
        <v/>
      </c>
      <c r="S634" s="48" t="str">
        <f>IFERROR(MAX(IF(OR(O634="",P634="",Q634=""),"",IF(AND(MONTH(E634)=5,MONTH(F634)=5),(NETWORKDAYS(E634,F634,Lister!$D$7:$D$13)-P634)*N634/NETWORKDAYS(Lister!$D$20,Lister!$E$20,Lister!$D$7:$D$13),IF(AND(MONTH(E634)=4,MONTH(F634)=5),(NETWORKDAYS(Lister!$D$20,F634,Lister!$D$7:$D$13)-P634)*N634/NETWORKDAYS(Lister!$D$20,Lister!$E$20,Lister!$D$7:$D$13),IF(AND(MONTH(E634)=5,MONTH(F634)=6),(NETWORKDAYS(E634,Lister!$E$20,Lister!$D$7:$D$13)-P634)*N634/NETWORKDAYS(Lister!$D$20,Lister!$E$20,Lister!$D$7:$D$13),IF(AND(MONTH(E634)=4,MONTH(F634)=6),(NETWORKDAYS(Lister!$D$20,Lister!$E$20,Lister!$D$7:$D$13)-P634)*N634/NETWORKDAYS(Lister!$D$20,Lister!$E$20,Lister!$D$7:$D$13),IF(OR(MONTH(F634)=4,MONTH(E634)=6),0)))))),0),"")</f>
        <v/>
      </c>
      <c r="T634" s="48" t="str">
        <f>IFERROR(MAX(IF(OR(O634="",P634="",Q634=""),"",IF(AND(MONTH(E634)=6,MONTH(F634)=6),(NETWORKDAYS(E634,F634,Lister!$D$7:$D$13)-Q634)*N634/NETWORKDAYS(Lister!$D$21,Lister!$E$21,Lister!$D$7:$D$13),IF(AND(MONTH(E634)&lt;6,MONTH(F634)=6),(NETWORKDAYS(Lister!$D$21,F634,Lister!$D$7:$D$13)-Q634)*N634/NETWORKDAYS(Lister!$D$21,Lister!$E$21,Lister!$D$7:$D$13),IF(MONTH(F634)&lt;6,0)))),0),"")</f>
        <v/>
      </c>
      <c r="U634" s="50" t="str">
        <f t="shared" si="48"/>
        <v/>
      </c>
    </row>
    <row r="635" spans="1:21" x14ac:dyDescent="0.35">
      <c r="A635" s="11" t="str">
        <f t="shared" si="49"/>
        <v/>
      </c>
      <c r="B635" s="32"/>
      <c r="C635" s="17"/>
      <c r="D635" s="18"/>
      <c r="E635" s="12"/>
      <c r="F635" s="12"/>
      <c r="G635" s="40" t="str">
        <f>IF(OR(E635="",F635=""),"",NETWORKDAYS(E635,F635,Lister!$D$7:$D$13))</f>
        <v/>
      </c>
      <c r="H635" s="14"/>
      <c r="I635" s="25" t="str">
        <f t="shared" si="45"/>
        <v/>
      </c>
      <c r="J635" s="45"/>
      <c r="K635" s="46"/>
      <c r="L635" s="15"/>
      <c r="M635" s="49" t="str">
        <f t="shared" si="46"/>
        <v/>
      </c>
      <c r="N635" s="47" t="str">
        <f t="shared" si="47"/>
        <v/>
      </c>
      <c r="O635" s="15"/>
      <c r="P635" s="15"/>
      <c r="Q635" s="15"/>
      <c r="R635" s="48" t="str">
        <f>IFERROR(MAX(IF(OR(O635="",P635="",Q635=""),"",IF(AND(MONTH(E635)=4,MONTH(F635)=4),(NETWORKDAYS(E635,F635,Lister!$D$7:$D$13)-O635)*N635/NETWORKDAYS(Lister!$D$19,Lister!$E$19,Lister!$D$7:$D$13),IF(AND(MONTH(E635)=4,MONTH(F635)&gt;4),(NETWORKDAYS(E635,Lister!$E$19,Lister!$D$7:$D$13)-O635)*N635/NETWORKDAYS(Lister!$D$19,Lister!$E$19,Lister!$D$7:$D$13),IF(MONTH(E635)&gt;4,0)))),0),"")</f>
        <v/>
      </c>
      <c r="S635" s="48" t="str">
        <f>IFERROR(MAX(IF(OR(O635="",P635="",Q635=""),"",IF(AND(MONTH(E635)=5,MONTH(F635)=5),(NETWORKDAYS(E635,F635,Lister!$D$7:$D$13)-P635)*N635/NETWORKDAYS(Lister!$D$20,Lister!$E$20,Lister!$D$7:$D$13),IF(AND(MONTH(E635)=4,MONTH(F635)=5),(NETWORKDAYS(Lister!$D$20,F635,Lister!$D$7:$D$13)-P635)*N635/NETWORKDAYS(Lister!$D$20,Lister!$E$20,Lister!$D$7:$D$13),IF(AND(MONTH(E635)=5,MONTH(F635)=6),(NETWORKDAYS(E635,Lister!$E$20,Lister!$D$7:$D$13)-P635)*N635/NETWORKDAYS(Lister!$D$20,Lister!$E$20,Lister!$D$7:$D$13),IF(AND(MONTH(E635)=4,MONTH(F635)=6),(NETWORKDAYS(Lister!$D$20,Lister!$E$20,Lister!$D$7:$D$13)-P635)*N635/NETWORKDAYS(Lister!$D$20,Lister!$E$20,Lister!$D$7:$D$13),IF(OR(MONTH(F635)=4,MONTH(E635)=6),0)))))),0),"")</f>
        <v/>
      </c>
      <c r="T635" s="48" t="str">
        <f>IFERROR(MAX(IF(OR(O635="",P635="",Q635=""),"",IF(AND(MONTH(E635)=6,MONTH(F635)=6),(NETWORKDAYS(E635,F635,Lister!$D$7:$D$13)-Q635)*N635/NETWORKDAYS(Lister!$D$21,Lister!$E$21,Lister!$D$7:$D$13),IF(AND(MONTH(E635)&lt;6,MONTH(F635)=6),(NETWORKDAYS(Lister!$D$21,F635,Lister!$D$7:$D$13)-Q635)*N635/NETWORKDAYS(Lister!$D$21,Lister!$E$21,Lister!$D$7:$D$13),IF(MONTH(F635)&lt;6,0)))),0),"")</f>
        <v/>
      </c>
      <c r="U635" s="50" t="str">
        <f t="shared" si="48"/>
        <v/>
      </c>
    </row>
    <row r="636" spans="1:21" x14ac:dyDescent="0.35">
      <c r="A636" s="11" t="str">
        <f t="shared" si="49"/>
        <v/>
      </c>
      <c r="B636" s="32"/>
      <c r="C636" s="17"/>
      <c r="D636" s="18"/>
      <c r="E636" s="12"/>
      <c r="F636" s="12"/>
      <c r="G636" s="40" t="str">
        <f>IF(OR(E636="",F636=""),"",NETWORKDAYS(E636,F636,Lister!$D$7:$D$13))</f>
        <v/>
      </c>
      <c r="H636" s="14"/>
      <c r="I636" s="25" t="str">
        <f t="shared" si="45"/>
        <v/>
      </c>
      <c r="J636" s="45"/>
      <c r="K636" s="46"/>
      <c r="L636" s="15"/>
      <c r="M636" s="49" t="str">
        <f t="shared" si="46"/>
        <v/>
      </c>
      <c r="N636" s="47" t="str">
        <f t="shared" si="47"/>
        <v/>
      </c>
      <c r="O636" s="15"/>
      <c r="P636" s="15"/>
      <c r="Q636" s="15"/>
      <c r="R636" s="48" t="str">
        <f>IFERROR(MAX(IF(OR(O636="",P636="",Q636=""),"",IF(AND(MONTH(E636)=4,MONTH(F636)=4),(NETWORKDAYS(E636,F636,Lister!$D$7:$D$13)-O636)*N636/NETWORKDAYS(Lister!$D$19,Lister!$E$19,Lister!$D$7:$D$13),IF(AND(MONTH(E636)=4,MONTH(F636)&gt;4),(NETWORKDAYS(E636,Lister!$E$19,Lister!$D$7:$D$13)-O636)*N636/NETWORKDAYS(Lister!$D$19,Lister!$E$19,Lister!$D$7:$D$13),IF(MONTH(E636)&gt;4,0)))),0),"")</f>
        <v/>
      </c>
      <c r="S636" s="48" t="str">
        <f>IFERROR(MAX(IF(OR(O636="",P636="",Q636=""),"",IF(AND(MONTH(E636)=5,MONTH(F636)=5),(NETWORKDAYS(E636,F636,Lister!$D$7:$D$13)-P636)*N636/NETWORKDAYS(Lister!$D$20,Lister!$E$20,Lister!$D$7:$D$13),IF(AND(MONTH(E636)=4,MONTH(F636)=5),(NETWORKDAYS(Lister!$D$20,F636,Lister!$D$7:$D$13)-P636)*N636/NETWORKDAYS(Lister!$D$20,Lister!$E$20,Lister!$D$7:$D$13),IF(AND(MONTH(E636)=5,MONTH(F636)=6),(NETWORKDAYS(E636,Lister!$E$20,Lister!$D$7:$D$13)-P636)*N636/NETWORKDAYS(Lister!$D$20,Lister!$E$20,Lister!$D$7:$D$13),IF(AND(MONTH(E636)=4,MONTH(F636)=6),(NETWORKDAYS(Lister!$D$20,Lister!$E$20,Lister!$D$7:$D$13)-P636)*N636/NETWORKDAYS(Lister!$D$20,Lister!$E$20,Lister!$D$7:$D$13),IF(OR(MONTH(F636)=4,MONTH(E636)=6),0)))))),0),"")</f>
        <v/>
      </c>
      <c r="T636" s="48" t="str">
        <f>IFERROR(MAX(IF(OR(O636="",P636="",Q636=""),"",IF(AND(MONTH(E636)=6,MONTH(F636)=6),(NETWORKDAYS(E636,F636,Lister!$D$7:$D$13)-Q636)*N636/NETWORKDAYS(Lister!$D$21,Lister!$E$21,Lister!$D$7:$D$13),IF(AND(MONTH(E636)&lt;6,MONTH(F636)=6),(NETWORKDAYS(Lister!$D$21,F636,Lister!$D$7:$D$13)-Q636)*N636/NETWORKDAYS(Lister!$D$21,Lister!$E$21,Lister!$D$7:$D$13),IF(MONTH(F636)&lt;6,0)))),0),"")</f>
        <v/>
      </c>
      <c r="U636" s="50" t="str">
        <f t="shared" si="48"/>
        <v/>
      </c>
    </row>
    <row r="637" spans="1:21" x14ac:dyDescent="0.35">
      <c r="A637" s="11" t="str">
        <f t="shared" si="49"/>
        <v/>
      </c>
      <c r="B637" s="32"/>
      <c r="C637" s="17"/>
      <c r="D637" s="18"/>
      <c r="E637" s="12"/>
      <c r="F637" s="12"/>
      <c r="G637" s="40" t="str">
        <f>IF(OR(E637="",F637=""),"",NETWORKDAYS(E637,F637,Lister!$D$7:$D$13))</f>
        <v/>
      </c>
      <c r="H637" s="14"/>
      <c r="I637" s="25" t="str">
        <f t="shared" si="45"/>
        <v/>
      </c>
      <c r="J637" s="45"/>
      <c r="K637" s="46"/>
      <c r="L637" s="15"/>
      <c r="M637" s="49" t="str">
        <f t="shared" si="46"/>
        <v/>
      </c>
      <c r="N637" s="47" t="str">
        <f t="shared" si="47"/>
        <v/>
      </c>
      <c r="O637" s="15"/>
      <c r="P637" s="15"/>
      <c r="Q637" s="15"/>
      <c r="R637" s="48" t="str">
        <f>IFERROR(MAX(IF(OR(O637="",P637="",Q637=""),"",IF(AND(MONTH(E637)=4,MONTH(F637)=4),(NETWORKDAYS(E637,F637,Lister!$D$7:$D$13)-O637)*N637/NETWORKDAYS(Lister!$D$19,Lister!$E$19,Lister!$D$7:$D$13),IF(AND(MONTH(E637)=4,MONTH(F637)&gt;4),(NETWORKDAYS(E637,Lister!$E$19,Lister!$D$7:$D$13)-O637)*N637/NETWORKDAYS(Lister!$D$19,Lister!$E$19,Lister!$D$7:$D$13),IF(MONTH(E637)&gt;4,0)))),0),"")</f>
        <v/>
      </c>
      <c r="S637" s="48" t="str">
        <f>IFERROR(MAX(IF(OR(O637="",P637="",Q637=""),"",IF(AND(MONTH(E637)=5,MONTH(F637)=5),(NETWORKDAYS(E637,F637,Lister!$D$7:$D$13)-P637)*N637/NETWORKDAYS(Lister!$D$20,Lister!$E$20,Lister!$D$7:$D$13),IF(AND(MONTH(E637)=4,MONTH(F637)=5),(NETWORKDAYS(Lister!$D$20,F637,Lister!$D$7:$D$13)-P637)*N637/NETWORKDAYS(Lister!$D$20,Lister!$E$20,Lister!$D$7:$D$13),IF(AND(MONTH(E637)=5,MONTH(F637)=6),(NETWORKDAYS(E637,Lister!$E$20,Lister!$D$7:$D$13)-P637)*N637/NETWORKDAYS(Lister!$D$20,Lister!$E$20,Lister!$D$7:$D$13),IF(AND(MONTH(E637)=4,MONTH(F637)=6),(NETWORKDAYS(Lister!$D$20,Lister!$E$20,Lister!$D$7:$D$13)-P637)*N637/NETWORKDAYS(Lister!$D$20,Lister!$E$20,Lister!$D$7:$D$13),IF(OR(MONTH(F637)=4,MONTH(E637)=6),0)))))),0),"")</f>
        <v/>
      </c>
      <c r="T637" s="48" t="str">
        <f>IFERROR(MAX(IF(OR(O637="",P637="",Q637=""),"",IF(AND(MONTH(E637)=6,MONTH(F637)=6),(NETWORKDAYS(E637,F637,Lister!$D$7:$D$13)-Q637)*N637/NETWORKDAYS(Lister!$D$21,Lister!$E$21,Lister!$D$7:$D$13),IF(AND(MONTH(E637)&lt;6,MONTH(F637)=6),(NETWORKDAYS(Lister!$D$21,F637,Lister!$D$7:$D$13)-Q637)*N637/NETWORKDAYS(Lister!$D$21,Lister!$E$21,Lister!$D$7:$D$13),IF(MONTH(F637)&lt;6,0)))),0),"")</f>
        <v/>
      </c>
      <c r="U637" s="50" t="str">
        <f t="shared" si="48"/>
        <v/>
      </c>
    </row>
    <row r="638" spans="1:21" x14ac:dyDescent="0.35">
      <c r="A638" s="11" t="str">
        <f t="shared" si="49"/>
        <v/>
      </c>
      <c r="B638" s="32"/>
      <c r="C638" s="17"/>
      <c r="D638" s="18"/>
      <c r="E638" s="12"/>
      <c r="F638" s="12"/>
      <c r="G638" s="40" t="str">
        <f>IF(OR(E638="",F638=""),"",NETWORKDAYS(E638,F638,Lister!$D$7:$D$13))</f>
        <v/>
      </c>
      <c r="H638" s="14"/>
      <c r="I638" s="25" t="str">
        <f t="shared" si="45"/>
        <v/>
      </c>
      <c r="J638" s="45"/>
      <c r="K638" s="46"/>
      <c r="L638" s="15"/>
      <c r="M638" s="49" t="str">
        <f t="shared" si="46"/>
        <v/>
      </c>
      <c r="N638" s="47" t="str">
        <f t="shared" si="47"/>
        <v/>
      </c>
      <c r="O638" s="15"/>
      <c r="P638" s="15"/>
      <c r="Q638" s="15"/>
      <c r="R638" s="48" t="str">
        <f>IFERROR(MAX(IF(OR(O638="",P638="",Q638=""),"",IF(AND(MONTH(E638)=4,MONTH(F638)=4),(NETWORKDAYS(E638,F638,Lister!$D$7:$D$13)-O638)*N638/NETWORKDAYS(Lister!$D$19,Lister!$E$19,Lister!$D$7:$D$13),IF(AND(MONTH(E638)=4,MONTH(F638)&gt;4),(NETWORKDAYS(E638,Lister!$E$19,Lister!$D$7:$D$13)-O638)*N638/NETWORKDAYS(Lister!$D$19,Lister!$E$19,Lister!$D$7:$D$13),IF(MONTH(E638)&gt;4,0)))),0),"")</f>
        <v/>
      </c>
      <c r="S638" s="48" t="str">
        <f>IFERROR(MAX(IF(OR(O638="",P638="",Q638=""),"",IF(AND(MONTH(E638)=5,MONTH(F638)=5),(NETWORKDAYS(E638,F638,Lister!$D$7:$D$13)-P638)*N638/NETWORKDAYS(Lister!$D$20,Lister!$E$20,Lister!$D$7:$D$13),IF(AND(MONTH(E638)=4,MONTH(F638)=5),(NETWORKDAYS(Lister!$D$20,F638,Lister!$D$7:$D$13)-P638)*N638/NETWORKDAYS(Lister!$D$20,Lister!$E$20,Lister!$D$7:$D$13),IF(AND(MONTH(E638)=5,MONTH(F638)=6),(NETWORKDAYS(E638,Lister!$E$20,Lister!$D$7:$D$13)-P638)*N638/NETWORKDAYS(Lister!$D$20,Lister!$E$20,Lister!$D$7:$D$13),IF(AND(MONTH(E638)=4,MONTH(F638)=6),(NETWORKDAYS(Lister!$D$20,Lister!$E$20,Lister!$D$7:$D$13)-P638)*N638/NETWORKDAYS(Lister!$D$20,Lister!$E$20,Lister!$D$7:$D$13),IF(OR(MONTH(F638)=4,MONTH(E638)=6),0)))))),0),"")</f>
        <v/>
      </c>
      <c r="T638" s="48" t="str">
        <f>IFERROR(MAX(IF(OR(O638="",P638="",Q638=""),"",IF(AND(MONTH(E638)=6,MONTH(F638)=6),(NETWORKDAYS(E638,F638,Lister!$D$7:$D$13)-Q638)*N638/NETWORKDAYS(Lister!$D$21,Lister!$E$21,Lister!$D$7:$D$13),IF(AND(MONTH(E638)&lt;6,MONTH(F638)=6),(NETWORKDAYS(Lister!$D$21,F638,Lister!$D$7:$D$13)-Q638)*N638/NETWORKDAYS(Lister!$D$21,Lister!$E$21,Lister!$D$7:$D$13),IF(MONTH(F638)&lt;6,0)))),0),"")</f>
        <v/>
      </c>
      <c r="U638" s="50" t="str">
        <f t="shared" si="48"/>
        <v/>
      </c>
    </row>
    <row r="639" spans="1:21" x14ac:dyDescent="0.35">
      <c r="A639" s="11" t="str">
        <f t="shared" si="49"/>
        <v/>
      </c>
      <c r="B639" s="32"/>
      <c r="C639" s="17"/>
      <c r="D639" s="18"/>
      <c r="E639" s="12"/>
      <c r="F639" s="12"/>
      <c r="G639" s="40" t="str">
        <f>IF(OR(E639="",F639=""),"",NETWORKDAYS(E639,F639,Lister!$D$7:$D$13))</f>
        <v/>
      </c>
      <c r="H639" s="14"/>
      <c r="I639" s="25" t="str">
        <f t="shared" si="45"/>
        <v/>
      </c>
      <c r="J639" s="45"/>
      <c r="K639" s="46"/>
      <c r="L639" s="15"/>
      <c r="M639" s="49" t="str">
        <f t="shared" si="46"/>
        <v/>
      </c>
      <c r="N639" s="47" t="str">
        <f t="shared" si="47"/>
        <v/>
      </c>
      <c r="O639" s="15"/>
      <c r="P639" s="15"/>
      <c r="Q639" s="15"/>
      <c r="R639" s="48" t="str">
        <f>IFERROR(MAX(IF(OR(O639="",P639="",Q639=""),"",IF(AND(MONTH(E639)=4,MONTH(F639)=4),(NETWORKDAYS(E639,F639,Lister!$D$7:$D$13)-O639)*N639/NETWORKDAYS(Lister!$D$19,Lister!$E$19,Lister!$D$7:$D$13),IF(AND(MONTH(E639)=4,MONTH(F639)&gt;4),(NETWORKDAYS(E639,Lister!$E$19,Lister!$D$7:$D$13)-O639)*N639/NETWORKDAYS(Lister!$D$19,Lister!$E$19,Lister!$D$7:$D$13),IF(MONTH(E639)&gt;4,0)))),0),"")</f>
        <v/>
      </c>
      <c r="S639" s="48" t="str">
        <f>IFERROR(MAX(IF(OR(O639="",P639="",Q639=""),"",IF(AND(MONTH(E639)=5,MONTH(F639)=5),(NETWORKDAYS(E639,F639,Lister!$D$7:$D$13)-P639)*N639/NETWORKDAYS(Lister!$D$20,Lister!$E$20,Lister!$D$7:$D$13),IF(AND(MONTH(E639)=4,MONTH(F639)=5),(NETWORKDAYS(Lister!$D$20,F639,Lister!$D$7:$D$13)-P639)*N639/NETWORKDAYS(Lister!$D$20,Lister!$E$20,Lister!$D$7:$D$13),IF(AND(MONTH(E639)=5,MONTH(F639)=6),(NETWORKDAYS(E639,Lister!$E$20,Lister!$D$7:$D$13)-P639)*N639/NETWORKDAYS(Lister!$D$20,Lister!$E$20,Lister!$D$7:$D$13),IF(AND(MONTH(E639)=4,MONTH(F639)=6),(NETWORKDAYS(Lister!$D$20,Lister!$E$20,Lister!$D$7:$D$13)-P639)*N639/NETWORKDAYS(Lister!$D$20,Lister!$E$20,Lister!$D$7:$D$13),IF(OR(MONTH(F639)=4,MONTH(E639)=6),0)))))),0),"")</f>
        <v/>
      </c>
      <c r="T639" s="48" t="str">
        <f>IFERROR(MAX(IF(OR(O639="",P639="",Q639=""),"",IF(AND(MONTH(E639)=6,MONTH(F639)=6),(NETWORKDAYS(E639,F639,Lister!$D$7:$D$13)-Q639)*N639/NETWORKDAYS(Lister!$D$21,Lister!$E$21,Lister!$D$7:$D$13),IF(AND(MONTH(E639)&lt;6,MONTH(F639)=6),(NETWORKDAYS(Lister!$D$21,F639,Lister!$D$7:$D$13)-Q639)*N639/NETWORKDAYS(Lister!$D$21,Lister!$E$21,Lister!$D$7:$D$13),IF(MONTH(F639)&lt;6,0)))),0),"")</f>
        <v/>
      </c>
      <c r="U639" s="50" t="str">
        <f t="shared" si="48"/>
        <v/>
      </c>
    </row>
    <row r="640" spans="1:21" x14ac:dyDescent="0.35">
      <c r="A640" s="11" t="str">
        <f t="shared" si="49"/>
        <v/>
      </c>
      <c r="B640" s="32"/>
      <c r="C640" s="17"/>
      <c r="D640" s="18"/>
      <c r="E640" s="12"/>
      <c r="F640" s="12"/>
      <c r="G640" s="40" t="str">
        <f>IF(OR(E640="",F640=""),"",NETWORKDAYS(E640,F640,Lister!$D$7:$D$13))</f>
        <v/>
      </c>
      <c r="H640" s="14"/>
      <c r="I640" s="25" t="str">
        <f t="shared" si="45"/>
        <v/>
      </c>
      <c r="J640" s="45"/>
      <c r="K640" s="46"/>
      <c r="L640" s="15"/>
      <c r="M640" s="49" t="str">
        <f t="shared" si="46"/>
        <v/>
      </c>
      <c r="N640" s="47" t="str">
        <f t="shared" si="47"/>
        <v/>
      </c>
      <c r="O640" s="15"/>
      <c r="P640" s="15"/>
      <c r="Q640" s="15"/>
      <c r="R640" s="48" t="str">
        <f>IFERROR(MAX(IF(OR(O640="",P640="",Q640=""),"",IF(AND(MONTH(E640)=4,MONTH(F640)=4),(NETWORKDAYS(E640,F640,Lister!$D$7:$D$13)-O640)*N640/NETWORKDAYS(Lister!$D$19,Lister!$E$19,Lister!$D$7:$D$13),IF(AND(MONTH(E640)=4,MONTH(F640)&gt;4),(NETWORKDAYS(E640,Lister!$E$19,Lister!$D$7:$D$13)-O640)*N640/NETWORKDAYS(Lister!$D$19,Lister!$E$19,Lister!$D$7:$D$13),IF(MONTH(E640)&gt;4,0)))),0),"")</f>
        <v/>
      </c>
      <c r="S640" s="48" t="str">
        <f>IFERROR(MAX(IF(OR(O640="",P640="",Q640=""),"",IF(AND(MONTH(E640)=5,MONTH(F640)=5),(NETWORKDAYS(E640,F640,Lister!$D$7:$D$13)-P640)*N640/NETWORKDAYS(Lister!$D$20,Lister!$E$20,Lister!$D$7:$D$13),IF(AND(MONTH(E640)=4,MONTH(F640)=5),(NETWORKDAYS(Lister!$D$20,F640,Lister!$D$7:$D$13)-P640)*N640/NETWORKDAYS(Lister!$D$20,Lister!$E$20,Lister!$D$7:$D$13),IF(AND(MONTH(E640)=5,MONTH(F640)=6),(NETWORKDAYS(E640,Lister!$E$20,Lister!$D$7:$D$13)-P640)*N640/NETWORKDAYS(Lister!$D$20,Lister!$E$20,Lister!$D$7:$D$13),IF(AND(MONTH(E640)=4,MONTH(F640)=6),(NETWORKDAYS(Lister!$D$20,Lister!$E$20,Lister!$D$7:$D$13)-P640)*N640/NETWORKDAYS(Lister!$D$20,Lister!$E$20,Lister!$D$7:$D$13),IF(OR(MONTH(F640)=4,MONTH(E640)=6),0)))))),0),"")</f>
        <v/>
      </c>
      <c r="T640" s="48" t="str">
        <f>IFERROR(MAX(IF(OR(O640="",P640="",Q640=""),"",IF(AND(MONTH(E640)=6,MONTH(F640)=6),(NETWORKDAYS(E640,F640,Lister!$D$7:$D$13)-Q640)*N640/NETWORKDAYS(Lister!$D$21,Lister!$E$21,Lister!$D$7:$D$13),IF(AND(MONTH(E640)&lt;6,MONTH(F640)=6),(NETWORKDAYS(Lister!$D$21,F640,Lister!$D$7:$D$13)-Q640)*N640/NETWORKDAYS(Lister!$D$21,Lister!$E$21,Lister!$D$7:$D$13),IF(MONTH(F640)&lt;6,0)))),0),"")</f>
        <v/>
      </c>
      <c r="U640" s="50" t="str">
        <f t="shared" si="48"/>
        <v/>
      </c>
    </row>
    <row r="641" spans="1:21" x14ac:dyDescent="0.35">
      <c r="A641" s="11" t="str">
        <f t="shared" si="49"/>
        <v/>
      </c>
      <c r="B641" s="32"/>
      <c r="C641" s="17"/>
      <c r="D641" s="18"/>
      <c r="E641" s="12"/>
      <c r="F641" s="12"/>
      <c r="G641" s="40" t="str">
        <f>IF(OR(E641="",F641=""),"",NETWORKDAYS(E641,F641,Lister!$D$7:$D$13))</f>
        <v/>
      </c>
      <c r="H641" s="14"/>
      <c r="I641" s="25" t="str">
        <f t="shared" si="45"/>
        <v/>
      </c>
      <c r="J641" s="45"/>
      <c r="K641" s="46"/>
      <c r="L641" s="15"/>
      <c r="M641" s="49" t="str">
        <f t="shared" si="46"/>
        <v/>
      </c>
      <c r="N641" s="47" t="str">
        <f t="shared" si="47"/>
        <v/>
      </c>
      <c r="O641" s="15"/>
      <c r="P641" s="15"/>
      <c r="Q641" s="15"/>
      <c r="R641" s="48" t="str">
        <f>IFERROR(MAX(IF(OR(O641="",P641="",Q641=""),"",IF(AND(MONTH(E641)=4,MONTH(F641)=4),(NETWORKDAYS(E641,F641,Lister!$D$7:$D$13)-O641)*N641/NETWORKDAYS(Lister!$D$19,Lister!$E$19,Lister!$D$7:$D$13),IF(AND(MONTH(E641)=4,MONTH(F641)&gt;4),(NETWORKDAYS(E641,Lister!$E$19,Lister!$D$7:$D$13)-O641)*N641/NETWORKDAYS(Lister!$D$19,Lister!$E$19,Lister!$D$7:$D$13),IF(MONTH(E641)&gt;4,0)))),0),"")</f>
        <v/>
      </c>
      <c r="S641" s="48" t="str">
        <f>IFERROR(MAX(IF(OR(O641="",P641="",Q641=""),"",IF(AND(MONTH(E641)=5,MONTH(F641)=5),(NETWORKDAYS(E641,F641,Lister!$D$7:$D$13)-P641)*N641/NETWORKDAYS(Lister!$D$20,Lister!$E$20,Lister!$D$7:$D$13),IF(AND(MONTH(E641)=4,MONTH(F641)=5),(NETWORKDAYS(Lister!$D$20,F641,Lister!$D$7:$D$13)-P641)*N641/NETWORKDAYS(Lister!$D$20,Lister!$E$20,Lister!$D$7:$D$13),IF(AND(MONTH(E641)=5,MONTH(F641)=6),(NETWORKDAYS(E641,Lister!$E$20,Lister!$D$7:$D$13)-P641)*N641/NETWORKDAYS(Lister!$D$20,Lister!$E$20,Lister!$D$7:$D$13),IF(AND(MONTH(E641)=4,MONTH(F641)=6),(NETWORKDAYS(Lister!$D$20,Lister!$E$20,Lister!$D$7:$D$13)-P641)*N641/NETWORKDAYS(Lister!$D$20,Lister!$E$20,Lister!$D$7:$D$13),IF(OR(MONTH(F641)=4,MONTH(E641)=6),0)))))),0),"")</f>
        <v/>
      </c>
      <c r="T641" s="48" t="str">
        <f>IFERROR(MAX(IF(OR(O641="",P641="",Q641=""),"",IF(AND(MONTH(E641)=6,MONTH(F641)=6),(NETWORKDAYS(E641,F641,Lister!$D$7:$D$13)-Q641)*N641/NETWORKDAYS(Lister!$D$21,Lister!$E$21,Lister!$D$7:$D$13),IF(AND(MONTH(E641)&lt;6,MONTH(F641)=6),(NETWORKDAYS(Lister!$D$21,F641,Lister!$D$7:$D$13)-Q641)*N641/NETWORKDAYS(Lister!$D$21,Lister!$E$21,Lister!$D$7:$D$13),IF(MONTH(F641)&lt;6,0)))),0),"")</f>
        <v/>
      </c>
      <c r="U641" s="50" t="str">
        <f t="shared" si="48"/>
        <v/>
      </c>
    </row>
    <row r="642" spans="1:21" x14ac:dyDescent="0.35">
      <c r="A642" s="11" t="str">
        <f t="shared" si="49"/>
        <v/>
      </c>
      <c r="B642" s="32"/>
      <c r="C642" s="17"/>
      <c r="D642" s="18"/>
      <c r="E642" s="12"/>
      <c r="F642" s="12"/>
      <c r="G642" s="40" t="str">
        <f>IF(OR(E642="",F642=""),"",NETWORKDAYS(E642,F642,Lister!$D$7:$D$13))</f>
        <v/>
      </c>
      <c r="H642" s="14"/>
      <c r="I642" s="25" t="str">
        <f t="shared" si="45"/>
        <v/>
      </c>
      <c r="J642" s="45"/>
      <c r="K642" s="46"/>
      <c r="L642" s="15"/>
      <c r="M642" s="49" t="str">
        <f t="shared" si="46"/>
        <v/>
      </c>
      <c r="N642" s="47" t="str">
        <f t="shared" si="47"/>
        <v/>
      </c>
      <c r="O642" s="15"/>
      <c r="P642" s="15"/>
      <c r="Q642" s="15"/>
      <c r="R642" s="48" t="str">
        <f>IFERROR(MAX(IF(OR(O642="",P642="",Q642=""),"",IF(AND(MONTH(E642)=4,MONTH(F642)=4),(NETWORKDAYS(E642,F642,Lister!$D$7:$D$13)-O642)*N642/NETWORKDAYS(Lister!$D$19,Lister!$E$19,Lister!$D$7:$D$13),IF(AND(MONTH(E642)=4,MONTH(F642)&gt;4),(NETWORKDAYS(E642,Lister!$E$19,Lister!$D$7:$D$13)-O642)*N642/NETWORKDAYS(Lister!$D$19,Lister!$E$19,Lister!$D$7:$D$13),IF(MONTH(E642)&gt;4,0)))),0),"")</f>
        <v/>
      </c>
      <c r="S642" s="48" t="str">
        <f>IFERROR(MAX(IF(OR(O642="",P642="",Q642=""),"",IF(AND(MONTH(E642)=5,MONTH(F642)=5),(NETWORKDAYS(E642,F642,Lister!$D$7:$D$13)-P642)*N642/NETWORKDAYS(Lister!$D$20,Lister!$E$20,Lister!$D$7:$D$13),IF(AND(MONTH(E642)=4,MONTH(F642)=5),(NETWORKDAYS(Lister!$D$20,F642,Lister!$D$7:$D$13)-P642)*N642/NETWORKDAYS(Lister!$D$20,Lister!$E$20,Lister!$D$7:$D$13),IF(AND(MONTH(E642)=5,MONTH(F642)=6),(NETWORKDAYS(E642,Lister!$E$20,Lister!$D$7:$D$13)-P642)*N642/NETWORKDAYS(Lister!$D$20,Lister!$E$20,Lister!$D$7:$D$13),IF(AND(MONTH(E642)=4,MONTH(F642)=6),(NETWORKDAYS(Lister!$D$20,Lister!$E$20,Lister!$D$7:$D$13)-P642)*N642/NETWORKDAYS(Lister!$D$20,Lister!$E$20,Lister!$D$7:$D$13),IF(OR(MONTH(F642)=4,MONTH(E642)=6),0)))))),0),"")</f>
        <v/>
      </c>
      <c r="T642" s="48" t="str">
        <f>IFERROR(MAX(IF(OR(O642="",P642="",Q642=""),"",IF(AND(MONTH(E642)=6,MONTH(F642)=6),(NETWORKDAYS(E642,F642,Lister!$D$7:$D$13)-Q642)*N642/NETWORKDAYS(Lister!$D$21,Lister!$E$21,Lister!$D$7:$D$13),IF(AND(MONTH(E642)&lt;6,MONTH(F642)=6),(NETWORKDAYS(Lister!$D$21,F642,Lister!$D$7:$D$13)-Q642)*N642/NETWORKDAYS(Lister!$D$21,Lister!$E$21,Lister!$D$7:$D$13),IF(MONTH(F642)&lt;6,0)))),0),"")</f>
        <v/>
      </c>
      <c r="U642" s="50" t="str">
        <f t="shared" si="48"/>
        <v/>
      </c>
    </row>
    <row r="643" spans="1:21" x14ac:dyDescent="0.35">
      <c r="A643" s="11" t="str">
        <f t="shared" si="49"/>
        <v/>
      </c>
      <c r="B643" s="32"/>
      <c r="C643" s="17"/>
      <c r="D643" s="18"/>
      <c r="E643" s="12"/>
      <c r="F643" s="12"/>
      <c r="G643" s="40" t="str">
        <f>IF(OR(E643="",F643=""),"",NETWORKDAYS(E643,F643,Lister!$D$7:$D$13))</f>
        <v/>
      </c>
      <c r="H643" s="14"/>
      <c r="I643" s="25" t="str">
        <f t="shared" si="45"/>
        <v/>
      </c>
      <c r="J643" s="45"/>
      <c r="K643" s="46"/>
      <c r="L643" s="15"/>
      <c r="M643" s="49" t="str">
        <f t="shared" si="46"/>
        <v/>
      </c>
      <c r="N643" s="47" t="str">
        <f t="shared" si="47"/>
        <v/>
      </c>
      <c r="O643" s="15"/>
      <c r="P643" s="15"/>
      <c r="Q643" s="15"/>
      <c r="R643" s="48" t="str">
        <f>IFERROR(MAX(IF(OR(O643="",P643="",Q643=""),"",IF(AND(MONTH(E643)=4,MONTH(F643)=4),(NETWORKDAYS(E643,F643,Lister!$D$7:$D$13)-O643)*N643/NETWORKDAYS(Lister!$D$19,Lister!$E$19,Lister!$D$7:$D$13),IF(AND(MONTH(E643)=4,MONTH(F643)&gt;4),(NETWORKDAYS(E643,Lister!$E$19,Lister!$D$7:$D$13)-O643)*N643/NETWORKDAYS(Lister!$D$19,Lister!$E$19,Lister!$D$7:$D$13),IF(MONTH(E643)&gt;4,0)))),0),"")</f>
        <v/>
      </c>
      <c r="S643" s="48" t="str">
        <f>IFERROR(MAX(IF(OR(O643="",P643="",Q643=""),"",IF(AND(MONTH(E643)=5,MONTH(F643)=5),(NETWORKDAYS(E643,F643,Lister!$D$7:$D$13)-P643)*N643/NETWORKDAYS(Lister!$D$20,Lister!$E$20,Lister!$D$7:$D$13),IF(AND(MONTH(E643)=4,MONTH(F643)=5),(NETWORKDAYS(Lister!$D$20,F643,Lister!$D$7:$D$13)-P643)*N643/NETWORKDAYS(Lister!$D$20,Lister!$E$20,Lister!$D$7:$D$13),IF(AND(MONTH(E643)=5,MONTH(F643)=6),(NETWORKDAYS(E643,Lister!$E$20,Lister!$D$7:$D$13)-P643)*N643/NETWORKDAYS(Lister!$D$20,Lister!$E$20,Lister!$D$7:$D$13),IF(AND(MONTH(E643)=4,MONTH(F643)=6),(NETWORKDAYS(Lister!$D$20,Lister!$E$20,Lister!$D$7:$D$13)-P643)*N643/NETWORKDAYS(Lister!$D$20,Lister!$E$20,Lister!$D$7:$D$13),IF(OR(MONTH(F643)=4,MONTH(E643)=6),0)))))),0),"")</f>
        <v/>
      </c>
      <c r="T643" s="48" t="str">
        <f>IFERROR(MAX(IF(OR(O643="",P643="",Q643=""),"",IF(AND(MONTH(E643)=6,MONTH(F643)=6),(NETWORKDAYS(E643,F643,Lister!$D$7:$D$13)-Q643)*N643/NETWORKDAYS(Lister!$D$21,Lister!$E$21,Lister!$D$7:$D$13),IF(AND(MONTH(E643)&lt;6,MONTH(F643)=6),(NETWORKDAYS(Lister!$D$21,F643,Lister!$D$7:$D$13)-Q643)*N643/NETWORKDAYS(Lister!$D$21,Lister!$E$21,Lister!$D$7:$D$13),IF(MONTH(F643)&lt;6,0)))),0),"")</f>
        <v/>
      </c>
      <c r="U643" s="50" t="str">
        <f t="shared" si="48"/>
        <v/>
      </c>
    </row>
    <row r="644" spans="1:21" x14ac:dyDescent="0.35">
      <c r="A644" s="11" t="str">
        <f t="shared" si="49"/>
        <v/>
      </c>
      <c r="B644" s="32"/>
      <c r="C644" s="17"/>
      <c r="D644" s="18"/>
      <c r="E644" s="12"/>
      <c r="F644" s="12"/>
      <c r="G644" s="40" t="str">
        <f>IF(OR(E644="",F644=""),"",NETWORKDAYS(E644,F644,Lister!$D$7:$D$13))</f>
        <v/>
      </c>
      <c r="H644" s="14"/>
      <c r="I644" s="25" t="str">
        <f t="shared" si="45"/>
        <v/>
      </c>
      <c r="J644" s="45"/>
      <c r="K644" s="46"/>
      <c r="L644" s="15"/>
      <c r="M644" s="49" t="str">
        <f t="shared" si="46"/>
        <v/>
      </c>
      <c r="N644" s="47" t="str">
        <f t="shared" si="47"/>
        <v/>
      </c>
      <c r="O644" s="15"/>
      <c r="P644" s="15"/>
      <c r="Q644" s="15"/>
      <c r="R644" s="48" t="str">
        <f>IFERROR(MAX(IF(OR(O644="",P644="",Q644=""),"",IF(AND(MONTH(E644)=4,MONTH(F644)=4),(NETWORKDAYS(E644,F644,Lister!$D$7:$D$13)-O644)*N644/NETWORKDAYS(Lister!$D$19,Lister!$E$19,Lister!$D$7:$D$13),IF(AND(MONTH(E644)=4,MONTH(F644)&gt;4),(NETWORKDAYS(E644,Lister!$E$19,Lister!$D$7:$D$13)-O644)*N644/NETWORKDAYS(Lister!$D$19,Lister!$E$19,Lister!$D$7:$D$13),IF(MONTH(E644)&gt;4,0)))),0),"")</f>
        <v/>
      </c>
      <c r="S644" s="48" t="str">
        <f>IFERROR(MAX(IF(OR(O644="",P644="",Q644=""),"",IF(AND(MONTH(E644)=5,MONTH(F644)=5),(NETWORKDAYS(E644,F644,Lister!$D$7:$D$13)-P644)*N644/NETWORKDAYS(Lister!$D$20,Lister!$E$20,Lister!$D$7:$D$13),IF(AND(MONTH(E644)=4,MONTH(F644)=5),(NETWORKDAYS(Lister!$D$20,F644,Lister!$D$7:$D$13)-P644)*N644/NETWORKDAYS(Lister!$D$20,Lister!$E$20,Lister!$D$7:$D$13),IF(AND(MONTH(E644)=5,MONTH(F644)=6),(NETWORKDAYS(E644,Lister!$E$20,Lister!$D$7:$D$13)-P644)*N644/NETWORKDAYS(Lister!$D$20,Lister!$E$20,Lister!$D$7:$D$13),IF(AND(MONTH(E644)=4,MONTH(F644)=6),(NETWORKDAYS(Lister!$D$20,Lister!$E$20,Lister!$D$7:$D$13)-P644)*N644/NETWORKDAYS(Lister!$D$20,Lister!$E$20,Lister!$D$7:$D$13),IF(OR(MONTH(F644)=4,MONTH(E644)=6),0)))))),0),"")</f>
        <v/>
      </c>
      <c r="T644" s="48" t="str">
        <f>IFERROR(MAX(IF(OR(O644="",P644="",Q644=""),"",IF(AND(MONTH(E644)=6,MONTH(F644)=6),(NETWORKDAYS(E644,F644,Lister!$D$7:$D$13)-Q644)*N644/NETWORKDAYS(Lister!$D$21,Lister!$E$21,Lister!$D$7:$D$13),IF(AND(MONTH(E644)&lt;6,MONTH(F644)=6),(NETWORKDAYS(Lister!$D$21,F644,Lister!$D$7:$D$13)-Q644)*N644/NETWORKDAYS(Lister!$D$21,Lister!$E$21,Lister!$D$7:$D$13),IF(MONTH(F644)&lt;6,0)))),0),"")</f>
        <v/>
      </c>
      <c r="U644" s="50" t="str">
        <f t="shared" si="48"/>
        <v/>
      </c>
    </row>
    <row r="645" spans="1:21" x14ac:dyDescent="0.35">
      <c r="A645" s="11" t="str">
        <f t="shared" si="49"/>
        <v/>
      </c>
      <c r="B645" s="32"/>
      <c r="C645" s="17"/>
      <c r="D645" s="18"/>
      <c r="E645" s="12"/>
      <c r="F645" s="12"/>
      <c r="G645" s="40" t="str">
        <f>IF(OR(E645="",F645=""),"",NETWORKDAYS(E645,F645,Lister!$D$7:$D$13))</f>
        <v/>
      </c>
      <c r="H645" s="14"/>
      <c r="I645" s="25" t="str">
        <f t="shared" si="45"/>
        <v/>
      </c>
      <c r="J645" s="45"/>
      <c r="K645" s="46"/>
      <c r="L645" s="15"/>
      <c r="M645" s="49" t="str">
        <f t="shared" si="46"/>
        <v/>
      </c>
      <c r="N645" s="47" t="str">
        <f t="shared" si="47"/>
        <v/>
      </c>
      <c r="O645" s="15"/>
      <c r="P645" s="15"/>
      <c r="Q645" s="15"/>
      <c r="R645" s="48" t="str">
        <f>IFERROR(MAX(IF(OR(O645="",P645="",Q645=""),"",IF(AND(MONTH(E645)=4,MONTH(F645)=4),(NETWORKDAYS(E645,F645,Lister!$D$7:$D$13)-O645)*N645/NETWORKDAYS(Lister!$D$19,Lister!$E$19,Lister!$D$7:$D$13),IF(AND(MONTH(E645)=4,MONTH(F645)&gt;4),(NETWORKDAYS(E645,Lister!$E$19,Lister!$D$7:$D$13)-O645)*N645/NETWORKDAYS(Lister!$D$19,Lister!$E$19,Lister!$D$7:$D$13),IF(MONTH(E645)&gt;4,0)))),0),"")</f>
        <v/>
      </c>
      <c r="S645" s="48" t="str">
        <f>IFERROR(MAX(IF(OR(O645="",P645="",Q645=""),"",IF(AND(MONTH(E645)=5,MONTH(F645)=5),(NETWORKDAYS(E645,F645,Lister!$D$7:$D$13)-P645)*N645/NETWORKDAYS(Lister!$D$20,Lister!$E$20,Lister!$D$7:$D$13),IF(AND(MONTH(E645)=4,MONTH(F645)=5),(NETWORKDAYS(Lister!$D$20,F645,Lister!$D$7:$D$13)-P645)*N645/NETWORKDAYS(Lister!$D$20,Lister!$E$20,Lister!$D$7:$D$13),IF(AND(MONTH(E645)=5,MONTH(F645)=6),(NETWORKDAYS(E645,Lister!$E$20,Lister!$D$7:$D$13)-P645)*N645/NETWORKDAYS(Lister!$D$20,Lister!$E$20,Lister!$D$7:$D$13),IF(AND(MONTH(E645)=4,MONTH(F645)=6),(NETWORKDAYS(Lister!$D$20,Lister!$E$20,Lister!$D$7:$D$13)-P645)*N645/NETWORKDAYS(Lister!$D$20,Lister!$E$20,Lister!$D$7:$D$13),IF(OR(MONTH(F645)=4,MONTH(E645)=6),0)))))),0),"")</f>
        <v/>
      </c>
      <c r="T645" s="48" t="str">
        <f>IFERROR(MAX(IF(OR(O645="",P645="",Q645=""),"",IF(AND(MONTH(E645)=6,MONTH(F645)=6),(NETWORKDAYS(E645,F645,Lister!$D$7:$D$13)-Q645)*N645/NETWORKDAYS(Lister!$D$21,Lister!$E$21,Lister!$D$7:$D$13),IF(AND(MONTH(E645)&lt;6,MONTH(F645)=6),(NETWORKDAYS(Lister!$D$21,F645,Lister!$D$7:$D$13)-Q645)*N645/NETWORKDAYS(Lister!$D$21,Lister!$E$21,Lister!$D$7:$D$13),IF(MONTH(F645)&lt;6,0)))),0),"")</f>
        <v/>
      </c>
      <c r="U645" s="50" t="str">
        <f t="shared" si="48"/>
        <v/>
      </c>
    </row>
    <row r="646" spans="1:21" x14ac:dyDescent="0.35">
      <c r="A646" s="11" t="str">
        <f t="shared" si="49"/>
        <v/>
      </c>
      <c r="B646" s="32"/>
      <c r="C646" s="17"/>
      <c r="D646" s="18"/>
      <c r="E646" s="12"/>
      <c r="F646" s="12"/>
      <c r="G646" s="40" t="str">
        <f>IF(OR(E646="",F646=""),"",NETWORKDAYS(E646,F646,Lister!$D$7:$D$13))</f>
        <v/>
      </c>
      <c r="H646" s="14"/>
      <c r="I646" s="25" t="str">
        <f t="shared" si="45"/>
        <v/>
      </c>
      <c r="J646" s="45"/>
      <c r="K646" s="46"/>
      <c r="L646" s="15"/>
      <c r="M646" s="49" t="str">
        <f t="shared" si="46"/>
        <v/>
      </c>
      <c r="N646" s="47" t="str">
        <f t="shared" si="47"/>
        <v/>
      </c>
      <c r="O646" s="15"/>
      <c r="P646" s="15"/>
      <c r="Q646" s="15"/>
      <c r="R646" s="48" t="str">
        <f>IFERROR(MAX(IF(OR(O646="",P646="",Q646=""),"",IF(AND(MONTH(E646)=4,MONTH(F646)=4),(NETWORKDAYS(E646,F646,Lister!$D$7:$D$13)-O646)*N646/NETWORKDAYS(Lister!$D$19,Lister!$E$19,Lister!$D$7:$D$13),IF(AND(MONTH(E646)=4,MONTH(F646)&gt;4),(NETWORKDAYS(E646,Lister!$E$19,Lister!$D$7:$D$13)-O646)*N646/NETWORKDAYS(Lister!$D$19,Lister!$E$19,Lister!$D$7:$D$13),IF(MONTH(E646)&gt;4,0)))),0),"")</f>
        <v/>
      </c>
      <c r="S646" s="48" t="str">
        <f>IFERROR(MAX(IF(OR(O646="",P646="",Q646=""),"",IF(AND(MONTH(E646)=5,MONTH(F646)=5),(NETWORKDAYS(E646,F646,Lister!$D$7:$D$13)-P646)*N646/NETWORKDAYS(Lister!$D$20,Lister!$E$20,Lister!$D$7:$D$13),IF(AND(MONTH(E646)=4,MONTH(F646)=5),(NETWORKDAYS(Lister!$D$20,F646,Lister!$D$7:$D$13)-P646)*N646/NETWORKDAYS(Lister!$D$20,Lister!$E$20,Lister!$D$7:$D$13),IF(AND(MONTH(E646)=5,MONTH(F646)=6),(NETWORKDAYS(E646,Lister!$E$20,Lister!$D$7:$D$13)-P646)*N646/NETWORKDAYS(Lister!$D$20,Lister!$E$20,Lister!$D$7:$D$13),IF(AND(MONTH(E646)=4,MONTH(F646)=6),(NETWORKDAYS(Lister!$D$20,Lister!$E$20,Lister!$D$7:$D$13)-P646)*N646/NETWORKDAYS(Lister!$D$20,Lister!$E$20,Lister!$D$7:$D$13),IF(OR(MONTH(F646)=4,MONTH(E646)=6),0)))))),0),"")</f>
        <v/>
      </c>
      <c r="T646" s="48" t="str">
        <f>IFERROR(MAX(IF(OR(O646="",P646="",Q646=""),"",IF(AND(MONTH(E646)=6,MONTH(F646)=6),(NETWORKDAYS(E646,F646,Lister!$D$7:$D$13)-Q646)*N646/NETWORKDAYS(Lister!$D$21,Lister!$E$21,Lister!$D$7:$D$13),IF(AND(MONTH(E646)&lt;6,MONTH(F646)=6),(NETWORKDAYS(Lister!$D$21,F646,Lister!$D$7:$D$13)-Q646)*N646/NETWORKDAYS(Lister!$D$21,Lister!$E$21,Lister!$D$7:$D$13),IF(MONTH(F646)&lt;6,0)))),0),"")</f>
        <v/>
      </c>
      <c r="U646" s="50" t="str">
        <f t="shared" si="48"/>
        <v/>
      </c>
    </row>
    <row r="647" spans="1:21" x14ac:dyDescent="0.35">
      <c r="A647" s="11" t="str">
        <f t="shared" si="49"/>
        <v/>
      </c>
      <c r="B647" s="32"/>
      <c r="C647" s="17"/>
      <c r="D647" s="18"/>
      <c r="E647" s="12"/>
      <c r="F647" s="12"/>
      <c r="G647" s="40" t="str">
        <f>IF(OR(E647="",F647=""),"",NETWORKDAYS(E647,F647,Lister!$D$7:$D$13))</f>
        <v/>
      </c>
      <c r="H647" s="14"/>
      <c r="I647" s="25" t="str">
        <f t="shared" si="45"/>
        <v/>
      </c>
      <c r="J647" s="45"/>
      <c r="K647" s="46"/>
      <c r="L647" s="15"/>
      <c r="M647" s="49" t="str">
        <f t="shared" si="46"/>
        <v/>
      </c>
      <c r="N647" s="47" t="str">
        <f t="shared" si="47"/>
        <v/>
      </c>
      <c r="O647" s="15"/>
      <c r="P647" s="15"/>
      <c r="Q647" s="15"/>
      <c r="R647" s="48" t="str">
        <f>IFERROR(MAX(IF(OR(O647="",P647="",Q647=""),"",IF(AND(MONTH(E647)=4,MONTH(F647)=4),(NETWORKDAYS(E647,F647,Lister!$D$7:$D$13)-O647)*N647/NETWORKDAYS(Lister!$D$19,Lister!$E$19,Lister!$D$7:$D$13),IF(AND(MONTH(E647)=4,MONTH(F647)&gt;4),(NETWORKDAYS(E647,Lister!$E$19,Lister!$D$7:$D$13)-O647)*N647/NETWORKDAYS(Lister!$D$19,Lister!$E$19,Lister!$D$7:$D$13),IF(MONTH(E647)&gt;4,0)))),0),"")</f>
        <v/>
      </c>
      <c r="S647" s="48" t="str">
        <f>IFERROR(MAX(IF(OR(O647="",P647="",Q647=""),"",IF(AND(MONTH(E647)=5,MONTH(F647)=5),(NETWORKDAYS(E647,F647,Lister!$D$7:$D$13)-P647)*N647/NETWORKDAYS(Lister!$D$20,Lister!$E$20,Lister!$D$7:$D$13),IF(AND(MONTH(E647)=4,MONTH(F647)=5),(NETWORKDAYS(Lister!$D$20,F647,Lister!$D$7:$D$13)-P647)*N647/NETWORKDAYS(Lister!$D$20,Lister!$E$20,Lister!$D$7:$D$13),IF(AND(MONTH(E647)=5,MONTH(F647)=6),(NETWORKDAYS(E647,Lister!$E$20,Lister!$D$7:$D$13)-P647)*N647/NETWORKDAYS(Lister!$D$20,Lister!$E$20,Lister!$D$7:$D$13),IF(AND(MONTH(E647)=4,MONTH(F647)=6),(NETWORKDAYS(Lister!$D$20,Lister!$E$20,Lister!$D$7:$D$13)-P647)*N647/NETWORKDAYS(Lister!$D$20,Lister!$E$20,Lister!$D$7:$D$13),IF(OR(MONTH(F647)=4,MONTH(E647)=6),0)))))),0),"")</f>
        <v/>
      </c>
      <c r="T647" s="48" t="str">
        <f>IFERROR(MAX(IF(OR(O647="",P647="",Q647=""),"",IF(AND(MONTH(E647)=6,MONTH(F647)=6),(NETWORKDAYS(E647,F647,Lister!$D$7:$D$13)-Q647)*N647/NETWORKDAYS(Lister!$D$21,Lister!$E$21,Lister!$D$7:$D$13),IF(AND(MONTH(E647)&lt;6,MONTH(F647)=6),(NETWORKDAYS(Lister!$D$21,F647,Lister!$D$7:$D$13)-Q647)*N647/NETWORKDAYS(Lister!$D$21,Lister!$E$21,Lister!$D$7:$D$13),IF(MONTH(F647)&lt;6,0)))),0),"")</f>
        <v/>
      </c>
      <c r="U647" s="50" t="str">
        <f t="shared" si="48"/>
        <v/>
      </c>
    </row>
    <row r="648" spans="1:21" x14ac:dyDescent="0.35">
      <c r="A648" s="11" t="str">
        <f t="shared" si="49"/>
        <v/>
      </c>
      <c r="B648" s="32"/>
      <c r="C648" s="17"/>
      <c r="D648" s="18"/>
      <c r="E648" s="12"/>
      <c r="F648" s="12"/>
      <c r="G648" s="40" t="str">
        <f>IF(OR(E648="",F648=""),"",NETWORKDAYS(E648,F648,Lister!$D$7:$D$13))</f>
        <v/>
      </c>
      <c r="H648" s="14"/>
      <c r="I648" s="25" t="str">
        <f t="shared" si="45"/>
        <v/>
      </c>
      <c r="J648" s="45"/>
      <c r="K648" s="46"/>
      <c r="L648" s="15"/>
      <c r="M648" s="49" t="str">
        <f t="shared" si="46"/>
        <v/>
      </c>
      <c r="N648" s="47" t="str">
        <f t="shared" si="47"/>
        <v/>
      </c>
      <c r="O648" s="15"/>
      <c r="P648" s="15"/>
      <c r="Q648" s="15"/>
      <c r="R648" s="48" t="str">
        <f>IFERROR(MAX(IF(OR(O648="",P648="",Q648=""),"",IF(AND(MONTH(E648)=4,MONTH(F648)=4),(NETWORKDAYS(E648,F648,Lister!$D$7:$D$13)-O648)*N648/NETWORKDAYS(Lister!$D$19,Lister!$E$19,Lister!$D$7:$D$13),IF(AND(MONTH(E648)=4,MONTH(F648)&gt;4),(NETWORKDAYS(E648,Lister!$E$19,Lister!$D$7:$D$13)-O648)*N648/NETWORKDAYS(Lister!$D$19,Lister!$E$19,Lister!$D$7:$D$13),IF(MONTH(E648)&gt;4,0)))),0),"")</f>
        <v/>
      </c>
      <c r="S648" s="48" t="str">
        <f>IFERROR(MAX(IF(OR(O648="",P648="",Q648=""),"",IF(AND(MONTH(E648)=5,MONTH(F648)=5),(NETWORKDAYS(E648,F648,Lister!$D$7:$D$13)-P648)*N648/NETWORKDAYS(Lister!$D$20,Lister!$E$20,Lister!$D$7:$D$13),IF(AND(MONTH(E648)=4,MONTH(F648)=5),(NETWORKDAYS(Lister!$D$20,F648,Lister!$D$7:$D$13)-P648)*N648/NETWORKDAYS(Lister!$D$20,Lister!$E$20,Lister!$D$7:$D$13),IF(AND(MONTH(E648)=5,MONTH(F648)=6),(NETWORKDAYS(E648,Lister!$E$20,Lister!$D$7:$D$13)-P648)*N648/NETWORKDAYS(Lister!$D$20,Lister!$E$20,Lister!$D$7:$D$13),IF(AND(MONTH(E648)=4,MONTH(F648)=6),(NETWORKDAYS(Lister!$D$20,Lister!$E$20,Lister!$D$7:$D$13)-P648)*N648/NETWORKDAYS(Lister!$D$20,Lister!$E$20,Lister!$D$7:$D$13),IF(OR(MONTH(F648)=4,MONTH(E648)=6),0)))))),0),"")</f>
        <v/>
      </c>
      <c r="T648" s="48" t="str">
        <f>IFERROR(MAX(IF(OR(O648="",P648="",Q648=""),"",IF(AND(MONTH(E648)=6,MONTH(F648)=6),(NETWORKDAYS(E648,F648,Lister!$D$7:$D$13)-Q648)*N648/NETWORKDAYS(Lister!$D$21,Lister!$E$21,Lister!$D$7:$D$13),IF(AND(MONTH(E648)&lt;6,MONTH(F648)=6),(NETWORKDAYS(Lister!$D$21,F648,Lister!$D$7:$D$13)-Q648)*N648/NETWORKDAYS(Lister!$D$21,Lister!$E$21,Lister!$D$7:$D$13),IF(MONTH(F648)&lt;6,0)))),0),"")</f>
        <v/>
      </c>
      <c r="U648" s="50" t="str">
        <f t="shared" si="48"/>
        <v/>
      </c>
    </row>
    <row r="649" spans="1:21" x14ac:dyDescent="0.35">
      <c r="A649" s="11" t="str">
        <f t="shared" si="49"/>
        <v/>
      </c>
      <c r="B649" s="32"/>
      <c r="C649" s="17"/>
      <c r="D649" s="18"/>
      <c r="E649" s="12"/>
      <c r="F649" s="12"/>
      <c r="G649" s="40" t="str">
        <f>IF(OR(E649="",F649=""),"",NETWORKDAYS(E649,F649,Lister!$D$7:$D$13))</f>
        <v/>
      </c>
      <c r="H649" s="14"/>
      <c r="I649" s="25" t="str">
        <f t="shared" si="45"/>
        <v/>
      </c>
      <c r="J649" s="45"/>
      <c r="K649" s="46"/>
      <c r="L649" s="15"/>
      <c r="M649" s="49" t="str">
        <f t="shared" si="46"/>
        <v/>
      </c>
      <c r="N649" s="47" t="str">
        <f t="shared" si="47"/>
        <v/>
      </c>
      <c r="O649" s="15"/>
      <c r="P649" s="15"/>
      <c r="Q649" s="15"/>
      <c r="R649" s="48" t="str">
        <f>IFERROR(MAX(IF(OR(O649="",P649="",Q649=""),"",IF(AND(MONTH(E649)=4,MONTH(F649)=4),(NETWORKDAYS(E649,F649,Lister!$D$7:$D$13)-O649)*N649/NETWORKDAYS(Lister!$D$19,Lister!$E$19,Lister!$D$7:$D$13),IF(AND(MONTH(E649)=4,MONTH(F649)&gt;4),(NETWORKDAYS(E649,Lister!$E$19,Lister!$D$7:$D$13)-O649)*N649/NETWORKDAYS(Lister!$D$19,Lister!$E$19,Lister!$D$7:$D$13),IF(MONTH(E649)&gt;4,0)))),0),"")</f>
        <v/>
      </c>
      <c r="S649" s="48" t="str">
        <f>IFERROR(MAX(IF(OR(O649="",P649="",Q649=""),"",IF(AND(MONTH(E649)=5,MONTH(F649)=5),(NETWORKDAYS(E649,F649,Lister!$D$7:$D$13)-P649)*N649/NETWORKDAYS(Lister!$D$20,Lister!$E$20,Lister!$D$7:$D$13),IF(AND(MONTH(E649)=4,MONTH(F649)=5),(NETWORKDAYS(Lister!$D$20,F649,Lister!$D$7:$D$13)-P649)*N649/NETWORKDAYS(Lister!$D$20,Lister!$E$20,Lister!$D$7:$D$13),IF(AND(MONTH(E649)=5,MONTH(F649)=6),(NETWORKDAYS(E649,Lister!$E$20,Lister!$D$7:$D$13)-P649)*N649/NETWORKDAYS(Lister!$D$20,Lister!$E$20,Lister!$D$7:$D$13),IF(AND(MONTH(E649)=4,MONTH(F649)=6),(NETWORKDAYS(Lister!$D$20,Lister!$E$20,Lister!$D$7:$D$13)-P649)*N649/NETWORKDAYS(Lister!$D$20,Lister!$E$20,Lister!$D$7:$D$13),IF(OR(MONTH(F649)=4,MONTH(E649)=6),0)))))),0),"")</f>
        <v/>
      </c>
      <c r="T649" s="48" t="str">
        <f>IFERROR(MAX(IF(OR(O649="",P649="",Q649=""),"",IF(AND(MONTH(E649)=6,MONTH(F649)=6),(NETWORKDAYS(E649,F649,Lister!$D$7:$D$13)-Q649)*N649/NETWORKDAYS(Lister!$D$21,Lister!$E$21,Lister!$D$7:$D$13),IF(AND(MONTH(E649)&lt;6,MONTH(F649)=6),(NETWORKDAYS(Lister!$D$21,F649,Lister!$D$7:$D$13)-Q649)*N649/NETWORKDAYS(Lister!$D$21,Lister!$E$21,Lister!$D$7:$D$13),IF(MONTH(F649)&lt;6,0)))),0),"")</f>
        <v/>
      </c>
      <c r="U649" s="50" t="str">
        <f t="shared" si="48"/>
        <v/>
      </c>
    </row>
    <row r="650" spans="1:21" x14ac:dyDescent="0.35">
      <c r="A650" s="11" t="str">
        <f t="shared" si="49"/>
        <v/>
      </c>
      <c r="B650" s="32"/>
      <c r="C650" s="17"/>
      <c r="D650" s="18"/>
      <c r="E650" s="12"/>
      <c r="F650" s="12"/>
      <c r="G650" s="40" t="str">
        <f>IF(OR(E650="",F650=""),"",NETWORKDAYS(E650,F650,Lister!$D$7:$D$13))</f>
        <v/>
      </c>
      <c r="H650" s="14"/>
      <c r="I650" s="25" t="str">
        <f t="shared" si="45"/>
        <v/>
      </c>
      <c r="J650" s="45"/>
      <c r="K650" s="46"/>
      <c r="L650" s="15"/>
      <c r="M650" s="49" t="str">
        <f t="shared" si="46"/>
        <v/>
      </c>
      <c r="N650" s="47" t="str">
        <f t="shared" si="47"/>
        <v/>
      </c>
      <c r="O650" s="15"/>
      <c r="P650" s="15"/>
      <c r="Q650" s="15"/>
      <c r="R650" s="48" t="str">
        <f>IFERROR(MAX(IF(OR(O650="",P650="",Q650=""),"",IF(AND(MONTH(E650)=4,MONTH(F650)=4),(NETWORKDAYS(E650,F650,Lister!$D$7:$D$13)-O650)*N650/NETWORKDAYS(Lister!$D$19,Lister!$E$19,Lister!$D$7:$D$13),IF(AND(MONTH(E650)=4,MONTH(F650)&gt;4),(NETWORKDAYS(E650,Lister!$E$19,Lister!$D$7:$D$13)-O650)*N650/NETWORKDAYS(Lister!$D$19,Lister!$E$19,Lister!$D$7:$D$13),IF(MONTH(E650)&gt;4,0)))),0),"")</f>
        <v/>
      </c>
      <c r="S650" s="48" t="str">
        <f>IFERROR(MAX(IF(OR(O650="",P650="",Q650=""),"",IF(AND(MONTH(E650)=5,MONTH(F650)=5),(NETWORKDAYS(E650,F650,Lister!$D$7:$D$13)-P650)*N650/NETWORKDAYS(Lister!$D$20,Lister!$E$20,Lister!$D$7:$D$13),IF(AND(MONTH(E650)=4,MONTH(F650)=5),(NETWORKDAYS(Lister!$D$20,F650,Lister!$D$7:$D$13)-P650)*N650/NETWORKDAYS(Lister!$D$20,Lister!$E$20,Lister!$D$7:$D$13),IF(AND(MONTH(E650)=5,MONTH(F650)=6),(NETWORKDAYS(E650,Lister!$E$20,Lister!$D$7:$D$13)-P650)*N650/NETWORKDAYS(Lister!$D$20,Lister!$E$20,Lister!$D$7:$D$13),IF(AND(MONTH(E650)=4,MONTH(F650)=6),(NETWORKDAYS(Lister!$D$20,Lister!$E$20,Lister!$D$7:$D$13)-P650)*N650/NETWORKDAYS(Lister!$D$20,Lister!$E$20,Lister!$D$7:$D$13),IF(OR(MONTH(F650)=4,MONTH(E650)=6),0)))))),0),"")</f>
        <v/>
      </c>
      <c r="T650" s="48" t="str">
        <f>IFERROR(MAX(IF(OR(O650="",P650="",Q650=""),"",IF(AND(MONTH(E650)=6,MONTH(F650)=6),(NETWORKDAYS(E650,F650,Lister!$D$7:$D$13)-Q650)*N650/NETWORKDAYS(Lister!$D$21,Lister!$E$21,Lister!$D$7:$D$13),IF(AND(MONTH(E650)&lt;6,MONTH(F650)=6),(NETWORKDAYS(Lister!$D$21,F650,Lister!$D$7:$D$13)-Q650)*N650/NETWORKDAYS(Lister!$D$21,Lister!$E$21,Lister!$D$7:$D$13),IF(MONTH(F650)&lt;6,0)))),0),"")</f>
        <v/>
      </c>
      <c r="U650" s="50" t="str">
        <f t="shared" si="48"/>
        <v/>
      </c>
    </row>
    <row r="651" spans="1:21" x14ac:dyDescent="0.35">
      <c r="A651" s="11" t="str">
        <f t="shared" si="49"/>
        <v/>
      </c>
      <c r="B651" s="32"/>
      <c r="C651" s="17"/>
      <c r="D651" s="18"/>
      <c r="E651" s="12"/>
      <c r="F651" s="12"/>
      <c r="G651" s="40" t="str">
        <f>IF(OR(E651="",F651=""),"",NETWORKDAYS(E651,F651,Lister!$D$7:$D$13))</f>
        <v/>
      </c>
      <c r="H651" s="14"/>
      <c r="I651" s="25" t="str">
        <f t="shared" si="45"/>
        <v/>
      </c>
      <c r="J651" s="45"/>
      <c r="K651" s="46"/>
      <c r="L651" s="15"/>
      <c r="M651" s="49" t="str">
        <f t="shared" si="46"/>
        <v/>
      </c>
      <c r="N651" s="47" t="str">
        <f t="shared" si="47"/>
        <v/>
      </c>
      <c r="O651" s="15"/>
      <c r="P651" s="15"/>
      <c r="Q651" s="15"/>
      <c r="R651" s="48" t="str">
        <f>IFERROR(MAX(IF(OR(O651="",P651="",Q651=""),"",IF(AND(MONTH(E651)=4,MONTH(F651)=4),(NETWORKDAYS(E651,F651,Lister!$D$7:$D$13)-O651)*N651/NETWORKDAYS(Lister!$D$19,Lister!$E$19,Lister!$D$7:$D$13),IF(AND(MONTH(E651)=4,MONTH(F651)&gt;4),(NETWORKDAYS(E651,Lister!$E$19,Lister!$D$7:$D$13)-O651)*N651/NETWORKDAYS(Lister!$D$19,Lister!$E$19,Lister!$D$7:$D$13),IF(MONTH(E651)&gt;4,0)))),0),"")</f>
        <v/>
      </c>
      <c r="S651" s="48" t="str">
        <f>IFERROR(MAX(IF(OR(O651="",P651="",Q651=""),"",IF(AND(MONTH(E651)=5,MONTH(F651)=5),(NETWORKDAYS(E651,F651,Lister!$D$7:$D$13)-P651)*N651/NETWORKDAYS(Lister!$D$20,Lister!$E$20,Lister!$D$7:$D$13),IF(AND(MONTH(E651)=4,MONTH(F651)=5),(NETWORKDAYS(Lister!$D$20,F651,Lister!$D$7:$D$13)-P651)*N651/NETWORKDAYS(Lister!$D$20,Lister!$E$20,Lister!$D$7:$D$13),IF(AND(MONTH(E651)=5,MONTH(F651)=6),(NETWORKDAYS(E651,Lister!$E$20,Lister!$D$7:$D$13)-P651)*N651/NETWORKDAYS(Lister!$D$20,Lister!$E$20,Lister!$D$7:$D$13),IF(AND(MONTH(E651)=4,MONTH(F651)=6),(NETWORKDAYS(Lister!$D$20,Lister!$E$20,Lister!$D$7:$D$13)-P651)*N651/NETWORKDAYS(Lister!$D$20,Lister!$E$20,Lister!$D$7:$D$13),IF(OR(MONTH(F651)=4,MONTH(E651)=6),0)))))),0),"")</f>
        <v/>
      </c>
      <c r="T651" s="48" t="str">
        <f>IFERROR(MAX(IF(OR(O651="",P651="",Q651=""),"",IF(AND(MONTH(E651)=6,MONTH(F651)=6),(NETWORKDAYS(E651,F651,Lister!$D$7:$D$13)-Q651)*N651/NETWORKDAYS(Lister!$D$21,Lister!$E$21,Lister!$D$7:$D$13),IF(AND(MONTH(E651)&lt;6,MONTH(F651)=6),(NETWORKDAYS(Lister!$D$21,F651,Lister!$D$7:$D$13)-Q651)*N651/NETWORKDAYS(Lister!$D$21,Lister!$E$21,Lister!$D$7:$D$13),IF(MONTH(F651)&lt;6,0)))),0),"")</f>
        <v/>
      </c>
      <c r="U651" s="50" t="str">
        <f t="shared" si="48"/>
        <v/>
      </c>
    </row>
    <row r="652" spans="1:21" x14ac:dyDescent="0.35">
      <c r="A652" s="11" t="str">
        <f t="shared" si="49"/>
        <v/>
      </c>
      <c r="B652" s="32"/>
      <c r="C652" s="17"/>
      <c r="D652" s="18"/>
      <c r="E652" s="12"/>
      <c r="F652" s="12"/>
      <c r="G652" s="40" t="str">
        <f>IF(OR(E652="",F652=""),"",NETWORKDAYS(E652,F652,Lister!$D$7:$D$13))</f>
        <v/>
      </c>
      <c r="H652" s="14"/>
      <c r="I652" s="25" t="str">
        <f t="shared" si="45"/>
        <v/>
      </c>
      <c r="J652" s="45"/>
      <c r="K652" s="46"/>
      <c r="L652" s="15"/>
      <c r="M652" s="49" t="str">
        <f t="shared" si="46"/>
        <v/>
      </c>
      <c r="N652" s="47" t="str">
        <f t="shared" si="47"/>
        <v/>
      </c>
      <c r="O652" s="15"/>
      <c r="P652" s="15"/>
      <c r="Q652" s="15"/>
      <c r="R652" s="48" t="str">
        <f>IFERROR(MAX(IF(OR(O652="",P652="",Q652=""),"",IF(AND(MONTH(E652)=4,MONTH(F652)=4),(NETWORKDAYS(E652,F652,Lister!$D$7:$D$13)-O652)*N652/NETWORKDAYS(Lister!$D$19,Lister!$E$19,Lister!$D$7:$D$13),IF(AND(MONTH(E652)=4,MONTH(F652)&gt;4),(NETWORKDAYS(E652,Lister!$E$19,Lister!$D$7:$D$13)-O652)*N652/NETWORKDAYS(Lister!$D$19,Lister!$E$19,Lister!$D$7:$D$13),IF(MONTH(E652)&gt;4,0)))),0),"")</f>
        <v/>
      </c>
      <c r="S652" s="48" t="str">
        <f>IFERROR(MAX(IF(OR(O652="",P652="",Q652=""),"",IF(AND(MONTH(E652)=5,MONTH(F652)=5),(NETWORKDAYS(E652,F652,Lister!$D$7:$D$13)-P652)*N652/NETWORKDAYS(Lister!$D$20,Lister!$E$20,Lister!$D$7:$D$13),IF(AND(MONTH(E652)=4,MONTH(F652)=5),(NETWORKDAYS(Lister!$D$20,F652,Lister!$D$7:$D$13)-P652)*N652/NETWORKDAYS(Lister!$D$20,Lister!$E$20,Lister!$D$7:$D$13),IF(AND(MONTH(E652)=5,MONTH(F652)=6),(NETWORKDAYS(E652,Lister!$E$20,Lister!$D$7:$D$13)-P652)*N652/NETWORKDAYS(Lister!$D$20,Lister!$E$20,Lister!$D$7:$D$13),IF(AND(MONTH(E652)=4,MONTH(F652)=6),(NETWORKDAYS(Lister!$D$20,Lister!$E$20,Lister!$D$7:$D$13)-P652)*N652/NETWORKDAYS(Lister!$D$20,Lister!$E$20,Lister!$D$7:$D$13),IF(OR(MONTH(F652)=4,MONTH(E652)=6),0)))))),0),"")</f>
        <v/>
      </c>
      <c r="T652" s="48" t="str">
        <f>IFERROR(MAX(IF(OR(O652="",P652="",Q652=""),"",IF(AND(MONTH(E652)=6,MONTH(F652)=6),(NETWORKDAYS(E652,F652,Lister!$D$7:$D$13)-Q652)*N652/NETWORKDAYS(Lister!$D$21,Lister!$E$21,Lister!$D$7:$D$13),IF(AND(MONTH(E652)&lt;6,MONTH(F652)=6),(NETWORKDAYS(Lister!$D$21,F652,Lister!$D$7:$D$13)-Q652)*N652/NETWORKDAYS(Lister!$D$21,Lister!$E$21,Lister!$D$7:$D$13),IF(MONTH(F652)&lt;6,0)))),0),"")</f>
        <v/>
      </c>
      <c r="U652" s="50" t="str">
        <f t="shared" si="48"/>
        <v/>
      </c>
    </row>
    <row r="653" spans="1:21" x14ac:dyDescent="0.35">
      <c r="A653" s="11" t="str">
        <f t="shared" si="49"/>
        <v/>
      </c>
      <c r="B653" s="32"/>
      <c r="C653" s="17"/>
      <c r="D653" s="18"/>
      <c r="E653" s="12"/>
      <c r="F653" s="12"/>
      <c r="G653" s="40" t="str">
        <f>IF(OR(E653="",F653=""),"",NETWORKDAYS(E653,F653,Lister!$D$7:$D$13))</f>
        <v/>
      </c>
      <c r="H653" s="14"/>
      <c r="I653" s="25" t="str">
        <f t="shared" si="45"/>
        <v/>
      </c>
      <c r="J653" s="45"/>
      <c r="K653" s="46"/>
      <c r="L653" s="15"/>
      <c r="M653" s="49" t="str">
        <f t="shared" si="46"/>
        <v/>
      </c>
      <c r="N653" s="47" t="str">
        <f t="shared" si="47"/>
        <v/>
      </c>
      <c r="O653" s="15"/>
      <c r="P653" s="15"/>
      <c r="Q653" s="15"/>
      <c r="R653" s="48" t="str">
        <f>IFERROR(MAX(IF(OR(O653="",P653="",Q653=""),"",IF(AND(MONTH(E653)=4,MONTH(F653)=4),(NETWORKDAYS(E653,F653,Lister!$D$7:$D$13)-O653)*N653/NETWORKDAYS(Lister!$D$19,Lister!$E$19,Lister!$D$7:$D$13),IF(AND(MONTH(E653)=4,MONTH(F653)&gt;4),(NETWORKDAYS(E653,Lister!$E$19,Lister!$D$7:$D$13)-O653)*N653/NETWORKDAYS(Lister!$D$19,Lister!$E$19,Lister!$D$7:$D$13),IF(MONTH(E653)&gt;4,0)))),0),"")</f>
        <v/>
      </c>
      <c r="S653" s="48" t="str">
        <f>IFERROR(MAX(IF(OR(O653="",P653="",Q653=""),"",IF(AND(MONTH(E653)=5,MONTH(F653)=5),(NETWORKDAYS(E653,F653,Lister!$D$7:$D$13)-P653)*N653/NETWORKDAYS(Lister!$D$20,Lister!$E$20,Lister!$D$7:$D$13),IF(AND(MONTH(E653)=4,MONTH(F653)=5),(NETWORKDAYS(Lister!$D$20,F653,Lister!$D$7:$D$13)-P653)*N653/NETWORKDAYS(Lister!$D$20,Lister!$E$20,Lister!$D$7:$D$13),IF(AND(MONTH(E653)=5,MONTH(F653)=6),(NETWORKDAYS(E653,Lister!$E$20,Lister!$D$7:$D$13)-P653)*N653/NETWORKDAYS(Lister!$D$20,Lister!$E$20,Lister!$D$7:$D$13),IF(AND(MONTH(E653)=4,MONTH(F653)=6),(NETWORKDAYS(Lister!$D$20,Lister!$E$20,Lister!$D$7:$D$13)-P653)*N653/NETWORKDAYS(Lister!$D$20,Lister!$E$20,Lister!$D$7:$D$13),IF(OR(MONTH(F653)=4,MONTH(E653)=6),0)))))),0),"")</f>
        <v/>
      </c>
      <c r="T653" s="48" t="str">
        <f>IFERROR(MAX(IF(OR(O653="",P653="",Q653=""),"",IF(AND(MONTH(E653)=6,MONTH(F653)=6),(NETWORKDAYS(E653,F653,Lister!$D$7:$D$13)-Q653)*N653/NETWORKDAYS(Lister!$D$21,Lister!$E$21,Lister!$D$7:$D$13),IF(AND(MONTH(E653)&lt;6,MONTH(F653)=6),(NETWORKDAYS(Lister!$D$21,F653,Lister!$D$7:$D$13)-Q653)*N653/NETWORKDAYS(Lister!$D$21,Lister!$E$21,Lister!$D$7:$D$13),IF(MONTH(F653)&lt;6,0)))),0),"")</f>
        <v/>
      </c>
      <c r="U653" s="50" t="str">
        <f t="shared" si="48"/>
        <v/>
      </c>
    </row>
    <row r="654" spans="1:21" x14ac:dyDescent="0.35">
      <c r="A654" s="11" t="str">
        <f t="shared" si="49"/>
        <v/>
      </c>
      <c r="B654" s="32"/>
      <c r="C654" s="17"/>
      <c r="D654" s="18"/>
      <c r="E654" s="12"/>
      <c r="F654" s="12"/>
      <c r="G654" s="40" t="str">
        <f>IF(OR(E654="",F654=""),"",NETWORKDAYS(E654,F654,Lister!$D$7:$D$13))</f>
        <v/>
      </c>
      <c r="H654" s="14"/>
      <c r="I654" s="25" t="str">
        <f t="shared" si="45"/>
        <v/>
      </c>
      <c r="J654" s="45"/>
      <c r="K654" s="46"/>
      <c r="L654" s="15"/>
      <c r="M654" s="49" t="str">
        <f t="shared" si="46"/>
        <v/>
      </c>
      <c r="N654" s="47" t="str">
        <f t="shared" si="47"/>
        <v/>
      </c>
      <c r="O654" s="15"/>
      <c r="P654" s="15"/>
      <c r="Q654" s="15"/>
      <c r="R654" s="48" t="str">
        <f>IFERROR(MAX(IF(OR(O654="",P654="",Q654=""),"",IF(AND(MONTH(E654)=4,MONTH(F654)=4),(NETWORKDAYS(E654,F654,Lister!$D$7:$D$13)-O654)*N654/NETWORKDAYS(Lister!$D$19,Lister!$E$19,Lister!$D$7:$D$13),IF(AND(MONTH(E654)=4,MONTH(F654)&gt;4),(NETWORKDAYS(E654,Lister!$E$19,Lister!$D$7:$D$13)-O654)*N654/NETWORKDAYS(Lister!$D$19,Lister!$E$19,Lister!$D$7:$D$13),IF(MONTH(E654)&gt;4,0)))),0),"")</f>
        <v/>
      </c>
      <c r="S654" s="48" t="str">
        <f>IFERROR(MAX(IF(OR(O654="",P654="",Q654=""),"",IF(AND(MONTH(E654)=5,MONTH(F654)=5),(NETWORKDAYS(E654,F654,Lister!$D$7:$D$13)-P654)*N654/NETWORKDAYS(Lister!$D$20,Lister!$E$20,Lister!$D$7:$D$13),IF(AND(MONTH(E654)=4,MONTH(F654)=5),(NETWORKDAYS(Lister!$D$20,F654,Lister!$D$7:$D$13)-P654)*N654/NETWORKDAYS(Lister!$D$20,Lister!$E$20,Lister!$D$7:$D$13),IF(AND(MONTH(E654)=5,MONTH(F654)=6),(NETWORKDAYS(E654,Lister!$E$20,Lister!$D$7:$D$13)-P654)*N654/NETWORKDAYS(Lister!$D$20,Lister!$E$20,Lister!$D$7:$D$13),IF(AND(MONTH(E654)=4,MONTH(F654)=6),(NETWORKDAYS(Lister!$D$20,Lister!$E$20,Lister!$D$7:$D$13)-P654)*N654/NETWORKDAYS(Lister!$D$20,Lister!$E$20,Lister!$D$7:$D$13),IF(OR(MONTH(F654)=4,MONTH(E654)=6),0)))))),0),"")</f>
        <v/>
      </c>
      <c r="T654" s="48" t="str">
        <f>IFERROR(MAX(IF(OR(O654="",P654="",Q654=""),"",IF(AND(MONTH(E654)=6,MONTH(F654)=6),(NETWORKDAYS(E654,F654,Lister!$D$7:$D$13)-Q654)*N654/NETWORKDAYS(Lister!$D$21,Lister!$E$21,Lister!$D$7:$D$13),IF(AND(MONTH(E654)&lt;6,MONTH(F654)=6),(NETWORKDAYS(Lister!$D$21,F654,Lister!$D$7:$D$13)-Q654)*N654/NETWORKDAYS(Lister!$D$21,Lister!$E$21,Lister!$D$7:$D$13),IF(MONTH(F654)&lt;6,0)))),0),"")</f>
        <v/>
      </c>
      <c r="U654" s="50" t="str">
        <f t="shared" si="48"/>
        <v/>
      </c>
    </row>
    <row r="655" spans="1:21" x14ac:dyDescent="0.35">
      <c r="A655" s="11" t="str">
        <f t="shared" si="49"/>
        <v/>
      </c>
      <c r="B655" s="32"/>
      <c r="C655" s="17"/>
      <c r="D655" s="18"/>
      <c r="E655" s="12"/>
      <c r="F655" s="12"/>
      <c r="G655" s="40" t="str">
        <f>IF(OR(E655="",F655=""),"",NETWORKDAYS(E655,F655,Lister!$D$7:$D$13))</f>
        <v/>
      </c>
      <c r="H655" s="14"/>
      <c r="I655" s="25" t="str">
        <f t="shared" si="45"/>
        <v/>
      </c>
      <c r="J655" s="45"/>
      <c r="K655" s="46"/>
      <c r="L655" s="15"/>
      <c r="M655" s="49" t="str">
        <f t="shared" si="46"/>
        <v/>
      </c>
      <c r="N655" s="47" t="str">
        <f t="shared" si="47"/>
        <v/>
      </c>
      <c r="O655" s="15"/>
      <c r="P655" s="15"/>
      <c r="Q655" s="15"/>
      <c r="R655" s="48" t="str">
        <f>IFERROR(MAX(IF(OR(O655="",P655="",Q655=""),"",IF(AND(MONTH(E655)=4,MONTH(F655)=4),(NETWORKDAYS(E655,F655,Lister!$D$7:$D$13)-O655)*N655/NETWORKDAYS(Lister!$D$19,Lister!$E$19,Lister!$D$7:$D$13),IF(AND(MONTH(E655)=4,MONTH(F655)&gt;4),(NETWORKDAYS(E655,Lister!$E$19,Lister!$D$7:$D$13)-O655)*N655/NETWORKDAYS(Lister!$D$19,Lister!$E$19,Lister!$D$7:$D$13),IF(MONTH(E655)&gt;4,0)))),0),"")</f>
        <v/>
      </c>
      <c r="S655" s="48" t="str">
        <f>IFERROR(MAX(IF(OR(O655="",P655="",Q655=""),"",IF(AND(MONTH(E655)=5,MONTH(F655)=5),(NETWORKDAYS(E655,F655,Lister!$D$7:$D$13)-P655)*N655/NETWORKDAYS(Lister!$D$20,Lister!$E$20,Lister!$D$7:$D$13),IF(AND(MONTH(E655)=4,MONTH(F655)=5),(NETWORKDAYS(Lister!$D$20,F655,Lister!$D$7:$D$13)-P655)*N655/NETWORKDAYS(Lister!$D$20,Lister!$E$20,Lister!$D$7:$D$13),IF(AND(MONTH(E655)=5,MONTH(F655)=6),(NETWORKDAYS(E655,Lister!$E$20,Lister!$D$7:$D$13)-P655)*N655/NETWORKDAYS(Lister!$D$20,Lister!$E$20,Lister!$D$7:$D$13),IF(AND(MONTH(E655)=4,MONTH(F655)=6),(NETWORKDAYS(Lister!$D$20,Lister!$E$20,Lister!$D$7:$D$13)-P655)*N655/NETWORKDAYS(Lister!$D$20,Lister!$E$20,Lister!$D$7:$D$13),IF(OR(MONTH(F655)=4,MONTH(E655)=6),0)))))),0),"")</f>
        <v/>
      </c>
      <c r="T655" s="48" t="str">
        <f>IFERROR(MAX(IF(OR(O655="",P655="",Q655=""),"",IF(AND(MONTH(E655)=6,MONTH(F655)=6),(NETWORKDAYS(E655,F655,Lister!$D$7:$D$13)-Q655)*N655/NETWORKDAYS(Lister!$D$21,Lister!$E$21,Lister!$D$7:$D$13),IF(AND(MONTH(E655)&lt;6,MONTH(F655)=6),(NETWORKDAYS(Lister!$D$21,F655,Lister!$D$7:$D$13)-Q655)*N655/NETWORKDAYS(Lister!$D$21,Lister!$E$21,Lister!$D$7:$D$13),IF(MONTH(F655)&lt;6,0)))),0),"")</f>
        <v/>
      </c>
      <c r="U655" s="50" t="str">
        <f t="shared" si="48"/>
        <v/>
      </c>
    </row>
    <row r="656" spans="1:21" x14ac:dyDescent="0.35">
      <c r="A656" s="11" t="str">
        <f t="shared" si="49"/>
        <v/>
      </c>
      <c r="B656" s="32"/>
      <c r="C656" s="17"/>
      <c r="D656" s="18"/>
      <c r="E656" s="12"/>
      <c r="F656" s="12"/>
      <c r="G656" s="40" t="str">
        <f>IF(OR(E656="",F656=""),"",NETWORKDAYS(E656,F656,Lister!$D$7:$D$13))</f>
        <v/>
      </c>
      <c r="H656" s="14"/>
      <c r="I656" s="25" t="str">
        <f t="shared" si="45"/>
        <v/>
      </c>
      <c r="J656" s="45"/>
      <c r="K656" s="46"/>
      <c r="L656" s="15"/>
      <c r="M656" s="49" t="str">
        <f t="shared" si="46"/>
        <v/>
      </c>
      <c r="N656" s="47" t="str">
        <f t="shared" si="47"/>
        <v/>
      </c>
      <c r="O656" s="15"/>
      <c r="P656" s="15"/>
      <c r="Q656" s="15"/>
      <c r="R656" s="48" t="str">
        <f>IFERROR(MAX(IF(OR(O656="",P656="",Q656=""),"",IF(AND(MONTH(E656)=4,MONTH(F656)=4),(NETWORKDAYS(E656,F656,Lister!$D$7:$D$13)-O656)*N656/NETWORKDAYS(Lister!$D$19,Lister!$E$19,Lister!$D$7:$D$13),IF(AND(MONTH(E656)=4,MONTH(F656)&gt;4),(NETWORKDAYS(E656,Lister!$E$19,Lister!$D$7:$D$13)-O656)*N656/NETWORKDAYS(Lister!$D$19,Lister!$E$19,Lister!$D$7:$D$13),IF(MONTH(E656)&gt;4,0)))),0),"")</f>
        <v/>
      </c>
      <c r="S656" s="48" t="str">
        <f>IFERROR(MAX(IF(OR(O656="",P656="",Q656=""),"",IF(AND(MONTH(E656)=5,MONTH(F656)=5),(NETWORKDAYS(E656,F656,Lister!$D$7:$D$13)-P656)*N656/NETWORKDAYS(Lister!$D$20,Lister!$E$20,Lister!$D$7:$D$13),IF(AND(MONTH(E656)=4,MONTH(F656)=5),(NETWORKDAYS(Lister!$D$20,F656,Lister!$D$7:$D$13)-P656)*N656/NETWORKDAYS(Lister!$D$20,Lister!$E$20,Lister!$D$7:$D$13),IF(AND(MONTH(E656)=5,MONTH(F656)=6),(NETWORKDAYS(E656,Lister!$E$20,Lister!$D$7:$D$13)-P656)*N656/NETWORKDAYS(Lister!$D$20,Lister!$E$20,Lister!$D$7:$D$13),IF(AND(MONTH(E656)=4,MONTH(F656)=6),(NETWORKDAYS(Lister!$D$20,Lister!$E$20,Lister!$D$7:$D$13)-P656)*N656/NETWORKDAYS(Lister!$D$20,Lister!$E$20,Lister!$D$7:$D$13),IF(OR(MONTH(F656)=4,MONTH(E656)=6),0)))))),0),"")</f>
        <v/>
      </c>
      <c r="T656" s="48" t="str">
        <f>IFERROR(MAX(IF(OR(O656="",P656="",Q656=""),"",IF(AND(MONTH(E656)=6,MONTH(F656)=6),(NETWORKDAYS(E656,F656,Lister!$D$7:$D$13)-Q656)*N656/NETWORKDAYS(Lister!$D$21,Lister!$E$21,Lister!$D$7:$D$13),IF(AND(MONTH(E656)&lt;6,MONTH(F656)=6),(NETWORKDAYS(Lister!$D$21,F656,Lister!$D$7:$D$13)-Q656)*N656/NETWORKDAYS(Lister!$D$21,Lister!$E$21,Lister!$D$7:$D$13),IF(MONTH(F656)&lt;6,0)))),0),"")</f>
        <v/>
      </c>
      <c r="U656" s="50" t="str">
        <f t="shared" si="48"/>
        <v/>
      </c>
    </row>
    <row r="657" spans="1:21" x14ac:dyDescent="0.35">
      <c r="A657" s="11" t="str">
        <f t="shared" si="49"/>
        <v/>
      </c>
      <c r="B657" s="32"/>
      <c r="C657" s="17"/>
      <c r="D657" s="18"/>
      <c r="E657" s="12"/>
      <c r="F657" s="12"/>
      <c r="G657" s="40" t="str">
        <f>IF(OR(E657="",F657=""),"",NETWORKDAYS(E657,F657,Lister!$D$7:$D$13))</f>
        <v/>
      </c>
      <c r="H657" s="14"/>
      <c r="I657" s="25" t="str">
        <f t="shared" si="45"/>
        <v/>
      </c>
      <c r="J657" s="45"/>
      <c r="K657" s="46"/>
      <c r="L657" s="15"/>
      <c r="M657" s="49" t="str">
        <f t="shared" si="46"/>
        <v/>
      </c>
      <c r="N657" s="47" t="str">
        <f t="shared" si="47"/>
        <v/>
      </c>
      <c r="O657" s="15"/>
      <c r="P657" s="15"/>
      <c r="Q657" s="15"/>
      <c r="R657" s="48" t="str">
        <f>IFERROR(MAX(IF(OR(O657="",P657="",Q657=""),"",IF(AND(MONTH(E657)=4,MONTH(F657)=4),(NETWORKDAYS(E657,F657,Lister!$D$7:$D$13)-O657)*N657/NETWORKDAYS(Lister!$D$19,Lister!$E$19,Lister!$D$7:$D$13),IF(AND(MONTH(E657)=4,MONTH(F657)&gt;4),(NETWORKDAYS(E657,Lister!$E$19,Lister!$D$7:$D$13)-O657)*N657/NETWORKDAYS(Lister!$D$19,Lister!$E$19,Lister!$D$7:$D$13),IF(MONTH(E657)&gt;4,0)))),0),"")</f>
        <v/>
      </c>
      <c r="S657" s="48" t="str">
        <f>IFERROR(MAX(IF(OR(O657="",P657="",Q657=""),"",IF(AND(MONTH(E657)=5,MONTH(F657)=5),(NETWORKDAYS(E657,F657,Lister!$D$7:$D$13)-P657)*N657/NETWORKDAYS(Lister!$D$20,Lister!$E$20,Lister!$D$7:$D$13),IF(AND(MONTH(E657)=4,MONTH(F657)=5),(NETWORKDAYS(Lister!$D$20,F657,Lister!$D$7:$D$13)-P657)*N657/NETWORKDAYS(Lister!$D$20,Lister!$E$20,Lister!$D$7:$D$13),IF(AND(MONTH(E657)=5,MONTH(F657)=6),(NETWORKDAYS(E657,Lister!$E$20,Lister!$D$7:$D$13)-P657)*N657/NETWORKDAYS(Lister!$D$20,Lister!$E$20,Lister!$D$7:$D$13),IF(AND(MONTH(E657)=4,MONTH(F657)=6),(NETWORKDAYS(Lister!$D$20,Lister!$E$20,Lister!$D$7:$D$13)-P657)*N657/NETWORKDAYS(Lister!$D$20,Lister!$E$20,Lister!$D$7:$D$13),IF(OR(MONTH(F657)=4,MONTH(E657)=6),0)))))),0),"")</f>
        <v/>
      </c>
      <c r="T657" s="48" t="str">
        <f>IFERROR(MAX(IF(OR(O657="",P657="",Q657=""),"",IF(AND(MONTH(E657)=6,MONTH(F657)=6),(NETWORKDAYS(E657,F657,Lister!$D$7:$D$13)-Q657)*N657/NETWORKDAYS(Lister!$D$21,Lister!$E$21,Lister!$D$7:$D$13),IF(AND(MONTH(E657)&lt;6,MONTH(F657)=6),(NETWORKDAYS(Lister!$D$21,F657,Lister!$D$7:$D$13)-Q657)*N657/NETWORKDAYS(Lister!$D$21,Lister!$E$21,Lister!$D$7:$D$13),IF(MONTH(F657)&lt;6,0)))),0),"")</f>
        <v/>
      </c>
      <c r="U657" s="50" t="str">
        <f t="shared" si="48"/>
        <v/>
      </c>
    </row>
    <row r="658" spans="1:21" x14ac:dyDescent="0.35">
      <c r="A658" s="11" t="str">
        <f t="shared" si="49"/>
        <v/>
      </c>
      <c r="B658" s="32"/>
      <c r="C658" s="17"/>
      <c r="D658" s="18"/>
      <c r="E658" s="12"/>
      <c r="F658" s="12"/>
      <c r="G658" s="40" t="str">
        <f>IF(OR(E658="",F658=""),"",NETWORKDAYS(E658,F658,Lister!$D$7:$D$13))</f>
        <v/>
      </c>
      <c r="H658" s="14"/>
      <c r="I658" s="25" t="str">
        <f t="shared" si="45"/>
        <v/>
      </c>
      <c r="J658" s="45"/>
      <c r="K658" s="46"/>
      <c r="L658" s="15"/>
      <c r="M658" s="49" t="str">
        <f t="shared" si="46"/>
        <v/>
      </c>
      <c r="N658" s="47" t="str">
        <f t="shared" si="47"/>
        <v/>
      </c>
      <c r="O658" s="15"/>
      <c r="P658" s="15"/>
      <c r="Q658" s="15"/>
      <c r="R658" s="48" t="str">
        <f>IFERROR(MAX(IF(OR(O658="",P658="",Q658=""),"",IF(AND(MONTH(E658)=4,MONTH(F658)=4),(NETWORKDAYS(E658,F658,Lister!$D$7:$D$13)-O658)*N658/NETWORKDAYS(Lister!$D$19,Lister!$E$19,Lister!$D$7:$D$13),IF(AND(MONTH(E658)=4,MONTH(F658)&gt;4),(NETWORKDAYS(E658,Lister!$E$19,Lister!$D$7:$D$13)-O658)*N658/NETWORKDAYS(Lister!$D$19,Lister!$E$19,Lister!$D$7:$D$13),IF(MONTH(E658)&gt;4,0)))),0),"")</f>
        <v/>
      </c>
      <c r="S658" s="48" t="str">
        <f>IFERROR(MAX(IF(OR(O658="",P658="",Q658=""),"",IF(AND(MONTH(E658)=5,MONTH(F658)=5),(NETWORKDAYS(E658,F658,Lister!$D$7:$D$13)-P658)*N658/NETWORKDAYS(Lister!$D$20,Lister!$E$20,Lister!$D$7:$D$13),IF(AND(MONTH(E658)=4,MONTH(F658)=5),(NETWORKDAYS(Lister!$D$20,F658,Lister!$D$7:$D$13)-P658)*N658/NETWORKDAYS(Lister!$D$20,Lister!$E$20,Lister!$D$7:$D$13),IF(AND(MONTH(E658)=5,MONTH(F658)=6),(NETWORKDAYS(E658,Lister!$E$20,Lister!$D$7:$D$13)-P658)*N658/NETWORKDAYS(Lister!$D$20,Lister!$E$20,Lister!$D$7:$D$13),IF(AND(MONTH(E658)=4,MONTH(F658)=6),(NETWORKDAYS(Lister!$D$20,Lister!$E$20,Lister!$D$7:$D$13)-P658)*N658/NETWORKDAYS(Lister!$D$20,Lister!$E$20,Lister!$D$7:$D$13),IF(OR(MONTH(F658)=4,MONTH(E658)=6),0)))))),0),"")</f>
        <v/>
      </c>
      <c r="T658" s="48" t="str">
        <f>IFERROR(MAX(IF(OR(O658="",P658="",Q658=""),"",IF(AND(MONTH(E658)=6,MONTH(F658)=6),(NETWORKDAYS(E658,F658,Lister!$D$7:$D$13)-Q658)*N658/NETWORKDAYS(Lister!$D$21,Lister!$E$21,Lister!$D$7:$D$13),IF(AND(MONTH(E658)&lt;6,MONTH(F658)=6),(NETWORKDAYS(Lister!$D$21,F658,Lister!$D$7:$D$13)-Q658)*N658/NETWORKDAYS(Lister!$D$21,Lister!$E$21,Lister!$D$7:$D$13),IF(MONTH(F658)&lt;6,0)))),0),"")</f>
        <v/>
      </c>
      <c r="U658" s="50" t="str">
        <f t="shared" si="48"/>
        <v/>
      </c>
    </row>
    <row r="659" spans="1:21" x14ac:dyDescent="0.35">
      <c r="A659" s="11" t="str">
        <f t="shared" si="49"/>
        <v/>
      </c>
      <c r="B659" s="32"/>
      <c r="C659" s="17"/>
      <c r="D659" s="18"/>
      <c r="E659" s="12"/>
      <c r="F659" s="12"/>
      <c r="G659" s="40" t="str">
        <f>IF(OR(E659="",F659=""),"",NETWORKDAYS(E659,F659,Lister!$D$7:$D$13))</f>
        <v/>
      </c>
      <c r="H659" s="14"/>
      <c r="I659" s="25" t="str">
        <f t="shared" si="45"/>
        <v/>
      </c>
      <c r="J659" s="45"/>
      <c r="K659" s="46"/>
      <c r="L659" s="15"/>
      <c r="M659" s="49" t="str">
        <f t="shared" si="46"/>
        <v/>
      </c>
      <c r="N659" s="47" t="str">
        <f t="shared" si="47"/>
        <v/>
      </c>
      <c r="O659" s="15"/>
      <c r="P659" s="15"/>
      <c r="Q659" s="15"/>
      <c r="R659" s="48" t="str">
        <f>IFERROR(MAX(IF(OR(O659="",P659="",Q659=""),"",IF(AND(MONTH(E659)=4,MONTH(F659)=4),(NETWORKDAYS(E659,F659,Lister!$D$7:$D$13)-O659)*N659/NETWORKDAYS(Lister!$D$19,Lister!$E$19,Lister!$D$7:$D$13),IF(AND(MONTH(E659)=4,MONTH(F659)&gt;4),(NETWORKDAYS(E659,Lister!$E$19,Lister!$D$7:$D$13)-O659)*N659/NETWORKDAYS(Lister!$D$19,Lister!$E$19,Lister!$D$7:$D$13),IF(MONTH(E659)&gt;4,0)))),0),"")</f>
        <v/>
      </c>
      <c r="S659" s="48" t="str">
        <f>IFERROR(MAX(IF(OR(O659="",P659="",Q659=""),"",IF(AND(MONTH(E659)=5,MONTH(F659)=5),(NETWORKDAYS(E659,F659,Lister!$D$7:$D$13)-P659)*N659/NETWORKDAYS(Lister!$D$20,Lister!$E$20,Lister!$D$7:$D$13),IF(AND(MONTH(E659)=4,MONTH(F659)=5),(NETWORKDAYS(Lister!$D$20,F659,Lister!$D$7:$D$13)-P659)*N659/NETWORKDAYS(Lister!$D$20,Lister!$E$20,Lister!$D$7:$D$13),IF(AND(MONTH(E659)=5,MONTH(F659)=6),(NETWORKDAYS(E659,Lister!$E$20,Lister!$D$7:$D$13)-P659)*N659/NETWORKDAYS(Lister!$D$20,Lister!$E$20,Lister!$D$7:$D$13),IF(AND(MONTH(E659)=4,MONTH(F659)=6),(NETWORKDAYS(Lister!$D$20,Lister!$E$20,Lister!$D$7:$D$13)-P659)*N659/NETWORKDAYS(Lister!$D$20,Lister!$E$20,Lister!$D$7:$D$13),IF(OR(MONTH(F659)=4,MONTH(E659)=6),0)))))),0),"")</f>
        <v/>
      </c>
      <c r="T659" s="48" t="str">
        <f>IFERROR(MAX(IF(OR(O659="",P659="",Q659=""),"",IF(AND(MONTH(E659)=6,MONTH(F659)=6),(NETWORKDAYS(E659,F659,Lister!$D$7:$D$13)-Q659)*N659/NETWORKDAYS(Lister!$D$21,Lister!$E$21,Lister!$D$7:$D$13),IF(AND(MONTH(E659)&lt;6,MONTH(F659)=6),(NETWORKDAYS(Lister!$D$21,F659,Lister!$D$7:$D$13)-Q659)*N659/NETWORKDAYS(Lister!$D$21,Lister!$E$21,Lister!$D$7:$D$13),IF(MONTH(F659)&lt;6,0)))),0),"")</f>
        <v/>
      </c>
      <c r="U659" s="50" t="str">
        <f t="shared" si="48"/>
        <v/>
      </c>
    </row>
    <row r="660" spans="1:21" x14ac:dyDescent="0.35">
      <c r="A660" s="11" t="str">
        <f t="shared" si="49"/>
        <v/>
      </c>
      <c r="B660" s="32"/>
      <c r="C660" s="17"/>
      <c r="D660" s="18"/>
      <c r="E660" s="12"/>
      <c r="F660" s="12"/>
      <c r="G660" s="40" t="str">
        <f>IF(OR(E660="",F660=""),"",NETWORKDAYS(E660,F660,Lister!$D$7:$D$13))</f>
        <v/>
      </c>
      <c r="H660" s="14"/>
      <c r="I660" s="25" t="str">
        <f t="shared" si="45"/>
        <v/>
      </c>
      <c r="J660" s="45"/>
      <c r="K660" s="46"/>
      <c r="L660" s="15"/>
      <c r="M660" s="49" t="str">
        <f t="shared" si="46"/>
        <v/>
      </c>
      <c r="N660" s="47" t="str">
        <f t="shared" si="47"/>
        <v/>
      </c>
      <c r="O660" s="15"/>
      <c r="P660" s="15"/>
      <c r="Q660" s="15"/>
      <c r="R660" s="48" t="str">
        <f>IFERROR(MAX(IF(OR(O660="",P660="",Q660=""),"",IF(AND(MONTH(E660)=4,MONTH(F660)=4),(NETWORKDAYS(E660,F660,Lister!$D$7:$D$13)-O660)*N660/NETWORKDAYS(Lister!$D$19,Lister!$E$19,Lister!$D$7:$D$13),IF(AND(MONTH(E660)=4,MONTH(F660)&gt;4),(NETWORKDAYS(E660,Lister!$E$19,Lister!$D$7:$D$13)-O660)*N660/NETWORKDAYS(Lister!$D$19,Lister!$E$19,Lister!$D$7:$D$13),IF(MONTH(E660)&gt;4,0)))),0),"")</f>
        <v/>
      </c>
      <c r="S660" s="48" t="str">
        <f>IFERROR(MAX(IF(OR(O660="",P660="",Q660=""),"",IF(AND(MONTH(E660)=5,MONTH(F660)=5),(NETWORKDAYS(E660,F660,Lister!$D$7:$D$13)-P660)*N660/NETWORKDAYS(Lister!$D$20,Lister!$E$20,Lister!$D$7:$D$13),IF(AND(MONTH(E660)=4,MONTH(F660)=5),(NETWORKDAYS(Lister!$D$20,F660,Lister!$D$7:$D$13)-P660)*N660/NETWORKDAYS(Lister!$D$20,Lister!$E$20,Lister!$D$7:$D$13),IF(AND(MONTH(E660)=5,MONTH(F660)=6),(NETWORKDAYS(E660,Lister!$E$20,Lister!$D$7:$D$13)-P660)*N660/NETWORKDAYS(Lister!$D$20,Lister!$E$20,Lister!$D$7:$D$13),IF(AND(MONTH(E660)=4,MONTH(F660)=6),(NETWORKDAYS(Lister!$D$20,Lister!$E$20,Lister!$D$7:$D$13)-P660)*N660/NETWORKDAYS(Lister!$D$20,Lister!$E$20,Lister!$D$7:$D$13),IF(OR(MONTH(F660)=4,MONTH(E660)=6),0)))))),0),"")</f>
        <v/>
      </c>
      <c r="T660" s="48" t="str">
        <f>IFERROR(MAX(IF(OR(O660="",P660="",Q660=""),"",IF(AND(MONTH(E660)=6,MONTH(F660)=6),(NETWORKDAYS(E660,F660,Lister!$D$7:$D$13)-Q660)*N660/NETWORKDAYS(Lister!$D$21,Lister!$E$21,Lister!$D$7:$D$13),IF(AND(MONTH(E660)&lt;6,MONTH(F660)=6),(NETWORKDAYS(Lister!$D$21,F660,Lister!$D$7:$D$13)-Q660)*N660/NETWORKDAYS(Lister!$D$21,Lister!$E$21,Lister!$D$7:$D$13),IF(MONTH(F660)&lt;6,0)))),0),"")</f>
        <v/>
      </c>
      <c r="U660" s="50" t="str">
        <f t="shared" si="48"/>
        <v/>
      </c>
    </row>
    <row r="661" spans="1:21" x14ac:dyDescent="0.35">
      <c r="A661" s="11" t="str">
        <f t="shared" si="49"/>
        <v/>
      </c>
      <c r="B661" s="32"/>
      <c r="C661" s="17"/>
      <c r="D661" s="18"/>
      <c r="E661" s="12"/>
      <c r="F661" s="12"/>
      <c r="G661" s="40" t="str">
        <f>IF(OR(E661="",F661=""),"",NETWORKDAYS(E661,F661,Lister!$D$7:$D$13))</f>
        <v/>
      </c>
      <c r="H661" s="14"/>
      <c r="I661" s="25" t="str">
        <f t="shared" si="45"/>
        <v/>
      </c>
      <c r="J661" s="45"/>
      <c r="K661" s="46"/>
      <c r="L661" s="15"/>
      <c r="M661" s="49" t="str">
        <f t="shared" si="46"/>
        <v/>
      </c>
      <c r="N661" s="47" t="str">
        <f t="shared" si="47"/>
        <v/>
      </c>
      <c r="O661" s="15"/>
      <c r="P661" s="15"/>
      <c r="Q661" s="15"/>
      <c r="R661" s="48" t="str">
        <f>IFERROR(MAX(IF(OR(O661="",P661="",Q661=""),"",IF(AND(MONTH(E661)=4,MONTH(F661)=4),(NETWORKDAYS(E661,F661,Lister!$D$7:$D$13)-O661)*N661/NETWORKDAYS(Lister!$D$19,Lister!$E$19,Lister!$D$7:$D$13),IF(AND(MONTH(E661)=4,MONTH(F661)&gt;4),(NETWORKDAYS(E661,Lister!$E$19,Lister!$D$7:$D$13)-O661)*N661/NETWORKDAYS(Lister!$D$19,Lister!$E$19,Lister!$D$7:$D$13),IF(MONTH(E661)&gt;4,0)))),0),"")</f>
        <v/>
      </c>
      <c r="S661" s="48" t="str">
        <f>IFERROR(MAX(IF(OR(O661="",P661="",Q661=""),"",IF(AND(MONTH(E661)=5,MONTH(F661)=5),(NETWORKDAYS(E661,F661,Lister!$D$7:$D$13)-P661)*N661/NETWORKDAYS(Lister!$D$20,Lister!$E$20,Lister!$D$7:$D$13),IF(AND(MONTH(E661)=4,MONTH(F661)=5),(NETWORKDAYS(Lister!$D$20,F661,Lister!$D$7:$D$13)-P661)*N661/NETWORKDAYS(Lister!$D$20,Lister!$E$20,Lister!$D$7:$D$13),IF(AND(MONTH(E661)=5,MONTH(F661)=6),(NETWORKDAYS(E661,Lister!$E$20,Lister!$D$7:$D$13)-P661)*N661/NETWORKDAYS(Lister!$D$20,Lister!$E$20,Lister!$D$7:$D$13),IF(AND(MONTH(E661)=4,MONTH(F661)=6),(NETWORKDAYS(Lister!$D$20,Lister!$E$20,Lister!$D$7:$D$13)-P661)*N661/NETWORKDAYS(Lister!$D$20,Lister!$E$20,Lister!$D$7:$D$13),IF(OR(MONTH(F661)=4,MONTH(E661)=6),0)))))),0),"")</f>
        <v/>
      </c>
      <c r="T661" s="48" t="str">
        <f>IFERROR(MAX(IF(OR(O661="",P661="",Q661=""),"",IF(AND(MONTH(E661)=6,MONTH(F661)=6),(NETWORKDAYS(E661,F661,Lister!$D$7:$D$13)-Q661)*N661/NETWORKDAYS(Lister!$D$21,Lister!$E$21,Lister!$D$7:$D$13),IF(AND(MONTH(E661)&lt;6,MONTH(F661)=6),(NETWORKDAYS(Lister!$D$21,F661,Lister!$D$7:$D$13)-Q661)*N661/NETWORKDAYS(Lister!$D$21,Lister!$E$21,Lister!$D$7:$D$13),IF(MONTH(F661)&lt;6,0)))),0),"")</f>
        <v/>
      </c>
      <c r="U661" s="50" t="str">
        <f t="shared" si="48"/>
        <v/>
      </c>
    </row>
    <row r="662" spans="1:21" x14ac:dyDescent="0.35">
      <c r="A662" s="11" t="str">
        <f t="shared" si="49"/>
        <v/>
      </c>
      <c r="B662" s="32"/>
      <c r="C662" s="17"/>
      <c r="D662" s="18"/>
      <c r="E662" s="12"/>
      <c r="F662" s="12"/>
      <c r="G662" s="40" t="str">
        <f>IF(OR(E662="",F662=""),"",NETWORKDAYS(E662,F662,Lister!$D$7:$D$13))</f>
        <v/>
      </c>
      <c r="H662" s="14"/>
      <c r="I662" s="25" t="str">
        <f t="shared" ref="I662:I725" si="50">IF(H662="","",IF(H662="Funktionær",0.75,IF(H662="Ikke-funktionær",0.9,IF(H662="Elev/lærling",0.9))))</f>
        <v/>
      </c>
      <c r="J662" s="45"/>
      <c r="K662" s="46"/>
      <c r="L662" s="15"/>
      <c r="M662" s="49" t="str">
        <f t="shared" ref="M662:M725" si="51">IF(B662="","",IF(J662*I662&gt;30000*IF(L662&gt;37,37,L662)/37,30000*IF(L662&gt;37,37,L662)/37,J662*I662))</f>
        <v/>
      </c>
      <c r="N662" s="47" t="str">
        <f t="shared" ref="N662:N725" si="52">IF(M662="","",IF(M662&lt;=J662-K662,M662,J662-K662))</f>
        <v/>
      </c>
      <c r="O662" s="15"/>
      <c r="P662" s="15"/>
      <c r="Q662" s="15"/>
      <c r="R662" s="48" t="str">
        <f>IFERROR(MAX(IF(OR(O662="",P662="",Q662=""),"",IF(AND(MONTH(E662)=4,MONTH(F662)=4),(NETWORKDAYS(E662,F662,Lister!$D$7:$D$13)-O662)*N662/NETWORKDAYS(Lister!$D$19,Lister!$E$19,Lister!$D$7:$D$13),IF(AND(MONTH(E662)=4,MONTH(F662)&gt;4),(NETWORKDAYS(E662,Lister!$E$19,Lister!$D$7:$D$13)-O662)*N662/NETWORKDAYS(Lister!$D$19,Lister!$E$19,Lister!$D$7:$D$13),IF(MONTH(E662)&gt;4,0)))),0),"")</f>
        <v/>
      </c>
      <c r="S662" s="48" t="str">
        <f>IFERROR(MAX(IF(OR(O662="",P662="",Q662=""),"",IF(AND(MONTH(E662)=5,MONTH(F662)=5),(NETWORKDAYS(E662,F662,Lister!$D$7:$D$13)-P662)*N662/NETWORKDAYS(Lister!$D$20,Lister!$E$20,Lister!$D$7:$D$13),IF(AND(MONTH(E662)=4,MONTH(F662)=5),(NETWORKDAYS(Lister!$D$20,F662,Lister!$D$7:$D$13)-P662)*N662/NETWORKDAYS(Lister!$D$20,Lister!$E$20,Lister!$D$7:$D$13),IF(AND(MONTH(E662)=5,MONTH(F662)=6),(NETWORKDAYS(E662,Lister!$E$20,Lister!$D$7:$D$13)-P662)*N662/NETWORKDAYS(Lister!$D$20,Lister!$E$20,Lister!$D$7:$D$13),IF(AND(MONTH(E662)=4,MONTH(F662)=6),(NETWORKDAYS(Lister!$D$20,Lister!$E$20,Lister!$D$7:$D$13)-P662)*N662/NETWORKDAYS(Lister!$D$20,Lister!$E$20,Lister!$D$7:$D$13),IF(OR(MONTH(F662)=4,MONTH(E662)=6),0)))))),0),"")</f>
        <v/>
      </c>
      <c r="T662" s="48" t="str">
        <f>IFERROR(MAX(IF(OR(O662="",P662="",Q662=""),"",IF(AND(MONTH(E662)=6,MONTH(F662)=6),(NETWORKDAYS(E662,F662,Lister!$D$7:$D$13)-Q662)*N662/NETWORKDAYS(Lister!$D$21,Lister!$E$21,Lister!$D$7:$D$13),IF(AND(MONTH(E662)&lt;6,MONTH(F662)=6),(NETWORKDAYS(Lister!$D$21,F662,Lister!$D$7:$D$13)-Q662)*N662/NETWORKDAYS(Lister!$D$21,Lister!$E$21,Lister!$D$7:$D$13),IF(MONTH(F662)&lt;6,0)))),0),"")</f>
        <v/>
      </c>
      <c r="U662" s="50" t="str">
        <f t="shared" ref="U662:U725" si="53">IFERROR(MAX(IF(AND(ISNUMBER(R662),ISNUMBER(S662),ISNUMBER(Q662)),R662+S662+T662,""),0),"")</f>
        <v/>
      </c>
    </row>
    <row r="663" spans="1:21" x14ac:dyDescent="0.35">
      <c r="A663" s="11" t="str">
        <f t="shared" ref="A663:A726" si="54">IF(B663="","",A662+1)</f>
        <v/>
      </c>
      <c r="B663" s="32"/>
      <c r="C663" s="17"/>
      <c r="D663" s="18"/>
      <c r="E663" s="12"/>
      <c r="F663" s="12"/>
      <c r="G663" s="40" t="str">
        <f>IF(OR(E663="",F663=""),"",NETWORKDAYS(E663,F663,Lister!$D$7:$D$13))</f>
        <v/>
      </c>
      <c r="H663" s="14"/>
      <c r="I663" s="25" t="str">
        <f t="shared" si="50"/>
        <v/>
      </c>
      <c r="J663" s="45"/>
      <c r="K663" s="46"/>
      <c r="L663" s="15"/>
      <c r="M663" s="49" t="str">
        <f t="shared" si="51"/>
        <v/>
      </c>
      <c r="N663" s="47" t="str">
        <f t="shared" si="52"/>
        <v/>
      </c>
      <c r="O663" s="15"/>
      <c r="P663" s="15"/>
      <c r="Q663" s="15"/>
      <c r="R663" s="48" t="str">
        <f>IFERROR(MAX(IF(OR(O663="",P663="",Q663=""),"",IF(AND(MONTH(E663)=4,MONTH(F663)=4),(NETWORKDAYS(E663,F663,Lister!$D$7:$D$13)-O663)*N663/NETWORKDAYS(Lister!$D$19,Lister!$E$19,Lister!$D$7:$D$13),IF(AND(MONTH(E663)=4,MONTH(F663)&gt;4),(NETWORKDAYS(E663,Lister!$E$19,Lister!$D$7:$D$13)-O663)*N663/NETWORKDAYS(Lister!$D$19,Lister!$E$19,Lister!$D$7:$D$13),IF(MONTH(E663)&gt;4,0)))),0),"")</f>
        <v/>
      </c>
      <c r="S663" s="48" t="str">
        <f>IFERROR(MAX(IF(OR(O663="",P663="",Q663=""),"",IF(AND(MONTH(E663)=5,MONTH(F663)=5),(NETWORKDAYS(E663,F663,Lister!$D$7:$D$13)-P663)*N663/NETWORKDAYS(Lister!$D$20,Lister!$E$20,Lister!$D$7:$D$13),IF(AND(MONTH(E663)=4,MONTH(F663)=5),(NETWORKDAYS(Lister!$D$20,F663,Lister!$D$7:$D$13)-P663)*N663/NETWORKDAYS(Lister!$D$20,Lister!$E$20,Lister!$D$7:$D$13),IF(AND(MONTH(E663)=5,MONTH(F663)=6),(NETWORKDAYS(E663,Lister!$E$20,Lister!$D$7:$D$13)-P663)*N663/NETWORKDAYS(Lister!$D$20,Lister!$E$20,Lister!$D$7:$D$13),IF(AND(MONTH(E663)=4,MONTH(F663)=6),(NETWORKDAYS(Lister!$D$20,Lister!$E$20,Lister!$D$7:$D$13)-P663)*N663/NETWORKDAYS(Lister!$D$20,Lister!$E$20,Lister!$D$7:$D$13),IF(OR(MONTH(F663)=4,MONTH(E663)=6),0)))))),0),"")</f>
        <v/>
      </c>
      <c r="T663" s="48" t="str">
        <f>IFERROR(MAX(IF(OR(O663="",P663="",Q663=""),"",IF(AND(MONTH(E663)=6,MONTH(F663)=6),(NETWORKDAYS(E663,F663,Lister!$D$7:$D$13)-Q663)*N663/NETWORKDAYS(Lister!$D$21,Lister!$E$21,Lister!$D$7:$D$13),IF(AND(MONTH(E663)&lt;6,MONTH(F663)=6),(NETWORKDAYS(Lister!$D$21,F663,Lister!$D$7:$D$13)-Q663)*N663/NETWORKDAYS(Lister!$D$21,Lister!$E$21,Lister!$D$7:$D$13),IF(MONTH(F663)&lt;6,0)))),0),"")</f>
        <v/>
      </c>
      <c r="U663" s="50" t="str">
        <f t="shared" si="53"/>
        <v/>
      </c>
    </row>
    <row r="664" spans="1:21" x14ac:dyDescent="0.35">
      <c r="A664" s="11" t="str">
        <f t="shared" si="54"/>
        <v/>
      </c>
      <c r="B664" s="32"/>
      <c r="C664" s="17"/>
      <c r="D664" s="18"/>
      <c r="E664" s="12"/>
      <c r="F664" s="12"/>
      <c r="G664" s="40" t="str">
        <f>IF(OR(E664="",F664=""),"",NETWORKDAYS(E664,F664,Lister!$D$7:$D$13))</f>
        <v/>
      </c>
      <c r="H664" s="14"/>
      <c r="I664" s="25" t="str">
        <f t="shared" si="50"/>
        <v/>
      </c>
      <c r="J664" s="45"/>
      <c r="K664" s="46"/>
      <c r="L664" s="15"/>
      <c r="M664" s="49" t="str">
        <f t="shared" si="51"/>
        <v/>
      </c>
      <c r="N664" s="47" t="str">
        <f t="shared" si="52"/>
        <v/>
      </c>
      <c r="O664" s="15"/>
      <c r="P664" s="15"/>
      <c r="Q664" s="15"/>
      <c r="R664" s="48" t="str">
        <f>IFERROR(MAX(IF(OR(O664="",P664="",Q664=""),"",IF(AND(MONTH(E664)=4,MONTH(F664)=4),(NETWORKDAYS(E664,F664,Lister!$D$7:$D$13)-O664)*N664/NETWORKDAYS(Lister!$D$19,Lister!$E$19,Lister!$D$7:$D$13),IF(AND(MONTH(E664)=4,MONTH(F664)&gt;4),(NETWORKDAYS(E664,Lister!$E$19,Lister!$D$7:$D$13)-O664)*N664/NETWORKDAYS(Lister!$D$19,Lister!$E$19,Lister!$D$7:$D$13),IF(MONTH(E664)&gt;4,0)))),0),"")</f>
        <v/>
      </c>
      <c r="S664" s="48" t="str">
        <f>IFERROR(MAX(IF(OR(O664="",P664="",Q664=""),"",IF(AND(MONTH(E664)=5,MONTH(F664)=5),(NETWORKDAYS(E664,F664,Lister!$D$7:$D$13)-P664)*N664/NETWORKDAYS(Lister!$D$20,Lister!$E$20,Lister!$D$7:$D$13),IF(AND(MONTH(E664)=4,MONTH(F664)=5),(NETWORKDAYS(Lister!$D$20,F664,Lister!$D$7:$D$13)-P664)*N664/NETWORKDAYS(Lister!$D$20,Lister!$E$20,Lister!$D$7:$D$13),IF(AND(MONTH(E664)=5,MONTH(F664)=6),(NETWORKDAYS(E664,Lister!$E$20,Lister!$D$7:$D$13)-P664)*N664/NETWORKDAYS(Lister!$D$20,Lister!$E$20,Lister!$D$7:$D$13),IF(AND(MONTH(E664)=4,MONTH(F664)=6),(NETWORKDAYS(Lister!$D$20,Lister!$E$20,Lister!$D$7:$D$13)-P664)*N664/NETWORKDAYS(Lister!$D$20,Lister!$E$20,Lister!$D$7:$D$13),IF(OR(MONTH(F664)=4,MONTH(E664)=6),0)))))),0),"")</f>
        <v/>
      </c>
      <c r="T664" s="48" t="str">
        <f>IFERROR(MAX(IF(OR(O664="",P664="",Q664=""),"",IF(AND(MONTH(E664)=6,MONTH(F664)=6),(NETWORKDAYS(E664,F664,Lister!$D$7:$D$13)-Q664)*N664/NETWORKDAYS(Lister!$D$21,Lister!$E$21,Lister!$D$7:$D$13),IF(AND(MONTH(E664)&lt;6,MONTH(F664)=6),(NETWORKDAYS(Lister!$D$21,F664,Lister!$D$7:$D$13)-Q664)*N664/NETWORKDAYS(Lister!$D$21,Lister!$E$21,Lister!$D$7:$D$13),IF(MONTH(F664)&lt;6,0)))),0),"")</f>
        <v/>
      </c>
      <c r="U664" s="50" t="str">
        <f t="shared" si="53"/>
        <v/>
      </c>
    </row>
    <row r="665" spans="1:21" x14ac:dyDescent="0.35">
      <c r="A665" s="11" t="str">
        <f t="shared" si="54"/>
        <v/>
      </c>
      <c r="B665" s="32"/>
      <c r="C665" s="17"/>
      <c r="D665" s="18"/>
      <c r="E665" s="12"/>
      <c r="F665" s="12"/>
      <c r="G665" s="40" t="str">
        <f>IF(OR(E665="",F665=""),"",NETWORKDAYS(E665,F665,Lister!$D$7:$D$13))</f>
        <v/>
      </c>
      <c r="H665" s="14"/>
      <c r="I665" s="25" t="str">
        <f t="shared" si="50"/>
        <v/>
      </c>
      <c r="J665" s="45"/>
      <c r="K665" s="46"/>
      <c r="L665" s="15"/>
      <c r="M665" s="49" t="str">
        <f t="shared" si="51"/>
        <v/>
      </c>
      <c r="N665" s="47" t="str">
        <f t="shared" si="52"/>
        <v/>
      </c>
      <c r="O665" s="15"/>
      <c r="P665" s="15"/>
      <c r="Q665" s="15"/>
      <c r="R665" s="48" t="str">
        <f>IFERROR(MAX(IF(OR(O665="",P665="",Q665=""),"",IF(AND(MONTH(E665)=4,MONTH(F665)=4),(NETWORKDAYS(E665,F665,Lister!$D$7:$D$13)-O665)*N665/NETWORKDAYS(Lister!$D$19,Lister!$E$19,Lister!$D$7:$D$13),IF(AND(MONTH(E665)=4,MONTH(F665)&gt;4),(NETWORKDAYS(E665,Lister!$E$19,Lister!$D$7:$D$13)-O665)*N665/NETWORKDAYS(Lister!$D$19,Lister!$E$19,Lister!$D$7:$D$13),IF(MONTH(E665)&gt;4,0)))),0),"")</f>
        <v/>
      </c>
      <c r="S665" s="48" t="str">
        <f>IFERROR(MAX(IF(OR(O665="",P665="",Q665=""),"",IF(AND(MONTH(E665)=5,MONTH(F665)=5),(NETWORKDAYS(E665,F665,Lister!$D$7:$D$13)-P665)*N665/NETWORKDAYS(Lister!$D$20,Lister!$E$20,Lister!$D$7:$D$13),IF(AND(MONTH(E665)=4,MONTH(F665)=5),(NETWORKDAYS(Lister!$D$20,F665,Lister!$D$7:$D$13)-P665)*N665/NETWORKDAYS(Lister!$D$20,Lister!$E$20,Lister!$D$7:$D$13),IF(AND(MONTH(E665)=5,MONTH(F665)=6),(NETWORKDAYS(E665,Lister!$E$20,Lister!$D$7:$D$13)-P665)*N665/NETWORKDAYS(Lister!$D$20,Lister!$E$20,Lister!$D$7:$D$13),IF(AND(MONTH(E665)=4,MONTH(F665)=6),(NETWORKDAYS(Lister!$D$20,Lister!$E$20,Lister!$D$7:$D$13)-P665)*N665/NETWORKDAYS(Lister!$D$20,Lister!$E$20,Lister!$D$7:$D$13),IF(OR(MONTH(F665)=4,MONTH(E665)=6),0)))))),0),"")</f>
        <v/>
      </c>
      <c r="T665" s="48" t="str">
        <f>IFERROR(MAX(IF(OR(O665="",P665="",Q665=""),"",IF(AND(MONTH(E665)=6,MONTH(F665)=6),(NETWORKDAYS(E665,F665,Lister!$D$7:$D$13)-Q665)*N665/NETWORKDAYS(Lister!$D$21,Lister!$E$21,Lister!$D$7:$D$13),IF(AND(MONTH(E665)&lt;6,MONTH(F665)=6),(NETWORKDAYS(Lister!$D$21,F665,Lister!$D$7:$D$13)-Q665)*N665/NETWORKDAYS(Lister!$D$21,Lister!$E$21,Lister!$D$7:$D$13),IF(MONTH(F665)&lt;6,0)))),0),"")</f>
        <v/>
      </c>
      <c r="U665" s="50" t="str">
        <f t="shared" si="53"/>
        <v/>
      </c>
    </row>
    <row r="666" spans="1:21" x14ac:dyDescent="0.35">
      <c r="A666" s="11" t="str">
        <f t="shared" si="54"/>
        <v/>
      </c>
      <c r="B666" s="32"/>
      <c r="C666" s="17"/>
      <c r="D666" s="18"/>
      <c r="E666" s="12"/>
      <c r="F666" s="12"/>
      <c r="G666" s="40" t="str">
        <f>IF(OR(E666="",F666=""),"",NETWORKDAYS(E666,F666,Lister!$D$7:$D$13))</f>
        <v/>
      </c>
      <c r="H666" s="14"/>
      <c r="I666" s="25" t="str">
        <f t="shared" si="50"/>
        <v/>
      </c>
      <c r="J666" s="45"/>
      <c r="K666" s="46"/>
      <c r="L666" s="15"/>
      <c r="M666" s="49" t="str">
        <f t="shared" si="51"/>
        <v/>
      </c>
      <c r="N666" s="47" t="str">
        <f t="shared" si="52"/>
        <v/>
      </c>
      <c r="O666" s="15"/>
      <c r="P666" s="15"/>
      <c r="Q666" s="15"/>
      <c r="R666" s="48" t="str">
        <f>IFERROR(MAX(IF(OR(O666="",P666="",Q666=""),"",IF(AND(MONTH(E666)=4,MONTH(F666)=4),(NETWORKDAYS(E666,F666,Lister!$D$7:$D$13)-O666)*N666/NETWORKDAYS(Lister!$D$19,Lister!$E$19,Lister!$D$7:$D$13),IF(AND(MONTH(E666)=4,MONTH(F666)&gt;4),(NETWORKDAYS(E666,Lister!$E$19,Lister!$D$7:$D$13)-O666)*N666/NETWORKDAYS(Lister!$D$19,Lister!$E$19,Lister!$D$7:$D$13),IF(MONTH(E666)&gt;4,0)))),0),"")</f>
        <v/>
      </c>
      <c r="S666" s="48" t="str">
        <f>IFERROR(MAX(IF(OR(O666="",P666="",Q666=""),"",IF(AND(MONTH(E666)=5,MONTH(F666)=5),(NETWORKDAYS(E666,F666,Lister!$D$7:$D$13)-P666)*N666/NETWORKDAYS(Lister!$D$20,Lister!$E$20,Lister!$D$7:$D$13),IF(AND(MONTH(E666)=4,MONTH(F666)=5),(NETWORKDAYS(Lister!$D$20,F666,Lister!$D$7:$D$13)-P666)*N666/NETWORKDAYS(Lister!$D$20,Lister!$E$20,Lister!$D$7:$D$13),IF(AND(MONTH(E666)=5,MONTH(F666)=6),(NETWORKDAYS(E666,Lister!$E$20,Lister!$D$7:$D$13)-P666)*N666/NETWORKDAYS(Lister!$D$20,Lister!$E$20,Lister!$D$7:$D$13),IF(AND(MONTH(E666)=4,MONTH(F666)=6),(NETWORKDAYS(Lister!$D$20,Lister!$E$20,Lister!$D$7:$D$13)-P666)*N666/NETWORKDAYS(Lister!$D$20,Lister!$E$20,Lister!$D$7:$D$13),IF(OR(MONTH(F666)=4,MONTH(E666)=6),0)))))),0),"")</f>
        <v/>
      </c>
      <c r="T666" s="48" t="str">
        <f>IFERROR(MAX(IF(OR(O666="",P666="",Q666=""),"",IF(AND(MONTH(E666)=6,MONTH(F666)=6),(NETWORKDAYS(E666,F666,Lister!$D$7:$D$13)-Q666)*N666/NETWORKDAYS(Lister!$D$21,Lister!$E$21,Lister!$D$7:$D$13),IF(AND(MONTH(E666)&lt;6,MONTH(F666)=6),(NETWORKDAYS(Lister!$D$21,F666,Lister!$D$7:$D$13)-Q666)*N666/NETWORKDAYS(Lister!$D$21,Lister!$E$21,Lister!$D$7:$D$13),IF(MONTH(F666)&lt;6,0)))),0),"")</f>
        <v/>
      </c>
      <c r="U666" s="50" t="str">
        <f t="shared" si="53"/>
        <v/>
      </c>
    </row>
    <row r="667" spans="1:21" x14ac:dyDescent="0.35">
      <c r="A667" s="11" t="str">
        <f t="shared" si="54"/>
        <v/>
      </c>
      <c r="B667" s="32"/>
      <c r="C667" s="17"/>
      <c r="D667" s="18"/>
      <c r="E667" s="12"/>
      <c r="F667" s="12"/>
      <c r="G667" s="40" t="str">
        <f>IF(OR(E667="",F667=""),"",NETWORKDAYS(E667,F667,Lister!$D$7:$D$13))</f>
        <v/>
      </c>
      <c r="H667" s="14"/>
      <c r="I667" s="25" t="str">
        <f t="shared" si="50"/>
        <v/>
      </c>
      <c r="J667" s="45"/>
      <c r="K667" s="46"/>
      <c r="L667" s="15"/>
      <c r="M667" s="49" t="str">
        <f t="shared" si="51"/>
        <v/>
      </c>
      <c r="N667" s="47" t="str">
        <f t="shared" si="52"/>
        <v/>
      </c>
      <c r="O667" s="15"/>
      <c r="P667" s="15"/>
      <c r="Q667" s="15"/>
      <c r="R667" s="48" t="str">
        <f>IFERROR(MAX(IF(OR(O667="",P667="",Q667=""),"",IF(AND(MONTH(E667)=4,MONTH(F667)=4),(NETWORKDAYS(E667,F667,Lister!$D$7:$D$13)-O667)*N667/NETWORKDAYS(Lister!$D$19,Lister!$E$19,Lister!$D$7:$D$13),IF(AND(MONTH(E667)=4,MONTH(F667)&gt;4),(NETWORKDAYS(E667,Lister!$E$19,Lister!$D$7:$D$13)-O667)*N667/NETWORKDAYS(Lister!$D$19,Lister!$E$19,Lister!$D$7:$D$13),IF(MONTH(E667)&gt;4,0)))),0),"")</f>
        <v/>
      </c>
      <c r="S667" s="48" t="str">
        <f>IFERROR(MAX(IF(OR(O667="",P667="",Q667=""),"",IF(AND(MONTH(E667)=5,MONTH(F667)=5),(NETWORKDAYS(E667,F667,Lister!$D$7:$D$13)-P667)*N667/NETWORKDAYS(Lister!$D$20,Lister!$E$20,Lister!$D$7:$D$13),IF(AND(MONTH(E667)=4,MONTH(F667)=5),(NETWORKDAYS(Lister!$D$20,F667,Lister!$D$7:$D$13)-P667)*N667/NETWORKDAYS(Lister!$D$20,Lister!$E$20,Lister!$D$7:$D$13),IF(AND(MONTH(E667)=5,MONTH(F667)=6),(NETWORKDAYS(E667,Lister!$E$20,Lister!$D$7:$D$13)-P667)*N667/NETWORKDAYS(Lister!$D$20,Lister!$E$20,Lister!$D$7:$D$13),IF(AND(MONTH(E667)=4,MONTH(F667)=6),(NETWORKDAYS(Lister!$D$20,Lister!$E$20,Lister!$D$7:$D$13)-P667)*N667/NETWORKDAYS(Lister!$D$20,Lister!$E$20,Lister!$D$7:$D$13),IF(OR(MONTH(F667)=4,MONTH(E667)=6),0)))))),0),"")</f>
        <v/>
      </c>
      <c r="T667" s="48" t="str">
        <f>IFERROR(MAX(IF(OR(O667="",P667="",Q667=""),"",IF(AND(MONTH(E667)=6,MONTH(F667)=6),(NETWORKDAYS(E667,F667,Lister!$D$7:$D$13)-Q667)*N667/NETWORKDAYS(Lister!$D$21,Lister!$E$21,Lister!$D$7:$D$13),IF(AND(MONTH(E667)&lt;6,MONTH(F667)=6),(NETWORKDAYS(Lister!$D$21,F667,Lister!$D$7:$D$13)-Q667)*N667/NETWORKDAYS(Lister!$D$21,Lister!$E$21,Lister!$D$7:$D$13),IF(MONTH(F667)&lt;6,0)))),0),"")</f>
        <v/>
      </c>
      <c r="U667" s="50" t="str">
        <f t="shared" si="53"/>
        <v/>
      </c>
    </row>
    <row r="668" spans="1:21" x14ac:dyDescent="0.35">
      <c r="A668" s="11" t="str">
        <f t="shared" si="54"/>
        <v/>
      </c>
      <c r="B668" s="32"/>
      <c r="C668" s="17"/>
      <c r="D668" s="18"/>
      <c r="E668" s="12"/>
      <c r="F668" s="12"/>
      <c r="G668" s="40" t="str">
        <f>IF(OR(E668="",F668=""),"",NETWORKDAYS(E668,F668,Lister!$D$7:$D$13))</f>
        <v/>
      </c>
      <c r="H668" s="14"/>
      <c r="I668" s="25" t="str">
        <f t="shared" si="50"/>
        <v/>
      </c>
      <c r="J668" s="45"/>
      <c r="K668" s="46"/>
      <c r="L668" s="15"/>
      <c r="M668" s="49" t="str">
        <f t="shared" si="51"/>
        <v/>
      </c>
      <c r="N668" s="47" t="str">
        <f t="shared" si="52"/>
        <v/>
      </c>
      <c r="O668" s="15"/>
      <c r="P668" s="15"/>
      <c r="Q668" s="15"/>
      <c r="R668" s="48" t="str">
        <f>IFERROR(MAX(IF(OR(O668="",P668="",Q668=""),"",IF(AND(MONTH(E668)=4,MONTH(F668)=4),(NETWORKDAYS(E668,F668,Lister!$D$7:$D$13)-O668)*N668/NETWORKDAYS(Lister!$D$19,Lister!$E$19,Lister!$D$7:$D$13),IF(AND(MONTH(E668)=4,MONTH(F668)&gt;4),(NETWORKDAYS(E668,Lister!$E$19,Lister!$D$7:$D$13)-O668)*N668/NETWORKDAYS(Lister!$D$19,Lister!$E$19,Lister!$D$7:$D$13),IF(MONTH(E668)&gt;4,0)))),0),"")</f>
        <v/>
      </c>
      <c r="S668" s="48" t="str">
        <f>IFERROR(MAX(IF(OR(O668="",P668="",Q668=""),"",IF(AND(MONTH(E668)=5,MONTH(F668)=5),(NETWORKDAYS(E668,F668,Lister!$D$7:$D$13)-P668)*N668/NETWORKDAYS(Lister!$D$20,Lister!$E$20,Lister!$D$7:$D$13),IF(AND(MONTH(E668)=4,MONTH(F668)=5),(NETWORKDAYS(Lister!$D$20,F668,Lister!$D$7:$D$13)-P668)*N668/NETWORKDAYS(Lister!$D$20,Lister!$E$20,Lister!$D$7:$D$13),IF(AND(MONTH(E668)=5,MONTH(F668)=6),(NETWORKDAYS(E668,Lister!$E$20,Lister!$D$7:$D$13)-P668)*N668/NETWORKDAYS(Lister!$D$20,Lister!$E$20,Lister!$D$7:$D$13),IF(AND(MONTH(E668)=4,MONTH(F668)=6),(NETWORKDAYS(Lister!$D$20,Lister!$E$20,Lister!$D$7:$D$13)-P668)*N668/NETWORKDAYS(Lister!$D$20,Lister!$E$20,Lister!$D$7:$D$13),IF(OR(MONTH(F668)=4,MONTH(E668)=6),0)))))),0),"")</f>
        <v/>
      </c>
      <c r="T668" s="48" t="str">
        <f>IFERROR(MAX(IF(OR(O668="",P668="",Q668=""),"",IF(AND(MONTH(E668)=6,MONTH(F668)=6),(NETWORKDAYS(E668,F668,Lister!$D$7:$D$13)-Q668)*N668/NETWORKDAYS(Lister!$D$21,Lister!$E$21,Lister!$D$7:$D$13),IF(AND(MONTH(E668)&lt;6,MONTH(F668)=6),(NETWORKDAYS(Lister!$D$21,F668,Lister!$D$7:$D$13)-Q668)*N668/NETWORKDAYS(Lister!$D$21,Lister!$E$21,Lister!$D$7:$D$13),IF(MONTH(F668)&lt;6,0)))),0),"")</f>
        <v/>
      </c>
      <c r="U668" s="50" t="str">
        <f t="shared" si="53"/>
        <v/>
      </c>
    </row>
    <row r="669" spans="1:21" x14ac:dyDescent="0.35">
      <c r="A669" s="11" t="str">
        <f t="shared" si="54"/>
        <v/>
      </c>
      <c r="B669" s="32"/>
      <c r="C669" s="17"/>
      <c r="D669" s="18"/>
      <c r="E669" s="12"/>
      <c r="F669" s="12"/>
      <c r="G669" s="40" t="str">
        <f>IF(OR(E669="",F669=""),"",NETWORKDAYS(E669,F669,Lister!$D$7:$D$13))</f>
        <v/>
      </c>
      <c r="H669" s="14"/>
      <c r="I669" s="25" t="str">
        <f t="shared" si="50"/>
        <v/>
      </c>
      <c r="J669" s="45"/>
      <c r="K669" s="46"/>
      <c r="L669" s="15"/>
      <c r="M669" s="49" t="str">
        <f t="shared" si="51"/>
        <v/>
      </c>
      <c r="N669" s="47" t="str">
        <f t="shared" si="52"/>
        <v/>
      </c>
      <c r="O669" s="15"/>
      <c r="P669" s="15"/>
      <c r="Q669" s="15"/>
      <c r="R669" s="48" t="str">
        <f>IFERROR(MAX(IF(OR(O669="",P669="",Q669=""),"",IF(AND(MONTH(E669)=4,MONTH(F669)=4),(NETWORKDAYS(E669,F669,Lister!$D$7:$D$13)-O669)*N669/NETWORKDAYS(Lister!$D$19,Lister!$E$19,Lister!$D$7:$D$13),IF(AND(MONTH(E669)=4,MONTH(F669)&gt;4),(NETWORKDAYS(E669,Lister!$E$19,Lister!$D$7:$D$13)-O669)*N669/NETWORKDAYS(Lister!$D$19,Lister!$E$19,Lister!$D$7:$D$13),IF(MONTH(E669)&gt;4,0)))),0),"")</f>
        <v/>
      </c>
      <c r="S669" s="48" t="str">
        <f>IFERROR(MAX(IF(OR(O669="",P669="",Q669=""),"",IF(AND(MONTH(E669)=5,MONTH(F669)=5),(NETWORKDAYS(E669,F669,Lister!$D$7:$D$13)-P669)*N669/NETWORKDAYS(Lister!$D$20,Lister!$E$20,Lister!$D$7:$D$13),IF(AND(MONTH(E669)=4,MONTH(F669)=5),(NETWORKDAYS(Lister!$D$20,F669,Lister!$D$7:$D$13)-P669)*N669/NETWORKDAYS(Lister!$D$20,Lister!$E$20,Lister!$D$7:$D$13),IF(AND(MONTH(E669)=5,MONTH(F669)=6),(NETWORKDAYS(E669,Lister!$E$20,Lister!$D$7:$D$13)-P669)*N669/NETWORKDAYS(Lister!$D$20,Lister!$E$20,Lister!$D$7:$D$13),IF(AND(MONTH(E669)=4,MONTH(F669)=6),(NETWORKDAYS(Lister!$D$20,Lister!$E$20,Lister!$D$7:$D$13)-P669)*N669/NETWORKDAYS(Lister!$D$20,Lister!$E$20,Lister!$D$7:$D$13),IF(OR(MONTH(F669)=4,MONTH(E669)=6),0)))))),0),"")</f>
        <v/>
      </c>
      <c r="T669" s="48" t="str">
        <f>IFERROR(MAX(IF(OR(O669="",P669="",Q669=""),"",IF(AND(MONTH(E669)=6,MONTH(F669)=6),(NETWORKDAYS(E669,F669,Lister!$D$7:$D$13)-Q669)*N669/NETWORKDAYS(Lister!$D$21,Lister!$E$21,Lister!$D$7:$D$13),IF(AND(MONTH(E669)&lt;6,MONTH(F669)=6),(NETWORKDAYS(Lister!$D$21,F669,Lister!$D$7:$D$13)-Q669)*N669/NETWORKDAYS(Lister!$D$21,Lister!$E$21,Lister!$D$7:$D$13),IF(MONTH(F669)&lt;6,0)))),0),"")</f>
        <v/>
      </c>
      <c r="U669" s="50" t="str">
        <f t="shared" si="53"/>
        <v/>
      </c>
    </row>
    <row r="670" spans="1:21" x14ac:dyDescent="0.35">
      <c r="A670" s="11" t="str">
        <f t="shared" si="54"/>
        <v/>
      </c>
      <c r="B670" s="32"/>
      <c r="C670" s="17"/>
      <c r="D670" s="18"/>
      <c r="E670" s="12"/>
      <c r="F670" s="12"/>
      <c r="G670" s="40" t="str">
        <f>IF(OR(E670="",F670=""),"",NETWORKDAYS(E670,F670,Lister!$D$7:$D$13))</f>
        <v/>
      </c>
      <c r="H670" s="14"/>
      <c r="I670" s="25" t="str">
        <f t="shared" si="50"/>
        <v/>
      </c>
      <c r="J670" s="45"/>
      <c r="K670" s="46"/>
      <c r="L670" s="15"/>
      <c r="M670" s="49" t="str">
        <f t="shared" si="51"/>
        <v/>
      </c>
      <c r="N670" s="47" t="str">
        <f t="shared" si="52"/>
        <v/>
      </c>
      <c r="O670" s="15"/>
      <c r="P670" s="15"/>
      <c r="Q670" s="15"/>
      <c r="R670" s="48" t="str">
        <f>IFERROR(MAX(IF(OR(O670="",P670="",Q670=""),"",IF(AND(MONTH(E670)=4,MONTH(F670)=4),(NETWORKDAYS(E670,F670,Lister!$D$7:$D$13)-O670)*N670/NETWORKDAYS(Lister!$D$19,Lister!$E$19,Lister!$D$7:$D$13),IF(AND(MONTH(E670)=4,MONTH(F670)&gt;4),(NETWORKDAYS(E670,Lister!$E$19,Lister!$D$7:$D$13)-O670)*N670/NETWORKDAYS(Lister!$D$19,Lister!$E$19,Lister!$D$7:$D$13),IF(MONTH(E670)&gt;4,0)))),0),"")</f>
        <v/>
      </c>
      <c r="S670" s="48" t="str">
        <f>IFERROR(MAX(IF(OR(O670="",P670="",Q670=""),"",IF(AND(MONTH(E670)=5,MONTH(F670)=5),(NETWORKDAYS(E670,F670,Lister!$D$7:$D$13)-P670)*N670/NETWORKDAYS(Lister!$D$20,Lister!$E$20,Lister!$D$7:$D$13),IF(AND(MONTH(E670)=4,MONTH(F670)=5),(NETWORKDAYS(Lister!$D$20,F670,Lister!$D$7:$D$13)-P670)*N670/NETWORKDAYS(Lister!$D$20,Lister!$E$20,Lister!$D$7:$D$13),IF(AND(MONTH(E670)=5,MONTH(F670)=6),(NETWORKDAYS(E670,Lister!$E$20,Lister!$D$7:$D$13)-P670)*N670/NETWORKDAYS(Lister!$D$20,Lister!$E$20,Lister!$D$7:$D$13),IF(AND(MONTH(E670)=4,MONTH(F670)=6),(NETWORKDAYS(Lister!$D$20,Lister!$E$20,Lister!$D$7:$D$13)-P670)*N670/NETWORKDAYS(Lister!$D$20,Lister!$E$20,Lister!$D$7:$D$13),IF(OR(MONTH(F670)=4,MONTH(E670)=6),0)))))),0),"")</f>
        <v/>
      </c>
      <c r="T670" s="48" t="str">
        <f>IFERROR(MAX(IF(OR(O670="",P670="",Q670=""),"",IF(AND(MONTH(E670)=6,MONTH(F670)=6),(NETWORKDAYS(E670,F670,Lister!$D$7:$D$13)-Q670)*N670/NETWORKDAYS(Lister!$D$21,Lister!$E$21,Lister!$D$7:$D$13),IF(AND(MONTH(E670)&lt;6,MONTH(F670)=6),(NETWORKDAYS(Lister!$D$21,F670,Lister!$D$7:$D$13)-Q670)*N670/NETWORKDAYS(Lister!$D$21,Lister!$E$21,Lister!$D$7:$D$13),IF(MONTH(F670)&lt;6,0)))),0),"")</f>
        <v/>
      </c>
      <c r="U670" s="50" t="str">
        <f t="shared" si="53"/>
        <v/>
      </c>
    </row>
    <row r="671" spans="1:21" x14ac:dyDescent="0.35">
      <c r="A671" s="11" t="str">
        <f t="shared" si="54"/>
        <v/>
      </c>
      <c r="B671" s="32"/>
      <c r="C671" s="17"/>
      <c r="D671" s="18"/>
      <c r="E671" s="12"/>
      <c r="F671" s="12"/>
      <c r="G671" s="40" t="str">
        <f>IF(OR(E671="",F671=""),"",NETWORKDAYS(E671,F671,Lister!$D$7:$D$13))</f>
        <v/>
      </c>
      <c r="H671" s="14"/>
      <c r="I671" s="25" t="str">
        <f t="shared" si="50"/>
        <v/>
      </c>
      <c r="J671" s="45"/>
      <c r="K671" s="46"/>
      <c r="L671" s="15"/>
      <c r="M671" s="49" t="str">
        <f t="shared" si="51"/>
        <v/>
      </c>
      <c r="N671" s="47" t="str">
        <f t="shared" si="52"/>
        <v/>
      </c>
      <c r="O671" s="15"/>
      <c r="P671" s="15"/>
      <c r="Q671" s="15"/>
      <c r="R671" s="48" t="str">
        <f>IFERROR(MAX(IF(OR(O671="",P671="",Q671=""),"",IF(AND(MONTH(E671)=4,MONTH(F671)=4),(NETWORKDAYS(E671,F671,Lister!$D$7:$D$13)-O671)*N671/NETWORKDAYS(Lister!$D$19,Lister!$E$19,Lister!$D$7:$D$13),IF(AND(MONTH(E671)=4,MONTH(F671)&gt;4),(NETWORKDAYS(E671,Lister!$E$19,Lister!$D$7:$D$13)-O671)*N671/NETWORKDAYS(Lister!$D$19,Lister!$E$19,Lister!$D$7:$D$13),IF(MONTH(E671)&gt;4,0)))),0),"")</f>
        <v/>
      </c>
      <c r="S671" s="48" t="str">
        <f>IFERROR(MAX(IF(OR(O671="",P671="",Q671=""),"",IF(AND(MONTH(E671)=5,MONTH(F671)=5),(NETWORKDAYS(E671,F671,Lister!$D$7:$D$13)-P671)*N671/NETWORKDAYS(Lister!$D$20,Lister!$E$20,Lister!$D$7:$D$13),IF(AND(MONTH(E671)=4,MONTH(F671)=5),(NETWORKDAYS(Lister!$D$20,F671,Lister!$D$7:$D$13)-P671)*N671/NETWORKDAYS(Lister!$D$20,Lister!$E$20,Lister!$D$7:$D$13),IF(AND(MONTH(E671)=5,MONTH(F671)=6),(NETWORKDAYS(E671,Lister!$E$20,Lister!$D$7:$D$13)-P671)*N671/NETWORKDAYS(Lister!$D$20,Lister!$E$20,Lister!$D$7:$D$13),IF(AND(MONTH(E671)=4,MONTH(F671)=6),(NETWORKDAYS(Lister!$D$20,Lister!$E$20,Lister!$D$7:$D$13)-P671)*N671/NETWORKDAYS(Lister!$D$20,Lister!$E$20,Lister!$D$7:$D$13),IF(OR(MONTH(F671)=4,MONTH(E671)=6),0)))))),0),"")</f>
        <v/>
      </c>
      <c r="T671" s="48" t="str">
        <f>IFERROR(MAX(IF(OR(O671="",P671="",Q671=""),"",IF(AND(MONTH(E671)=6,MONTH(F671)=6),(NETWORKDAYS(E671,F671,Lister!$D$7:$D$13)-Q671)*N671/NETWORKDAYS(Lister!$D$21,Lister!$E$21,Lister!$D$7:$D$13),IF(AND(MONTH(E671)&lt;6,MONTH(F671)=6),(NETWORKDAYS(Lister!$D$21,F671,Lister!$D$7:$D$13)-Q671)*N671/NETWORKDAYS(Lister!$D$21,Lister!$E$21,Lister!$D$7:$D$13),IF(MONTH(F671)&lt;6,0)))),0),"")</f>
        <v/>
      </c>
      <c r="U671" s="50" t="str">
        <f t="shared" si="53"/>
        <v/>
      </c>
    </row>
    <row r="672" spans="1:21" x14ac:dyDescent="0.35">
      <c r="A672" s="11" t="str">
        <f t="shared" si="54"/>
        <v/>
      </c>
      <c r="B672" s="32"/>
      <c r="C672" s="17"/>
      <c r="D672" s="18"/>
      <c r="E672" s="12"/>
      <c r="F672" s="12"/>
      <c r="G672" s="40" t="str">
        <f>IF(OR(E672="",F672=""),"",NETWORKDAYS(E672,F672,Lister!$D$7:$D$13))</f>
        <v/>
      </c>
      <c r="H672" s="14"/>
      <c r="I672" s="25" t="str">
        <f t="shared" si="50"/>
        <v/>
      </c>
      <c r="J672" s="45"/>
      <c r="K672" s="46"/>
      <c r="L672" s="15"/>
      <c r="M672" s="49" t="str">
        <f t="shared" si="51"/>
        <v/>
      </c>
      <c r="N672" s="47" t="str">
        <f t="shared" si="52"/>
        <v/>
      </c>
      <c r="O672" s="15"/>
      <c r="P672" s="15"/>
      <c r="Q672" s="15"/>
      <c r="R672" s="48" t="str">
        <f>IFERROR(MAX(IF(OR(O672="",P672="",Q672=""),"",IF(AND(MONTH(E672)=4,MONTH(F672)=4),(NETWORKDAYS(E672,F672,Lister!$D$7:$D$13)-O672)*N672/NETWORKDAYS(Lister!$D$19,Lister!$E$19,Lister!$D$7:$D$13),IF(AND(MONTH(E672)=4,MONTH(F672)&gt;4),(NETWORKDAYS(E672,Lister!$E$19,Lister!$D$7:$D$13)-O672)*N672/NETWORKDAYS(Lister!$D$19,Lister!$E$19,Lister!$D$7:$D$13),IF(MONTH(E672)&gt;4,0)))),0),"")</f>
        <v/>
      </c>
      <c r="S672" s="48" t="str">
        <f>IFERROR(MAX(IF(OR(O672="",P672="",Q672=""),"",IF(AND(MONTH(E672)=5,MONTH(F672)=5),(NETWORKDAYS(E672,F672,Lister!$D$7:$D$13)-P672)*N672/NETWORKDAYS(Lister!$D$20,Lister!$E$20,Lister!$D$7:$D$13),IF(AND(MONTH(E672)=4,MONTH(F672)=5),(NETWORKDAYS(Lister!$D$20,F672,Lister!$D$7:$D$13)-P672)*N672/NETWORKDAYS(Lister!$D$20,Lister!$E$20,Lister!$D$7:$D$13),IF(AND(MONTH(E672)=5,MONTH(F672)=6),(NETWORKDAYS(E672,Lister!$E$20,Lister!$D$7:$D$13)-P672)*N672/NETWORKDAYS(Lister!$D$20,Lister!$E$20,Lister!$D$7:$D$13),IF(AND(MONTH(E672)=4,MONTH(F672)=6),(NETWORKDAYS(Lister!$D$20,Lister!$E$20,Lister!$D$7:$D$13)-P672)*N672/NETWORKDAYS(Lister!$D$20,Lister!$E$20,Lister!$D$7:$D$13),IF(OR(MONTH(F672)=4,MONTH(E672)=6),0)))))),0),"")</f>
        <v/>
      </c>
      <c r="T672" s="48" t="str">
        <f>IFERROR(MAX(IF(OR(O672="",P672="",Q672=""),"",IF(AND(MONTH(E672)=6,MONTH(F672)=6),(NETWORKDAYS(E672,F672,Lister!$D$7:$D$13)-Q672)*N672/NETWORKDAYS(Lister!$D$21,Lister!$E$21,Lister!$D$7:$D$13),IF(AND(MONTH(E672)&lt;6,MONTH(F672)=6),(NETWORKDAYS(Lister!$D$21,F672,Lister!$D$7:$D$13)-Q672)*N672/NETWORKDAYS(Lister!$D$21,Lister!$E$21,Lister!$D$7:$D$13),IF(MONTH(F672)&lt;6,0)))),0),"")</f>
        <v/>
      </c>
      <c r="U672" s="50" t="str">
        <f t="shared" si="53"/>
        <v/>
      </c>
    </row>
    <row r="673" spans="1:21" x14ac:dyDescent="0.35">
      <c r="A673" s="11" t="str">
        <f t="shared" si="54"/>
        <v/>
      </c>
      <c r="B673" s="32"/>
      <c r="C673" s="17"/>
      <c r="D673" s="18"/>
      <c r="E673" s="12"/>
      <c r="F673" s="12"/>
      <c r="G673" s="40" t="str">
        <f>IF(OR(E673="",F673=""),"",NETWORKDAYS(E673,F673,Lister!$D$7:$D$13))</f>
        <v/>
      </c>
      <c r="H673" s="14"/>
      <c r="I673" s="25" t="str">
        <f t="shared" si="50"/>
        <v/>
      </c>
      <c r="J673" s="45"/>
      <c r="K673" s="46"/>
      <c r="L673" s="15"/>
      <c r="M673" s="49" t="str">
        <f t="shared" si="51"/>
        <v/>
      </c>
      <c r="N673" s="47" t="str">
        <f t="shared" si="52"/>
        <v/>
      </c>
      <c r="O673" s="15"/>
      <c r="P673" s="15"/>
      <c r="Q673" s="15"/>
      <c r="R673" s="48" t="str">
        <f>IFERROR(MAX(IF(OR(O673="",P673="",Q673=""),"",IF(AND(MONTH(E673)=4,MONTH(F673)=4),(NETWORKDAYS(E673,F673,Lister!$D$7:$D$13)-O673)*N673/NETWORKDAYS(Lister!$D$19,Lister!$E$19,Lister!$D$7:$D$13),IF(AND(MONTH(E673)=4,MONTH(F673)&gt;4),(NETWORKDAYS(E673,Lister!$E$19,Lister!$D$7:$D$13)-O673)*N673/NETWORKDAYS(Lister!$D$19,Lister!$E$19,Lister!$D$7:$D$13),IF(MONTH(E673)&gt;4,0)))),0),"")</f>
        <v/>
      </c>
      <c r="S673" s="48" t="str">
        <f>IFERROR(MAX(IF(OR(O673="",P673="",Q673=""),"",IF(AND(MONTH(E673)=5,MONTH(F673)=5),(NETWORKDAYS(E673,F673,Lister!$D$7:$D$13)-P673)*N673/NETWORKDAYS(Lister!$D$20,Lister!$E$20,Lister!$D$7:$D$13),IF(AND(MONTH(E673)=4,MONTH(F673)=5),(NETWORKDAYS(Lister!$D$20,F673,Lister!$D$7:$D$13)-P673)*N673/NETWORKDAYS(Lister!$D$20,Lister!$E$20,Lister!$D$7:$D$13),IF(AND(MONTH(E673)=5,MONTH(F673)=6),(NETWORKDAYS(E673,Lister!$E$20,Lister!$D$7:$D$13)-P673)*N673/NETWORKDAYS(Lister!$D$20,Lister!$E$20,Lister!$D$7:$D$13),IF(AND(MONTH(E673)=4,MONTH(F673)=6),(NETWORKDAYS(Lister!$D$20,Lister!$E$20,Lister!$D$7:$D$13)-P673)*N673/NETWORKDAYS(Lister!$D$20,Lister!$E$20,Lister!$D$7:$D$13),IF(OR(MONTH(F673)=4,MONTH(E673)=6),0)))))),0),"")</f>
        <v/>
      </c>
      <c r="T673" s="48" t="str">
        <f>IFERROR(MAX(IF(OR(O673="",P673="",Q673=""),"",IF(AND(MONTH(E673)=6,MONTH(F673)=6),(NETWORKDAYS(E673,F673,Lister!$D$7:$D$13)-Q673)*N673/NETWORKDAYS(Lister!$D$21,Lister!$E$21,Lister!$D$7:$D$13),IF(AND(MONTH(E673)&lt;6,MONTH(F673)=6),(NETWORKDAYS(Lister!$D$21,F673,Lister!$D$7:$D$13)-Q673)*N673/NETWORKDAYS(Lister!$D$21,Lister!$E$21,Lister!$D$7:$D$13),IF(MONTH(F673)&lt;6,0)))),0),"")</f>
        <v/>
      </c>
      <c r="U673" s="50" t="str">
        <f t="shared" si="53"/>
        <v/>
      </c>
    </row>
    <row r="674" spans="1:21" x14ac:dyDescent="0.35">
      <c r="A674" s="11" t="str">
        <f t="shared" si="54"/>
        <v/>
      </c>
      <c r="B674" s="32"/>
      <c r="C674" s="17"/>
      <c r="D674" s="18"/>
      <c r="E674" s="12"/>
      <c r="F674" s="12"/>
      <c r="G674" s="40" t="str">
        <f>IF(OR(E674="",F674=""),"",NETWORKDAYS(E674,F674,Lister!$D$7:$D$13))</f>
        <v/>
      </c>
      <c r="H674" s="14"/>
      <c r="I674" s="25" t="str">
        <f t="shared" si="50"/>
        <v/>
      </c>
      <c r="J674" s="45"/>
      <c r="K674" s="46"/>
      <c r="L674" s="15"/>
      <c r="M674" s="49" t="str">
        <f t="shared" si="51"/>
        <v/>
      </c>
      <c r="N674" s="47" t="str">
        <f t="shared" si="52"/>
        <v/>
      </c>
      <c r="O674" s="15"/>
      <c r="P674" s="15"/>
      <c r="Q674" s="15"/>
      <c r="R674" s="48" t="str">
        <f>IFERROR(MAX(IF(OR(O674="",P674="",Q674=""),"",IF(AND(MONTH(E674)=4,MONTH(F674)=4),(NETWORKDAYS(E674,F674,Lister!$D$7:$D$13)-O674)*N674/NETWORKDAYS(Lister!$D$19,Lister!$E$19,Lister!$D$7:$D$13),IF(AND(MONTH(E674)=4,MONTH(F674)&gt;4),(NETWORKDAYS(E674,Lister!$E$19,Lister!$D$7:$D$13)-O674)*N674/NETWORKDAYS(Lister!$D$19,Lister!$E$19,Lister!$D$7:$D$13),IF(MONTH(E674)&gt;4,0)))),0),"")</f>
        <v/>
      </c>
      <c r="S674" s="48" t="str">
        <f>IFERROR(MAX(IF(OR(O674="",P674="",Q674=""),"",IF(AND(MONTH(E674)=5,MONTH(F674)=5),(NETWORKDAYS(E674,F674,Lister!$D$7:$D$13)-P674)*N674/NETWORKDAYS(Lister!$D$20,Lister!$E$20,Lister!$D$7:$D$13),IF(AND(MONTH(E674)=4,MONTH(F674)=5),(NETWORKDAYS(Lister!$D$20,F674,Lister!$D$7:$D$13)-P674)*N674/NETWORKDAYS(Lister!$D$20,Lister!$E$20,Lister!$D$7:$D$13),IF(AND(MONTH(E674)=5,MONTH(F674)=6),(NETWORKDAYS(E674,Lister!$E$20,Lister!$D$7:$D$13)-P674)*N674/NETWORKDAYS(Lister!$D$20,Lister!$E$20,Lister!$D$7:$D$13),IF(AND(MONTH(E674)=4,MONTH(F674)=6),(NETWORKDAYS(Lister!$D$20,Lister!$E$20,Lister!$D$7:$D$13)-P674)*N674/NETWORKDAYS(Lister!$D$20,Lister!$E$20,Lister!$D$7:$D$13),IF(OR(MONTH(F674)=4,MONTH(E674)=6),0)))))),0),"")</f>
        <v/>
      </c>
      <c r="T674" s="48" t="str">
        <f>IFERROR(MAX(IF(OR(O674="",P674="",Q674=""),"",IF(AND(MONTH(E674)=6,MONTH(F674)=6),(NETWORKDAYS(E674,F674,Lister!$D$7:$D$13)-Q674)*N674/NETWORKDAYS(Lister!$D$21,Lister!$E$21,Lister!$D$7:$D$13),IF(AND(MONTH(E674)&lt;6,MONTH(F674)=6),(NETWORKDAYS(Lister!$D$21,F674,Lister!$D$7:$D$13)-Q674)*N674/NETWORKDAYS(Lister!$D$21,Lister!$E$21,Lister!$D$7:$D$13),IF(MONTH(F674)&lt;6,0)))),0),"")</f>
        <v/>
      </c>
      <c r="U674" s="50" t="str">
        <f t="shared" si="53"/>
        <v/>
      </c>
    </row>
    <row r="675" spans="1:21" x14ac:dyDescent="0.35">
      <c r="A675" s="11" t="str">
        <f t="shared" si="54"/>
        <v/>
      </c>
      <c r="B675" s="32"/>
      <c r="C675" s="17"/>
      <c r="D675" s="18"/>
      <c r="E675" s="12"/>
      <c r="F675" s="12"/>
      <c r="G675" s="40" t="str">
        <f>IF(OR(E675="",F675=""),"",NETWORKDAYS(E675,F675,Lister!$D$7:$D$13))</f>
        <v/>
      </c>
      <c r="H675" s="14"/>
      <c r="I675" s="25" t="str">
        <f t="shared" si="50"/>
        <v/>
      </c>
      <c r="J675" s="45"/>
      <c r="K675" s="46"/>
      <c r="L675" s="15"/>
      <c r="M675" s="49" t="str">
        <f t="shared" si="51"/>
        <v/>
      </c>
      <c r="N675" s="47" t="str">
        <f t="shared" si="52"/>
        <v/>
      </c>
      <c r="O675" s="15"/>
      <c r="P675" s="15"/>
      <c r="Q675" s="15"/>
      <c r="R675" s="48" t="str">
        <f>IFERROR(MAX(IF(OR(O675="",P675="",Q675=""),"",IF(AND(MONTH(E675)=4,MONTH(F675)=4),(NETWORKDAYS(E675,F675,Lister!$D$7:$D$13)-O675)*N675/NETWORKDAYS(Lister!$D$19,Lister!$E$19,Lister!$D$7:$D$13),IF(AND(MONTH(E675)=4,MONTH(F675)&gt;4),(NETWORKDAYS(E675,Lister!$E$19,Lister!$D$7:$D$13)-O675)*N675/NETWORKDAYS(Lister!$D$19,Lister!$E$19,Lister!$D$7:$D$13),IF(MONTH(E675)&gt;4,0)))),0),"")</f>
        <v/>
      </c>
      <c r="S675" s="48" t="str">
        <f>IFERROR(MAX(IF(OR(O675="",P675="",Q675=""),"",IF(AND(MONTH(E675)=5,MONTH(F675)=5),(NETWORKDAYS(E675,F675,Lister!$D$7:$D$13)-P675)*N675/NETWORKDAYS(Lister!$D$20,Lister!$E$20,Lister!$D$7:$D$13),IF(AND(MONTH(E675)=4,MONTH(F675)=5),(NETWORKDAYS(Lister!$D$20,F675,Lister!$D$7:$D$13)-P675)*N675/NETWORKDAYS(Lister!$D$20,Lister!$E$20,Lister!$D$7:$D$13),IF(AND(MONTH(E675)=5,MONTH(F675)=6),(NETWORKDAYS(E675,Lister!$E$20,Lister!$D$7:$D$13)-P675)*N675/NETWORKDAYS(Lister!$D$20,Lister!$E$20,Lister!$D$7:$D$13),IF(AND(MONTH(E675)=4,MONTH(F675)=6),(NETWORKDAYS(Lister!$D$20,Lister!$E$20,Lister!$D$7:$D$13)-P675)*N675/NETWORKDAYS(Lister!$D$20,Lister!$E$20,Lister!$D$7:$D$13),IF(OR(MONTH(F675)=4,MONTH(E675)=6),0)))))),0),"")</f>
        <v/>
      </c>
      <c r="T675" s="48" t="str">
        <f>IFERROR(MAX(IF(OR(O675="",P675="",Q675=""),"",IF(AND(MONTH(E675)=6,MONTH(F675)=6),(NETWORKDAYS(E675,F675,Lister!$D$7:$D$13)-Q675)*N675/NETWORKDAYS(Lister!$D$21,Lister!$E$21,Lister!$D$7:$D$13),IF(AND(MONTH(E675)&lt;6,MONTH(F675)=6),(NETWORKDAYS(Lister!$D$21,F675,Lister!$D$7:$D$13)-Q675)*N675/NETWORKDAYS(Lister!$D$21,Lister!$E$21,Lister!$D$7:$D$13),IF(MONTH(F675)&lt;6,0)))),0),"")</f>
        <v/>
      </c>
      <c r="U675" s="50" t="str">
        <f t="shared" si="53"/>
        <v/>
      </c>
    </row>
    <row r="676" spans="1:21" x14ac:dyDescent="0.35">
      <c r="A676" s="11" t="str">
        <f t="shared" si="54"/>
        <v/>
      </c>
      <c r="B676" s="32"/>
      <c r="C676" s="17"/>
      <c r="D676" s="18"/>
      <c r="E676" s="12"/>
      <c r="F676" s="12"/>
      <c r="G676" s="40" t="str">
        <f>IF(OR(E676="",F676=""),"",NETWORKDAYS(E676,F676,Lister!$D$7:$D$13))</f>
        <v/>
      </c>
      <c r="H676" s="14"/>
      <c r="I676" s="25" t="str">
        <f t="shared" si="50"/>
        <v/>
      </c>
      <c r="J676" s="45"/>
      <c r="K676" s="46"/>
      <c r="L676" s="15"/>
      <c r="M676" s="49" t="str">
        <f t="shared" si="51"/>
        <v/>
      </c>
      <c r="N676" s="47" t="str">
        <f t="shared" si="52"/>
        <v/>
      </c>
      <c r="O676" s="15"/>
      <c r="P676" s="15"/>
      <c r="Q676" s="15"/>
      <c r="R676" s="48" t="str">
        <f>IFERROR(MAX(IF(OR(O676="",P676="",Q676=""),"",IF(AND(MONTH(E676)=4,MONTH(F676)=4),(NETWORKDAYS(E676,F676,Lister!$D$7:$D$13)-O676)*N676/NETWORKDAYS(Lister!$D$19,Lister!$E$19,Lister!$D$7:$D$13),IF(AND(MONTH(E676)=4,MONTH(F676)&gt;4),(NETWORKDAYS(E676,Lister!$E$19,Lister!$D$7:$D$13)-O676)*N676/NETWORKDAYS(Lister!$D$19,Lister!$E$19,Lister!$D$7:$D$13),IF(MONTH(E676)&gt;4,0)))),0),"")</f>
        <v/>
      </c>
      <c r="S676" s="48" t="str">
        <f>IFERROR(MAX(IF(OR(O676="",P676="",Q676=""),"",IF(AND(MONTH(E676)=5,MONTH(F676)=5),(NETWORKDAYS(E676,F676,Lister!$D$7:$D$13)-P676)*N676/NETWORKDAYS(Lister!$D$20,Lister!$E$20,Lister!$D$7:$D$13),IF(AND(MONTH(E676)=4,MONTH(F676)=5),(NETWORKDAYS(Lister!$D$20,F676,Lister!$D$7:$D$13)-P676)*N676/NETWORKDAYS(Lister!$D$20,Lister!$E$20,Lister!$D$7:$D$13),IF(AND(MONTH(E676)=5,MONTH(F676)=6),(NETWORKDAYS(E676,Lister!$E$20,Lister!$D$7:$D$13)-P676)*N676/NETWORKDAYS(Lister!$D$20,Lister!$E$20,Lister!$D$7:$D$13),IF(AND(MONTH(E676)=4,MONTH(F676)=6),(NETWORKDAYS(Lister!$D$20,Lister!$E$20,Lister!$D$7:$D$13)-P676)*N676/NETWORKDAYS(Lister!$D$20,Lister!$E$20,Lister!$D$7:$D$13),IF(OR(MONTH(F676)=4,MONTH(E676)=6),0)))))),0),"")</f>
        <v/>
      </c>
      <c r="T676" s="48" t="str">
        <f>IFERROR(MAX(IF(OR(O676="",P676="",Q676=""),"",IF(AND(MONTH(E676)=6,MONTH(F676)=6),(NETWORKDAYS(E676,F676,Lister!$D$7:$D$13)-Q676)*N676/NETWORKDAYS(Lister!$D$21,Lister!$E$21,Lister!$D$7:$D$13),IF(AND(MONTH(E676)&lt;6,MONTH(F676)=6),(NETWORKDAYS(Lister!$D$21,F676,Lister!$D$7:$D$13)-Q676)*N676/NETWORKDAYS(Lister!$D$21,Lister!$E$21,Lister!$D$7:$D$13),IF(MONTH(F676)&lt;6,0)))),0),"")</f>
        <v/>
      </c>
      <c r="U676" s="50" t="str">
        <f t="shared" si="53"/>
        <v/>
      </c>
    </row>
    <row r="677" spans="1:21" x14ac:dyDescent="0.35">
      <c r="A677" s="11" t="str">
        <f t="shared" si="54"/>
        <v/>
      </c>
      <c r="B677" s="32"/>
      <c r="C677" s="17"/>
      <c r="D677" s="18"/>
      <c r="E677" s="12"/>
      <c r="F677" s="12"/>
      <c r="G677" s="40" t="str">
        <f>IF(OR(E677="",F677=""),"",NETWORKDAYS(E677,F677,Lister!$D$7:$D$13))</f>
        <v/>
      </c>
      <c r="H677" s="14"/>
      <c r="I677" s="25" t="str">
        <f t="shared" si="50"/>
        <v/>
      </c>
      <c r="J677" s="45"/>
      <c r="K677" s="46"/>
      <c r="L677" s="15"/>
      <c r="M677" s="49" t="str">
        <f t="shared" si="51"/>
        <v/>
      </c>
      <c r="N677" s="47" t="str">
        <f t="shared" si="52"/>
        <v/>
      </c>
      <c r="O677" s="15"/>
      <c r="P677" s="15"/>
      <c r="Q677" s="15"/>
      <c r="R677" s="48" t="str">
        <f>IFERROR(MAX(IF(OR(O677="",P677="",Q677=""),"",IF(AND(MONTH(E677)=4,MONTH(F677)=4),(NETWORKDAYS(E677,F677,Lister!$D$7:$D$13)-O677)*N677/NETWORKDAYS(Lister!$D$19,Lister!$E$19,Lister!$D$7:$D$13),IF(AND(MONTH(E677)=4,MONTH(F677)&gt;4),(NETWORKDAYS(E677,Lister!$E$19,Lister!$D$7:$D$13)-O677)*N677/NETWORKDAYS(Lister!$D$19,Lister!$E$19,Lister!$D$7:$D$13),IF(MONTH(E677)&gt;4,0)))),0),"")</f>
        <v/>
      </c>
      <c r="S677" s="48" t="str">
        <f>IFERROR(MAX(IF(OR(O677="",P677="",Q677=""),"",IF(AND(MONTH(E677)=5,MONTH(F677)=5),(NETWORKDAYS(E677,F677,Lister!$D$7:$D$13)-P677)*N677/NETWORKDAYS(Lister!$D$20,Lister!$E$20,Lister!$D$7:$D$13),IF(AND(MONTH(E677)=4,MONTH(F677)=5),(NETWORKDAYS(Lister!$D$20,F677,Lister!$D$7:$D$13)-P677)*N677/NETWORKDAYS(Lister!$D$20,Lister!$E$20,Lister!$D$7:$D$13),IF(AND(MONTH(E677)=5,MONTH(F677)=6),(NETWORKDAYS(E677,Lister!$E$20,Lister!$D$7:$D$13)-P677)*N677/NETWORKDAYS(Lister!$D$20,Lister!$E$20,Lister!$D$7:$D$13),IF(AND(MONTH(E677)=4,MONTH(F677)=6),(NETWORKDAYS(Lister!$D$20,Lister!$E$20,Lister!$D$7:$D$13)-P677)*N677/NETWORKDAYS(Lister!$D$20,Lister!$E$20,Lister!$D$7:$D$13),IF(OR(MONTH(F677)=4,MONTH(E677)=6),0)))))),0),"")</f>
        <v/>
      </c>
      <c r="T677" s="48" t="str">
        <f>IFERROR(MAX(IF(OR(O677="",P677="",Q677=""),"",IF(AND(MONTH(E677)=6,MONTH(F677)=6),(NETWORKDAYS(E677,F677,Lister!$D$7:$D$13)-Q677)*N677/NETWORKDAYS(Lister!$D$21,Lister!$E$21,Lister!$D$7:$D$13),IF(AND(MONTH(E677)&lt;6,MONTH(F677)=6),(NETWORKDAYS(Lister!$D$21,F677,Lister!$D$7:$D$13)-Q677)*N677/NETWORKDAYS(Lister!$D$21,Lister!$E$21,Lister!$D$7:$D$13),IF(MONTH(F677)&lt;6,0)))),0),"")</f>
        <v/>
      </c>
      <c r="U677" s="50" t="str">
        <f t="shared" si="53"/>
        <v/>
      </c>
    </row>
    <row r="678" spans="1:21" x14ac:dyDescent="0.35">
      <c r="A678" s="11" t="str">
        <f t="shared" si="54"/>
        <v/>
      </c>
      <c r="B678" s="32"/>
      <c r="C678" s="17"/>
      <c r="D678" s="18"/>
      <c r="E678" s="12"/>
      <c r="F678" s="12"/>
      <c r="G678" s="40" t="str">
        <f>IF(OR(E678="",F678=""),"",NETWORKDAYS(E678,F678,Lister!$D$7:$D$13))</f>
        <v/>
      </c>
      <c r="H678" s="14"/>
      <c r="I678" s="25" t="str">
        <f t="shared" si="50"/>
        <v/>
      </c>
      <c r="J678" s="45"/>
      <c r="K678" s="46"/>
      <c r="L678" s="15"/>
      <c r="M678" s="49" t="str">
        <f t="shared" si="51"/>
        <v/>
      </c>
      <c r="N678" s="47" t="str">
        <f t="shared" si="52"/>
        <v/>
      </c>
      <c r="O678" s="15"/>
      <c r="P678" s="15"/>
      <c r="Q678" s="15"/>
      <c r="R678" s="48" t="str">
        <f>IFERROR(MAX(IF(OR(O678="",P678="",Q678=""),"",IF(AND(MONTH(E678)=4,MONTH(F678)=4),(NETWORKDAYS(E678,F678,Lister!$D$7:$D$13)-O678)*N678/NETWORKDAYS(Lister!$D$19,Lister!$E$19,Lister!$D$7:$D$13),IF(AND(MONTH(E678)=4,MONTH(F678)&gt;4),(NETWORKDAYS(E678,Lister!$E$19,Lister!$D$7:$D$13)-O678)*N678/NETWORKDAYS(Lister!$D$19,Lister!$E$19,Lister!$D$7:$D$13),IF(MONTH(E678)&gt;4,0)))),0),"")</f>
        <v/>
      </c>
      <c r="S678" s="48" t="str">
        <f>IFERROR(MAX(IF(OR(O678="",P678="",Q678=""),"",IF(AND(MONTH(E678)=5,MONTH(F678)=5),(NETWORKDAYS(E678,F678,Lister!$D$7:$D$13)-P678)*N678/NETWORKDAYS(Lister!$D$20,Lister!$E$20,Lister!$D$7:$D$13),IF(AND(MONTH(E678)=4,MONTH(F678)=5),(NETWORKDAYS(Lister!$D$20,F678,Lister!$D$7:$D$13)-P678)*N678/NETWORKDAYS(Lister!$D$20,Lister!$E$20,Lister!$D$7:$D$13),IF(AND(MONTH(E678)=5,MONTH(F678)=6),(NETWORKDAYS(E678,Lister!$E$20,Lister!$D$7:$D$13)-P678)*N678/NETWORKDAYS(Lister!$D$20,Lister!$E$20,Lister!$D$7:$D$13),IF(AND(MONTH(E678)=4,MONTH(F678)=6),(NETWORKDAYS(Lister!$D$20,Lister!$E$20,Lister!$D$7:$D$13)-P678)*N678/NETWORKDAYS(Lister!$D$20,Lister!$E$20,Lister!$D$7:$D$13),IF(OR(MONTH(F678)=4,MONTH(E678)=6),0)))))),0),"")</f>
        <v/>
      </c>
      <c r="T678" s="48" t="str">
        <f>IFERROR(MAX(IF(OR(O678="",P678="",Q678=""),"",IF(AND(MONTH(E678)=6,MONTH(F678)=6),(NETWORKDAYS(E678,F678,Lister!$D$7:$D$13)-Q678)*N678/NETWORKDAYS(Lister!$D$21,Lister!$E$21,Lister!$D$7:$D$13),IF(AND(MONTH(E678)&lt;6,MONTH(F678)=6),(NETWORKDAYS(Lister!$D$21,F678,Lister!$D$7:$D$13)-Q678)*N678/NETWORKDAYS(Lister!$D$21,Lister!$E$21,Lister!$D$7:$D$13),IF(MONTH(F678)&lt;6,0)))),0),"")</f>
        <v/>
      </c>
      <c r="U678" s="50" t="str">
        <f t="shared" si="53"/>
        <v/>
      </c>
    </row>
    <row r="679" spans="1:21" x14ac:dyDescent="0.35">
      <c r="A679" s="11" t="str">
        <f t="shared" si="54"/>
        <v/>
      </c>
      <c r="B679" s="32"/>
      <c r="C679" s="17"/>
      <c r="D679" s="18"/>
      <c r="E679" s="12"/>
      <c r="F679" s="12"/>
      <c r="G679" s="40" t="str">
        <f>IF(OR(E679="",F679=""),"",NETWORKDAYS(E679,F679,Lister!$D$7:$D$13))</f>
        <v/>
      </c>
      <c r="H679" s="14"/>
      <c r="I679" s="25" t="str">
        <f t="shared" si="50"/>
        <v/>
      </c>
      <c r="J679" s="45"/>
      <c r="K679" s="46"/>
      <c r="L679" s="15"/>
      <c r="M679" s="49" t="str">
        <f t="shared" si="51"/>
        <v/>
      </c>
      <c r="N679" s="47" t="str">
        <f t="shared" si="52"/>
        <v/>
      </c>
      <c r="O679" s="15"/>
      <c r="P679" s="15"/>
      <c r="Q679" s="15"/>
      <c r="R679" s="48" t="str">
        <f>IFERROR(MAX(IF(OR(O679="",P679="",Q679=""),"",IF(AND(MONTH(E679)=4,MONTH(F679)=4),(NETWORKDAYS(E679,F679,Lister!$D$7:$D$13)-O679)*N679/NETWORKDAYS(Lister!$D$19,Lister!$E$19,Lister!$D$7:$D$13),IF(AND(MONTH(E679)=4,MONTH(F679)&gt;4),(NETWORKDAYS(E679,Lister!$E$19,Lister!$D$7:$D$13)-O679)*N679/NETWORKDAYS(Lister!$D$19,Lister!$E$19,Lister!$D$7:$D$13),IF(MONTH(E679)&gt;4,0)))),0),"")</f>
        <v/>
      </c>
      <c r="S679" s="48" t="str">
        <f>IFERROR(MAX(IF(OR(O679="",P679="",Q679=""),"",IF(AND(MONTH(E679)=5,MONTH(F679)=5),(NETWORKDAYS(E679,F679,Lister!$D$7:$D$13)-P679)*N679/NETWORKDAYS(Lister!$D$20,Lister!$E$20,Lister!$D$7:$D$13),IF(AND(MONTH(E679)=4,MONTH(F679)=5),(NETWORKDAYS(Lister!$D$20,F679,Lister!$D$7:$D$13)-P679)*N679/NETWORKDAYS(Lister!$D$20,Lister!$E$20,Lister!$D$7:$D$13),IF(AND(MONTH(E679)=5,MONTH(F679)=6),(NETWORKDAYS(E679,Lister!$E$20,Lister!$D$7:$D$13)-P679)*N679/NETWORKDAYS(Lister!$D$20,Lister!$E$20,Lister!$D$7:$D$13),IF(AND(MONTH(E679)=4,MONTH(F679)=6),(NETWORKDAYS(Lister!$D$20,Lister!$E$20,Lister!$D$7:$D$13)-P679)*N679/NETWORKDAYS(Lister!$D$20,Lister!$E$20,Lister!$D$7:$D$13),IF(OR(MONTH(F679)=4,MONTH(E679)=6),0)))))),0),"")</f>
        <v/>
      </c>
      <c r="T679" s="48" t="str">
        <f>IFERROR(MAX(IF(OR(O679="",P679="",Q679=""),"",IF(AND(MONTH(E679)=6,MONTH(F679)=6),(NETWORKDAYS(E679,F679,Lister!$D$7:$D$13)-Q679)*N679/NETWORKDAYS(Lister!$D$21,Lister!$E$21,Lister!$D$7:$D$13),IF(AND(MONTH(E679)&lt;6,MONTH(F679)=6),(NETWORKDAYS(Lister!$D$21,F679,Lister!$D$7:$D$13)-Q679)*N679/NETWORKDAYS(Lister!$D$21,Lister!$E$21,Lister!$D$7:$D$13),IF(MONTH(F679)&lt;6,0)))),0),"")</f>
        <v/>
      </c>
      <c r="U679" s="50" t="str">
        <f t="shared" si="53"/>
        <v/>
      </c>
    </row>
    <row r="680" spans="1:21" x14ac:dyDescent="0.35">
      <c r="A680" s="11" t="str">
        <f t="shared" si="54"/>
        <v/>
      </c>
      <c r="B680" s="32"/>
      <c r="C680" s="17"/>
      <c r="D680" s="18"/>
      <c r="E680" s="12"/>
      <c r="F680" s="12"/>
      <c r="G680" s="40" t="str">
        <f>IF(OR(E680="",F680=""),"",NETWORKDAYS(E680,F680,Lister!$D$7:$D$13))</f>
        <v/>
      </c>
      <c r="H680" s="14"/>
      <c r="I680" s="25" t="str">
        <f t="shared" si="50"/>
        <v/>
      </c>
      <c r="J680" s="45"/>
      <c r="K680" s="46"/>
      <c r="L680" s="15"/>
      <c r="M680" s="49" t="str">
        <f t="shared" si="51"/>
        <v/>
      </c>
      <c r="N680" s="47" t="str">
        <f t="shared" si="52"/>
        <v/>
      </c>
      <c r="O680" s="15"/>
      <c r="P680" s="15"/>
      <c r="Q680" s="15"/>
      <c r="R680" s="48" t="str">
        <f>IFERROR(MAX(IF(OR(O680="",P680="",Q680=""),"",IF(AND(MONTH(E680)=4,MONTH(F680)=4),(NETWORKDAYS(E680,F680,Lister!$D$7:$D$13)-O680)*N680/NETWORKDAYS(Lister!$D$19,Lister!$E$19,Lister!$D$7:$D$13),IF(AND(MONTH(E680)=4,MONTH(F680)&gt;4),(NETWORKDAYS(E680,Lister!$E$19,Lister!$D$7:$D$13)-O680)*N680/NETWORKDAYS(Lister!$D$19,Lister!$E$19,Lister!$D$7:$D$13),IF(MONTH(E680)&gt;4,0)))),0),"")</f>
        <v/>
      </c>
      <c r="S680" s="48" t="str">
        <f>IFERROR(MAX(IF(OR(O680="",P680="",Q680=""),"",IF(AND(MONTH(E680)=5,MONTH(F680)=5),(NETWORKDAYS(E680,F680,Lister!$D$7:$D$13)-P680)*N680/NETWORKDAYS(Lister!$D$20,Lister!$E$20,Lister!$D$7:$D$13),IF(AND(MONTH(E680)=4,MONTH(F680)=5),(NETWORKDAYS(Lister!$D$20,F680,Lister!$D$7:$D$13)-P680)*N680/NETWORKDAYS(Lister!$D$20,Lister!$E$20,Lister!$D$7:$D$13),IF(AND(MONTH(E680)=5,MONTH(F680)=6),(NETWORKDAYS(E680,Lister!$E$20,Lister!$D$7:$D$13)-P680)*N680/NETWORKDAYS(Lister!$D$20,Lister!$E$20,Lister!$D$7:$D$13),IF(AND(MONTH(E680)=4,MONTH(F680)=6),(NETWORKDAYS(Lister!$D$20,Lister!$E$20,Lister!$D$7:$D$13)-P680)*N680/NETWORKDAYS(Lister!$D$20,Lister!$E$20,Lister!$D$7:$D$13),IF(OR(MONTH(F680)=4,MONTH(E680)=6),0)))))),0),"")</f>
        <v/>
      </c>
      <c r="T680" s="48" t="str">
        <f>IFERROR(MAX(IF(OR(O680="",P680="",Q680=""),"",IF(AND(MONTH(E680)=6,MONTH(F680)=6),(NETWORKDAYS(E680,F680,Lister!$D$7:$D$13)-Q680)*N680/NETWORKDAYS(Lister!$D$21,Lister!$E$21,Lister!$D$7:$D$13),IF(AND(MONTH(E680)&lt;6,MONTH(F680)=6),(NETWORKDAYS(Lister!$D$21,F680,Lister!$D$7:$D$13)-Q680)*N680/NETWORKDAYS(Lister!$D$21,Lister!$E$21,Lister!$D$7:$D$13),IF(MONTH(F680)&lt;6,0)))),0),"")</f>
        <v/>
      </c>
      <c r="U680" s="50" t="str">
        <f t="shared" si="53"/>
        <v/>
      </c>
    </row>
    <row r="681" spans="1:21" x14ac:dyDescent="0.35">
      <c r="A681" s="11" t="str">
        <f t="shared" si="54"/>
        <v/>
      </c>
      <c r="B681" s="32"/>
      <c r="C681" s="17"/>
      <c r="D681" s="18"/>
      <c r="E681" s="12"/>
      <c r="F681" s="12"/>
      <c r="G681" s="40" t="str">
        <f>IF(OR(E681="",F681=""),"",NETWORKDAYS(E681,F681,Lister!$D$7:$D$13))</f>
        <v/>
      </c>
      <c r="H681" s="14"/>
      <c r="I681" s="25" t="str">
        <f t="shared" si="50"/>
        <v/>
      </c>
      <c r="J681" s="45"/>
      <c r="K681" s="46"/>
      <c r="L681" s="15"/>
      <c r="M681" s="49" t="str">
        <f t="shared" si="51"/>
        <v/>
      </c>
      <c r="N681" s="47" t="str">
        <f t="shared" si="52"/>
        <v/>
      </c>
      <c r="O681" s="15"/>
      <c r="P681" s="15"/>
      <c r="Q681" s="15"/>
      <c r="R681" s="48" t="str">
        <f>IFERROR(MAX(IF(OR(O681="",P681="",Q681=""),"",IF(AND(MONTH(E681)=4,MONTH(F681)=4),(NETWORKDAYS(E681,F681,Lister!$D$7:$D$13)-O681)*N681/NETWORKDAYS(Lister!$D$19,Lister!$E$19,Lister!$D$7:$D$13),IF(AND(MONTH(E681)=4,MONTH(F681)&gt;4),(NETWORKDAYS(E681,Lister!$E$19,Lister!$D$7:$D$13)-O681)*N681/NETWORKDAYS(Lister!$D$19,Lister!$E$19,Lister!$D$7:$D$13),IF(MONTH(E681)&gt;4,0)))),0),"")</f>
        <v/>
      </c>
      <c r="S681" s="48" t="str">
        <f>IFERROR(MAX(IF(OR(O681="",P681="",Q681=""),"",IF(AND(MONTH(E681)=5,MONTH(F681)=5),(NETWORKDAYS(E681,F681,Lister!$D$7:$D$13)-P681)*N681/NETWORKDAYS(Lister!$D$20,Lister!$E$20,Lister!$D$7:$D$13),IF(AND(MONTH(E681)=4,MONTH(F681)=5),(NETWORKDAYS(Lister!$D$20,F681,Lister!$D$7:$D$13)-P681)*N681/NETWORKDAYS(Lister!$D$20,Lister!$E$20,Lister!$D$7:$D$13),IF(AND(MONTH(E681)=5,MONTH(F681)=6),(NETWORKDAYS(E681,Lister!$E$20,Lister!$D$7:$D$13)-P681)*N681/NETWORKDAYS(Lister!$D$20,Lister!$E$20,Lister!$D$7:$D$13),IF(AND(MONTH(E681)=4,MONTH(F681)=6),(NETWORKDAYS(Lister!$D$20,Lister!$E$20,Lister!$D$7:$D$13)-P681)*N681/NETWORKDAYS(Lister!$D$20,Lister!$E$20,Lister!$D$7:$D$13),IF(OR(MONTH(F681)=4,MONTH(E681)=6),0)))))),0),"")</f>
        <v/>
      </c>
      <c r="T681" s="48" t="str">
        <f>IFERROR(MAX(IF(OR(O681="",P681="",Q681=""),"",IF(AND(MONTH(E681)=6,MONTH(F681)=6),(NETWORKDAYS(E681,F681,Lister!$D$7:$D$13)-Q681)*N681/NETWORKDAYS(Lister!$D$21,Lister!$E$21,Lister!$D$7:$D$13),IF(AND(MONTH(E681)&lt;6,MONTH(F681)=6),(NETWORKDAYS(Lister!$D$21,F681,Lister!$D$7:$D$13)-Q681)*N681/NETWORKDAYS(Lister!$D$21,Lister!$E$21,Lister!$D$7:$D$13),IF(MONTH(F681)&lt;6,0)))),0),"")</f>
        <v/>
      </c>
      <c r="U681" s="50" t="str">
        <f t="shared" si="53"/>
        <v/>
      </c>
    </row>
    <row r="682" spans="1:21" x14ac:dyDescent="0.35">
      <c r="A682" s="11" t="str">
        <f t="shared" si="54"/>
        <v/>
      </c>
      <c r="B682" s="32"/>
      <c r="C682" s="17"/>
      <c r="D682" s="18"/>
      <c r="E682" s="12"/>
      <c r="F682" s="12"/>
      <c r="G682" s="40" t="str">
        <f>IF(OR(E682="",F682=""),"",NETWORKDAYS(E682,F682,Lister!$D$7:$D$13))</f>
        <v/>
      </c>
      <c r="H682" s="14"/>
      <c r="I682" s="25" t="str">
        <f t="shared" si="50"/>
        <v/>
      </c>
      <c r="J682" s="45"/>
      <c r="K682" s="46"/>
      <c r="L682" s="15"/>
      <c r="M682" s="49" t="str">
        <f t="shared" si="51"/>
        <v/>
      </c>
      <c r="N682" s="47" t="str">
        <f t="shared" si="52"/>
        <v/>
      </c>
      <c r="O682" s="15"/>
      <c r="P682" s="15"/>
      <c r="Q682" s="15"/>
      <c r="R682" s="48" t="str">
        <f>IFERROR(MAX(IF(OR(O682="",P682="",Q682=""),"",IF(AND(MONTH(E682)=4,MONTH(F682)=4),(NETWORKDAYS(E682,F682,Lister!$D$7:$D$13)-O682)*N682/NETWORKDAYS(Lister!$D$19,Lister!$E$19,Lister!$D$7:$D$13),IF(AND(MONTH(E682)=4,MONTH(F682)&gt;4),(NETWORKDAYS(E682,Lister!$E$19,Lister!$D$7:$D$13)-O682)*N682/NETWORKDAYS(Lister!$D$19,Lister!$E$19,Lister!$D$7:$D$13),IF(MONTH(E682)&gt;4,0)))),0),"")</f>
        <v/>
      </c>
      <c r="S682" s="48" t="str">
        <f>IFERROR(MAX(IF(OR(O682="",P682="",Q682=""),"",IF(AND(MONTH(E682)=5,MONTH(F682)=5),(NETWORKDAYS(E682,F682,Lister!$D$7:$D$13)-P682)*N682/NETWORKDAYS(Lister!$D$20,Lister!$E$20,Lister!$D$7:$D$13),IF(AND(MONTH(E682)=4,MONTH(F682)=5),(NETWORKDAYS(Lister!$D$20,F682,Lister!$D$7:$D$13)-P682)*N682/NETWORKDAYS(Lister!$D$20,Lister!$E$20,Lister!$D$7:$D$13),IF(AND(MONTH(E682)=5,MONTH(F682)=6),(NETWORKDAYS(E682,Lister!$E$20,Lister!$D$7:$D$13)-P682)*N682/NETWORKDAYS(Lister!$D$20,Lister!$E$20,Lister!$D$7:$D$13),IF(AND(MONTH(E682)=4,MONTH(F682)=6),(NETWORKDAYS(Lister!$D$20,Lister!$E$20,Lister!$D$7:$D$13)-P682)*N682/NETWORKDAYS(Lister!$D$20,Lister!$E$20,Lister!$D$7:$D$13),IF(OR(MONTH(F682)=4,MONTH(E682)=6),0)))))),0),"")</f>
        <v/>
      </c>
      <c r="T682" s="48" t="str">
        <f>IFERROR(MAX(IF(OR(O682="",P682="",Q682=""),"",IF(AND(MONTH(E682)=6,MONTH(F682)=6),(NETWORKDAYS(E682,F682,Lister!$D$7:$D$13)-Q682)*N682/NETWORKDAYS(Lister!$D$21,Lister!$E$21,Lister!$D$7:$D$13),IF(AND(MONTH(E682)&lt;6,MONTH(F682)=6),(NETWORKDAYS(Lister!$D$21,F682,Lister!$D$7:$D$13)-Q682)*N682/NETWORKDAYS(Lister!$D$21,Lister!$E$21,Lister!$D$7:$D$13),IF(MONTH(F682)&lt;6,0)))),0),"")</f>
        <v/>
      </c>
      <c r="U682" s="50" t="str">
        <f t="shared" si="53"/>
        <v/>
      </c>
    </row>
    <row r="683" spans="1:21" x14ac:dyDescent="0.35">
      <c r="A683" s="11" t="str">
        <f t="shared" si="54"/>
        <v/>
      </c>
      <c r="B683" s="32"/>
      <c r="C683" s="17"/>
      <c r="D683" s="18"/>
      <c r="E683" s="12"/>
      <c r="F683" s="12"/>
      <c r="G683" s="40" t="str">
        <f>IF(OR(E683="",F683=""),"",NETWORKDAYS(E683,F683,Lister!$D$7:$D$13))</f>
        <v/>
      </c>
      <c r="H683" s="14"/>
      <c r="I683" s="25" t="str">
        <f t="shared" si="50"/>
        <v/>
      </c>
      <c r="J683" s="45"/>
      <c r="K683" s="46"/>
      <c r="L683" s="15"/>
      <c r="M683" s="49" t="str">
        <f t="shared" si="51"/>
        <v/>
      </c>
      <c r="N683" s="47" t="str">
        <f t="shared" si="52"/>
        <v/>
      </c>
      <c r="O683" s="15"/>
      <c r="P683" s="15"/>
      <c r="Q683" s="15"/>
      <c r="R683" s="48" t="str">
        <f>IFERROR(MAX(IF(OR(O683="",P683="",Q683=""),"",IF(AND(MONTH(E683)=4,MONTH(F683)=4),(NETWORKDAYS(E683,F683,Lister!$D$7:$D$13)-O683)*N683/NETWORKDAYS(Lister!$D$19,Lister!$E$19,Lister!$D$7:$D$13),IF(AND(MONTH(E683)=4,MONTH(F683)&gt;4),(NETWORKDAYS(E683,Lister!$E$19,Lister!$D$7:$D$13)-O683)*N683/NETWORKDAYS(Lister!$D$19,Lister!$E$19,Lister!$D$7:$D$13),IF(MONTH(E683)&gt;4,0)))),0),"")</f>
        <v/>
      </c>
      <c r="S683" s="48" t="str">
        <f>IFERROR(MAX(IF(OR(O683="",P683="",Q683=""),"",IF(AND(MONTH(E683)=5,MONTH(F683)=5),(NETWORKDAYS(E683,F683,Lister!$D$7:$D$13)-P683)*N683/NETWORKDAYS(Lister!$D$20,Lister!$E$20,Lister!$D$7:$D$13),IF(AND(MONTH(E683)=4,MONTH(F683)=5),(NETWORKDAYS(Lister!$D$20,F683,Lister!$D$7:$D$13)-P683)*N683/NETWORKDAYS(Lister!$D$20,Lister!$E$20,Lister!$D$7:$D$13),IF(AND(MONTH(E683)=5,MONTH(F683)=6),(NETWORKDAYS(E683,Lister!$E$20,Lister!$D$7:$D$13)-P683)*N683/NETWORKDAYS(Lister!$D$20,Lister!$E$20,Lister!$D$7:$D$13),IF(AND(MONTH(E683)=4,MONTH(F683)=6),(NETWORKDAYS(Lister!$D$20,Lister!$E$20,Lister!$D$7:$D$13)-P683)*N683/NETWORKDAYS(Lister!$D$20,Lister!$E$20,Lister!$D$7:$D$13),IF(OR(MONTH(F683)=4,MONTH(E683)=6),0)))))),0),"")</f>
        <v/>
      </c>
      <c r="T683" s="48" t="str">
        <f>IFERROR(MAX(IF(OR(O683="",P683="",Q683=""),"",IF(AND(MONTH(E683)=6,MONTH(F683)=6),(NETWORKDAYS(E683,F683,Lister!$D$7:$D$13)-Q683)*N683/NETWORKDAYS(Lister!$D$21,Lister!$E$21,Lister!$D$7:$D$13),IF(AND(MONTH(E683)&lt;6,MONTH(F683)=6),(NETWORKDAYS(Lister!$D$21,F683,Lister!$D$7:$D$13)-Q683)*N683/NETWORKDAYS(Lister!$D$21,Lister!$E$21,Lister!$D$7:$D$13),IF(MONTH(F683)&lt;6,0)))),0),"")</f>
        <v/>
      </c>
      <c r="U683" s="50" t="str">
        <f t="shared" si="53"/>
        <v/>
      </c>
    </row>
    <row r="684" spans="1:21" x14ac:dyDescent="0.35">
      <c r="A684" s="11" t="str">
        <f t="shared" si="54"/>
        <v/>
      </c>
      <c r="B684" s="32"/>
      <c r="C684" s="17"/>
      <c r="D684" s="18"/>
      <c r="E684" s="12"/>
      <c r="F684" s="12"/>
      <c r="G684" s="40" t="str">
        <f>IF(OR(E684="",F684=""),"",NETWORKDAYS(E684,F684,Lister!$D$7:$D$13))</f>
        <v/>
      </c>
      <c r="H684" s="14"/>
      <c r="I684" s="25" t="str">
        <f t="shared" si="50"/>
        <v/>
      </c>
      <c r="J684" s="45"/>
      <c r="K684" s="46"/>
      <c r="L684" s="15"/>
      <c r="M684" s="49" t="str">
        <f t="shared" si="51"/>
        <v/>
      </c>
      <c r="N684" s="47" t="str">
        <f t="shared" si="52"/>
        <v/>
      </c>
      <c r="O684" s="15"/>
      <c r="P684" s="15"/>
      <c r="Q684" s="15"/>
      <c r="R684" s="48" t="str">
        <f>IFERROR(MAX(IF(OR(O684="",P684="",Q684=""),"",IF(AND(MONTH(E684)=4,MONTH(F684)=4),(NETWORKDAYS(E684,F684,Lister!$D$7:$D$13)-O684)*N684/NETWORKDAYS(Lister!$D$19,Lister!$E$19,Lister!$D$7:$D$13),IF(AND(MONTH(E684)=4,MONTH(F684)&gt;4),(NETWORKDAYS(E684,Lister!$E$19,Lister!$D$7:$D$13)-O684)*N684/NETWORKDAYS(Lister!$D$19,Lister!$E$19,Lister!$D$7:$D$13),IF(MONTH(E684)&gt;4,0)))),0),"")</f>
        <v/>
      </c>
      <c r="S684" s="48" t="str">
        <f>IFERROR(MAX(IF(OR(O684="",P684="",Q684=""),"",IF(AND(MONTH(E684)=5,MONTH(F684)=5),(NETWORKDAYS(E684,F684,Lister!$D$7:$D$13)-P684)*N684/NETWORKDAYS(Lister!$D$20,Lister!$E$20,Lister!$D$7:$D$13),IF(AND(MONTH(E684)=4,MONTH(F684)=5),(NETWORKDAYS(Lister!$D$20,F684,Lister!$D$7:$D$13)-P684)*N684/NETWORKDAYS(Lister!$D$20,Lister!$E$20,Lister!$D$7:$D$13),IF(AND(MONTH(E684)=5,MONTH(F684)=6),(NETWORKDAYS(E684,Lister!$E$20,Lister!$D$7:$D$13)-P684)*N684/NETWORKDAYS(Lister!$D$20,Lister!$E$20,Lister!$D$7:$D$13),IF(AND(MONTH(E684)=4,MONTH(F684)=6),(NETWORKDAYS(Lister!$D$20,Lister!$E$20,Lister!$D$7:$D$13)-P684)*N684/NETWORKDAYS(Lister!$D$20,Lister!$E$20,Lister!$D$7:$D$13),IF(OR(MONTH(F684)=4,MONTH(E684)=6),0)))))),0),"")</f>
        <v/>
      </c>
      <c r="T684" s="48" t="str">
        <f>IFERROR(MAX(IF(OR(O684="",P684="",Q684=""),"",IF(AND(MONTH(E684)=6,MONTH(F684)=6),(NETWORKDAYS(E684,F684,Lister!$D$7:$D$13)-Q684)*N684/NETWORKDAYS(Lister!$D$21,Lister!$E$21,Lister!$D$7:$D$13),IF(AND(MONTH(E684)&lt;6,MONTH(F684)=6),(NETWORKDAYS(Lister!$D$21,F684,Lister!$D$7:$D$13)-Q684)*N684/NETWORKDAYS(Lister!$D$21,Lister!$E$21,Lister!$D$7:$D$13),IF(MONTH(F684)&lt;6,0)))),0),"")</f>
        <v/>
      </c>
      <c r="U684" s="50" t="str">
        <f t="shared" si="53"/>
        <v/>
      </c>
    </row>
    <row r="685" spans="1:21" x14ac:dyDescent="0.35">
      <c r="A685" s="11" t="str">
        <f t="shared" si="54"/>
        <v/>
      </c>
      <c r="B685" s="32"/>
      <c r="C685" s="17"/>
      <c r="D685" s="18"/>
      <c r="E685" s="12"/>
      <c r="F685" s="12"/>
      <c r="G685" s="40" t="str">
        <f>IF(OR(E685="",F685=""),"",NETWORKDAYS(E685,F685,Lister!$D$7:$D$13))</f>
        <v/>
      </c>
      <c r="H685" s="14"/>
      <c r="I685" s="25" t="str">
        <f t="shared" si="50"/>
        <v/>
      </c>
      <c r="J685" s="45"/>
      <c r="K685" s="46"/>
      <c r="L685" s="15"/>
      <c r="M685" s="49" t="str">
        <f t="shared" si="51"/>
        <v/>
      </c>
      <c r="N685" s="47" t="str">
        <f t="shared" si="52"/>
        <v/>
      </c>
      <c r="O685" s="15"/>
      <c r="P685" s="15"/>
      <c r="Q685" s="15"/>
      <c r="R685" s="48" t="str">
        <f>IFERROR(MAX(IF(OR(O685="",P685="",Q685=""),"",IF(AND(MONTH(E685)=4,MONTH(F685)=4),(NETWORKDAYS(E685,F685,Lister!$D$7:$D$13)-O685)*N685/NETWORKDAYS(Lister!$D$19,Lister!$E$19,Lister!$D$7:$D$13),IF(AND(MONTH(E685)=4,MONTH(F685)&gt;4),(NETWORKDAYS(E685,Lister!$E$19,Lister!$D$7:$D$13)-O685)*N685/NETWORKDAYS(Lister!$D$19,Lister!$E$19,Lister!$D$7:$D$13),IF(MONTH(E685)&gt;4,0)))),0),"")</f>
        <v/>
      </c>
      <c r="S685" s="48" t="str">
        <f>IFERROR(MAX(IF(OR(O685="",P685="",Q685=""),"",IF(AND(MONTH(E685)=5,MONTH(F685)=5),(NETWORKDAYS(E685,F685,Lister!$D$7:$D$13)-P685)*N685/NETWORKDAYS(Lister!$D$20,Lister!$E$20,Lister!$D$7:$D$13),IF(AND(MONTH(E685)=4,MONTH(F685)=5),(NETWORKDAYS(Lister!$D$20,F685,Lister!$D$7:$D$13)-P685)*N685/NETWORKDAYS(Lister!$D$20,Lister!$E$20,Lister!$D$7:$D$13),IF(AND(MONTH(E685)=5,MONTH(F685)=6),(NETWORKDAYS(E685,Lister!$E$20,Lister!$D$7:$D$13)-P685)*N685/NETWORKDAYS(Lister!$D$20,Lister!$E$20,Lister!$D$7:$D$13),IF(AND(MONTH(E685)=4,MONTH(F685)=6),(NETWORKDAYS(Lister!$D$20,Lister!$E$20,Lister!$D$7:$D$13)-P685)*N685/NETWORKDAYS(Lister!$D$20,Lister!$E$20,Lister!$D$7:$D$13),IF(OR(MONTH(F685)=4,MONTH(E685)=6),0)))))),0),"")</f>
        <v/>
      </c>
      <c r="T685" s="48" t="str">
        <f>IFERROR(MAX(IF(OR(O685="",P685="",Q685=""),"",IF(AND(MONTH(E685)=6,MONTH(F685)=6),(NETWORKDAYS(E685,F685,Lister!$D$7:$D$13)-Q685)*N685/NETWORKDAYS(Lister!$D$21,Lister!$E$21,Lister!$D$7:$D$13),IF(AND(MONTH(E685)&lt;6,MONTH(F685)=6),(NETWORKDAYS(Lister!$D$21,F685,Lister!$D$7:$D$13)-Q685)*N685/NETWORKDAYS(Lister!$D$21,Lister!$E$21,Lister!$D$7:$D$13),IF(MONTH(F685)&lt;6,0)))),0),"")</f>
        <v/>
      </c>
      <c r="U685" s="50" t="str">
        <f t="shared" si="53"/>
        <v/>
      </c>
    </row>
    <row r="686" spans="1:21" x14ac:dyDescent="0.35">
      <c r="A686" s="11" t="str">
        <f t="shared" si="54"/>
        <v/>
      </c>
      <c r="B686" s="32"/>
      <c r="C686" s="17"/>
      <c r="D686" s="18"/>
      <c r="E686" s="12"/>
      <c r="F686" s="12"/>
      <c r="G686" s="40" t="str">
        <f>IF(OR(E686="",F686=""),"",NETWORKDAYS(E686,F686,Lister!$D$7:$D$13))</f>
        <v/>
      </c>
      <c r="H686" s="14"/>
      <c r="I686" s="25" t="str">
        <f t="shared" si="50"/>
        <v/>
      </c>
      <c r="J686" s="45"/>
      <c r="K686" s="46"/>
      <c r="L686" s="15"/>
      <c r="M686" s="49" t="str">
        <f t="shared" si="51"/>
        <v/>
      </c>
      <c r="N686" s="47" t="str">
        <f t="shared" si="52"/>
        <v/>
      </c>
      <c r="O686" s="15"/>
      <c r="P686" s="15"/>
      <c r="Q686" s="15"/>
      <c r="R686" s="48" t="str">
        <f>IFERROR(MAX(IF(OR(O686="",P686="",Q686=""),"",IF(AND(MONTH(E686)=4,MONTH(F686)=4),(NETWORKDAYS(E686,F686,Lister!$D$7:$D$13)-O686)*N686/NETWORKDAYS(Lister!$D$19,Lister!$E$19,Lister!$D$7:$D$13),IF(AND(MONTH(E686)=4,MONTH(F686)&gt;4),(NETWORKDAYS(E686,Lister!$E$19,Lister!$D$7:$D$13)-O686)*N686/NETWORKDAYS(Lister!$D$19,Lister!$E$19,Lister!$D$7:$D$13),IF(MONTH(E686)&gt;4,0)))),0),"")</f>
        <v/>
      </c>
      <c r="S686" s="48" t="str">
        <f>IFERROR(MAX(IF(OR(O686="",P686="",Q686=""),"",IF(AND(MONTH(E686)=5,MONTH(F686)=5),(NETWORKDAYS(E686,F686,Lister!$D$7:$D$13)-P686)*N686/NETWORKDAYS(Lister!$D$20,Lister!$E$20,Lister!$D$7:$D$13),IF(AND(MONTH(E686)=4,MONTH(F686)=5),(NETWORKDAYS(Lister!$D$20,F686,Lister!$D$7:$D$13)-P686)*N686/NETWORKDAYS(Lister!$D$20,Lister!$E$20,Lister!$D$7:$D$13),IF(AND(MONTH(E686)=5,MONTH(F686)=6),(NETWORKDAYS(E686,Lister!$E$20,Lister!$D$7:$D$13)-P686)*N686/NETWORKDAYS(Lister!$D$20,Lister!$E$20,Lister!$D$7:$D$13),IF(AND(MONTH(E686)=4,MONTH(F686)=6),(NETWORKDAYS(Lister!$D$20,Lister!$E$20,Lister!$D$7:$D$13)-P686)*N686/NETWORKDAYS(Lister!$D$20,Lister!$E$20,Lister!$D$7:$D$13),IF(OR(MONTH(F686)=4,MONTH(E686)=6),0)))))),0),"")</f>
        <v/>
      </c>
      <c r="T686" s="48" t="str">
        <f>IFERROR(MAX(IF(OR(O686="",P686="",Q686=""),"",IF(AND(MONTH(E686)=6,MONTH(F686)=6),(NETWORKDAYS(E686,F686,Lister!$D$7:$D$13)-Q686)*N686/NETWORKDAYS(Lister!$D$21,Lister!$E$21,Lister!$D$7:$D$13),IF(AND(MONTH(E686)&lt;6,MONTH(F686)=6),(NETWORKDAYS(Lister!$D$21,F686,Lister!$D$7:$D$13)-Q686)*N686/NETWORKDAYS(Lister!$D$21,Lister!$E$21,Lister!$D$7:$D$13),IF(MONTH(F686)&lt;6,0)))),0),"")</f>
        <v/>
      </c>
      <c r="U686" s="50" t="str">
        <f t="shared" si="53"/>
        <v/>
      </c>
    </row>
    <row r="687" spans="1:21" x14ac:dyDescent="0.35">
      <c r="A687" s="11" t="str">
        <f t="shared" si="54"/>
        <v/>
      </c>
      <c r="B687" s="32"/>
      <c r="C687" s="17"/>
      <c r="D687" s="18"/>
      <c r="E687" s="12"/>
      <c r="F687" s="12"/>
      <c r="G687" s="40" t="str">
        <f>IF(OR(E687="",F687=""),"",NETWORKDAYS(E687,F687,Lister!$D$7:$D$13))</f>
        <v/>
      </c>
      <c r="H687" s="14"/>
      <c r="I687" s="25" t="str">
        <f t="shared" si="50"/>
        <v/>
      </c>
      <c r="J687" s="45"/>
      <c r="K687" s="46"/>
      <c r="L687" s="15"/>
      <c r="M687" s="49" t="str">
        <f t="shared" si="51"/>
        <v/>
      </c>
      <c r="N687" s="47" t="str">
        <f t="shared" si="52"/>
        <v/>
      </c>
      <c r="O687" s="15"/>
      <c r="P687" s="15"/>
      <c r="Q687" s="15"/>
      <c r="R687" s="48" t="str">
        <f>IFERROR(MAX(IF(OR(O687="",P687="",Q687=""),"",IF(AND(MONTH(E687)=4,MONTH(F687)=4),(NETWORKDAYS(E687,F687,Lister!$D$7:$D$13)-O687)*N687/NETWORKDAYS(Lister!$D$19,Lister!$E$19,Lister!$D$7:$D$13),IF(AND(MONTH(E687)=4,MONTH(F687)&gt;4),(NETWORKDAYS(E687,Lister!$E$19,Lister!$D$7:$D$13)-O687)*N687/NETWORKDAYS(Lister!$D$19,Lister!$E$19,Lister!$D$7:$D$13),IF(MONTH(E687)&gt;4,0)))),0),"")</f>
        <v/>
      </c>
      <c r="S687" s="48" t="str">
        <f>IFERROR(MAX(IF(OR(O687="",P687="",Q687=""),"",IF(AND(MONTH(E687)=5,MONTH(F687)=5),(NETWORKDAYS(E687,F687,Lister!$D$7:$D$13)-P687)*N687/NETWORKDAYS(Lister!$D$20,Lister!$E$20,Lister!$D$7:$D$13),IF(AND(MONTH(E687)=4,MONTH(F687)=5),(NETWORKDAYS(Lister!$D$20,F687,Lister!$D$7:$D$13)-P687)*N687/NETWORKDAYS(Lister!$D$20,Lister!$E$20,Lister!$D$7:$D$13),IF(AND(MONTH(E687)=5,MONTH(F687)=6),(NETWORKDAYS(E687,Lister!$E$20,Lister!$D$7:$D$13)-P687)*N687/NETWORKDAYS(Lister!$D$20,Lister!$E$20,Lister!$D$7:$D$13),IF(AND(MONTH(E687)=4,MONTH(F687)=6),(NETWORKDAYS(Lister!$D$20,Lister!$E$20,Lister!$D$7:$D$13)-P687)*N687/NETWORKDAYS(Lister!$D$20,Lister!$E$20,Lister!$D$7:$D$13),IF(OR(MONTH(F687)=4,MONTH(E687)=6),0)))))),0),"")</f>
        <v/>
      </c>
      <c r="T687" s="48" t="str">
        <f>IFERROR(MAX(IF(OR(O687="",P687="",Q687=""),"",IF(AND(MONTH(E687)=6,MONTH(F687)=6),(NETWORKDAYS(E687,F687,Lister!$D$7:$D$13)-Q687)*N687/NETWORKDAYS(Lister!$D$21,Lister!$E$21,Lister!$D$7:$D$13),IF(AND(MONTH(E687)&lt;6,MONTH(F687)=6),(NETWORKDAYS(Lister!$D$21,F687,Lister!$D$7:$D$13)-Q687)*N687/NETWORKDAYS(Lister!$D$21,Lister!$E$21,Lister!$D$7:$D$13),IF(MONTH(F687)&lt;6,0)))),0),"")</f>
        <v/>
      </c>
      <c r="U687" s="50" t="str">
        <f t="shared" si="53"/>
        <v/>
      </c>
    </row>
    <row r="688" spans="1:21" x14ac:dyDescent="0.35">
      <c r="A688" s="11" t="str">
        <f t="shared" si="54"/>
        <v/>
      </c>
      <c r="B688" s="32"/>
      <c r="C688" s="17"/>
      <c r="D688" s="18"/>
      <c r="E688" s="12"/>
      <c r="F688" s="12"/>
      <c r="G688" s="40" t="str">
        <f>IF(OR(E688="",F688=""),"",NETWORKDAYS(E688,F688,Lister!$D$7:$D$13))</f>
        <v/>
      </c>
      <c r="H688" s="14"/>
      <c r="I688" s="25" t="str">
        <f t="shared" si="50"/>
        <v/>
      </c>
      <c r="J688" s="45"/>
      <c r="K688" s="46"/>
      <c r="L688" s="15"/>
      <c r="M688" s="49" t="str">
        <f t="shared" si="51"/>
        <v/>
      </c>
      <c r="N688" s="47" t="str">
        <f t="shared" si="52"/>
        <v/>
      </c>
      <c r="O688" s="15"/>
      <c r="P688" s="15"/>
      <c r="Q688" s="15"/>
      <c r="R688" s="48" t="str">
        <f>IFERROR(MAX(IF(OR(O688="",P688="",Q688=""),"",IF(AND(MONTH(E688)=4,MONTH(F688)=4),(NETWORKDAYS(E688,F688,Lister!$D$7:$D$13)-O688)*N688/NETWORKDAYS(Lister!$D$19,Lister!$E$19,Lister!$D$7:$D$13),IF(AND(MONTH(E688)=4,MONTH(F688)&gt;4),(NETWORKDAYS(E688,Lister!$E$19,Lister!$D$7:$D$13)-O688)*N688/NETWORKDAYS(Lister!$D$19,Lister!$E$19,Lister!$D$7:$D$13),IF(MONTH(E688)&gt;4,0)))),0),"")</f>
        <v/>
      </c>
      <c r="S688" s="48" t="str">
        <f>IFERROR(MAX(IF(OR(O688="",P688="",Q688=""),"",IF(AND(MONTH(E688)=5,MONTH(F688)=5),(NETWORKDAYS(E688,F688,Lister!$D$7:$D$13)-P688)*N688/NETWORKDAYS(Lister!$D$20,Lister!$E$20,Lister!$D$7:$D$13),IF(AND(MONTH(E688)=4,MONTH(F688)=5),(NETWORKDAYS(Lister!$D$20,F688,Lister!$D$7:$D$13)-P688)*N688/NETWORKDAYS(Lister!$D$20,Lister!$E$20,Lister!$D$7:$D$13),IF(AND(MONTH(E688)=5,MONTH(F688)=6),(NETWORKDAYS(E688,Lister!$E$20,Lister!$D$7:$D$13)-P688)*N688/NETWORKDAYS(Lister!$D$20,Lister!$E$20,Lister!$D$7:$D$13),IF(AND(MONTH(E688)=4,MONTH(F688)=6),(NETWORKDAYS(Lister!$D$20,Lister!$E$20,Lister!$D$7:$D$13)-P688)*N688/NETWORKDAYS(Lister!$D$20,Lister!$E$20,Lister!$D$7:$D$13),IF(OR(MONTH(F688)=4,MONTH(E688)=6),0)))))),0),"")</f>
        <v/>
      </c>
      <c r="T688" s="48" t="str">
        <f>IFERROR(MAX(IF(OR(O688="",P688="",Q688=""),"",IF(AND(MONTH(E688)=6,MONTH(F688)=6),(NETWORKDAYS(E688,F688,Lister!$D$7:$D$13)-Q688)*N688/NETWORKDAYS(Lister!$D$21,Lister!$E$21,Lister!$D$7:$D$13),IF(AND(MONTH(E688)&lt;6,MONTH(F688)=6),(NETWORKDAYS(Lister!$D$21,F688,Lister!$D$7:$D$13)-Q688)*N688/NETWORKDAYS(Lister!$D$21,Lister!$E$21,Lister!$D$7:$D$13),IF(MONTH(F688)&lt;6,0)))),0),"")</f>
        <v/>
      </c>
      <c r="U688" s="50" t="str">
        <f t="shared" si="53"/>
        <v/>
      </c>
    </row>
    <row r="689" spans="1:21" x14ac:dyDescent="0.35">
      <c r="A689" s="11" t="str">
        <f t="shared" si="54"/>
        <v/>
      </c>
      <c r="B689" s="32"/>
      <c r="C689" s="17"/>
      <c r="D689" s="18"/>
      <c r="E689" s="12"/>
      <c r="F689" s="12"/>
      <c r="G689" s="40" t="str">
        <f>IF(OR(E689="",F689=""),"",NETWORKDAYS(E689,F689,Lister!$D$7:$D$13))</f>
        <v/>
      </c>
      <c r="H689" s="14"/>
      <c r="I689" s="25" t="str">
        <f t="shared" si="50"/>
        <v/>
      </c>
      <c r="J689" s="45"/>
      <c r="K689" s="46"/>
      <c r="L689" s="15"/>
      <c r="M689" s="49" t="str">
        <f t="shared" si="51"/>
        <v/>
      </c>
      <c r="N689" s="47" t="str">
        <f t="shared" si="52"/>
        <v/>
      </c>
      <c r="O689" s="15"/>
      <c r="P689" s="15"/>
      <c r="Q689" s="15"/>
      <c r="R689" s="48" t="str">
        <f>IFERROR(MAX(IF(OR(O689="",P689="",Q689=""),"",IF(AND(MONTH(E689)=4,MONTH(F689)=4),(NETWORKDAYS(E689,F689,Lister!$D$7:$D$13)-O689)*N689/NETWORKDAYS(Lister!$D$19,Lister!$E$19,Lister!$D$7:$D$13),IF(AND(MONTH(E689)=4,MONTH(F689)&gt;4),(NETWORKDAYS(E689,Lister!$E$19,Lister!$D$7:$D$13)-O689)*N689/NETWORKDAYS(Lister!$D$19,Lister!$E$19,Lister!$D$7:$D$13),IF(MONTH(E689)&gt;4,0)))),0),"")</f>
        <v/>
      </c>
      <c r="S689" s="48" t="str">
        <f>IFERROR(MAX(IF(OR(O689="",P689="",Q689=""),"",IF(AND(MONTH(E689)=5,MONTH(F689)=5),(NETWORKDAYS(E689,F689,Lister!$D$7:$D$13)-P689)*N689/NETWORKDAYS(Lister!$D$20,Lister!$E$20,Lister!$D$7:$D$13),IF(AND(MONTH(E689)=4,MONTH(F689)=5),(NETWORKDAYS(Lister!$D$20,F689,Lister!$D$7:$D$13)-P689)*N689/NETWORKDAYS(Lister!$D$20,Lister!$E$20,Lister!$D$7:$D$13),IF(AND(MONTH(E689)=5,MONTH(F689)=6),(NETWORKDAYS(E689,Lister!$E$20,Lister!$D$7:$D$13)-P689)*N689/NETWORKDAYS(Lister!$D$20,Lister!$E$20,Lister!$D$7:$D$13),IF(AND(MONTH(E689)=4,MONTH(F689)=6),(NETWORKDAYS(Lister!$D$20,Lister!$E$20,Lister!$D$7:$D$13)-P689)*N689/NETWORKDAYS(Lister!$D$20,Lister!$E$20,Lister!$D$7:$D$13),IF(OR(MONTH(F689)=4,MONTH(E689)=6),0)))))),0),"")</f>
        <v/>
      </c>
      <c r="T689" s="48" t="str">
        <f>IFERROR(MAX(IF(OR(O689="",P689="",Q689=""),"",IF(AND(MONTH(E689)=6,MONTH(F689)=6),(NETWORKDAYS(E689,F689,Lister!$D$7:$D$13)-Q689)*N689/NETWORKDAYS(Lister!$D$21,Lister!$E$21,Lister!$D$7:$D$13),IF(AND(MONTH(E689)&lt;6,MONTH(F689)=6),(NETWORKDAYS(Lister!$D$21,F689,Lister!$D$7:$D$13)-Q689)*N689/NETWORKDAYS(Lister!$D$21,Lister!$E$21,Lister!$D$7:$D$13),IF(MONTH(F689)&lt;6,0)))),0),"")</f>
        <v/>
      </c>
      <c r="U689" s="50" t="str">
        <f t="shared" si="53"/>
        <v/>
      </c>
    </row>
    <row r="690" spans="1:21" x14ac:dyDescent="0.35">
      <c r="A690" s="11" t="str">
        <f t="shared" si="54"/>
        <v/>
      </c>
      <c r="B690" s="32"/>
      <c r="C690" s="17"/>
      <c r="D690" s="18"/>
      <c r="E690" s="12"/>
      <c r="F690" s="12"/>
      <c r="G690" s="40" t="str">
        <f>IF(OR(E690="",F690=""),"",NETWORKDAYS(E690,F690,Lister!$D$7:$D$13))</f>
        <v/>
      </c>
      <c r="H690" s="14"/>
      <c r="I690" s="25" t="str">
        <f t="shared" si="50"/>
        <v/>
      </c>
      <c r="J690" s="45"/>
      <c r="K690" s="46"/>
      <c r="L690" s="15"/>
      <c r="M690" s="49" t="str">
        <f t="shared" si="51"/>
        <v/>
      </c>
      <c r="N690" s="47" t="str">
        <f t="shared" si="52"/>
        <v/>
      </c>
      <c r="O690" s="15"/>
      <c r="P690" s="15"/>
      <c r="Q690" s="15"/>
      <c r="R690" s="48" t="str">
        <f>IFERROR(MAX(IF(OR(O690="",P690="",Q690=""),"",IF(AND(MONTH(E690)=4,MONTH(F690)=4),(NETWORKDAYS(E690,F690,Lister!$D$7:$D$13)-O690)*N690/NETWORKDAYS(Lister!$D$19,Lister!$E$19,Lister!$D$7:$D$13),IF(AND(MONTH(E690)=4,MONTH(F690)&gt;4),(NETWORKDAYS(E690,Lister!$E$19,Lister!$D$7:$D$13)-O690)*N690/NETWORKDAYS(Lister!$D$19,Lister!$E$19,Lister!$D$7:$D$13),IF(MONTH(E690)&gt;4,0)))),0),"")</f>
        <v/>
      </c>
      <c r="S690" s="48" t="str">
        <f>IFERROR(MAX(IF(OR(O690="",P690="",Q690=""),"",IF(AND(MONTH(E690)=5,MONTH(F690)=5),(NETWORKDAYS(E690,F690,Lister!$D$7:$D$13)-P690)*N690/NETWORKDAYS(Lister!$D$20,Lister!$E$20,Lister!$D$7:$D$13),IF(AND(MONTH(E690)=4,MONTH(F690)=5),(NETWORKDAYS(Lister!$D$20,F690,Lister!$D$7:$D$13)-P690)*N690/NETWORKDAYS(Lister!$D$20,Lister!$E$20,Lister!$D$7:$D$13),IF(AND(MONTH(E690)=5,MONTH(F690)=6),(NETWORKDAYS(E690,Lister!$E$20,Lister!$D$7:$D$13)-P690)*N690/NETWORKDAYS(Lister!$D$20,Lister!$E$20,Lister!$D$7:$D$13),IF(AND(MONTH(E690)=4,MONTH(F690)=6),(NETWORKDAYS(Lister!$D$20,Lister!$E$20,Lister!$D$7:$D$13)-P690)*N690/NETWORKDAYS(Lister!$D$20,Lister!$E$20,Lister!$D$7:$D$13),IF(OR(MONTH(F690)=4,MONTH(E690)=6),0)))))),0),"")</f>
        <v/>
      </c>
      <c r="T690" s="48" t="str">
        <f>IFERROR(MAX(IF(OR(O690="",P690="",Q690=""),"",IF(AND(MONTH(E690)=6,MONTH(F690)=6),(NETWORKDAYS(E690,F690,Lister!$D$7:$D$13)-Q690)*N690/NETWORKDAYS(Lister!$D$21,Lister!$E$21,Lister!$D$7:$D$13),IF(AND(MONTH(E690)&lt;6,MONTH(F690)=6),(NETWORKDAYS(Lister!$D$21,F690,Lister!$D$7:$D$13)-Q690)*N690/NETWORKDAYS(Lister!$D$21,Lister!$E$21,Lister!$D$7:$D$13),IF(MONTH(F690)&lt;6,0)))),0),"")</f>
        <v/>
      </c>
      <c r="U690" s="50" t="str">
        <f t="shared" si="53"/>
        <v/>
      </c>
    </row>
    <row r="691" spans="1:21" x14ac:dyDescent="0.35">
      <c r="A691" s="11" t="str">
        <f t="shared" si="54"/>
        <v/>
      </c>
      <c r="B691" s="32"/>
      <c r="C691" s="17"/>
      <c r="D691" s="18"/>
      <c r="E691" s="12"/>
      <c r="F691" s="12"/>
      <c r="G691" s="40" t="str">
        <f>IF(OR(E691="",F691=""),"",NETWORKDAYS(E691,F691,Lister!$D$7:$D$13))</f>
        <v/>
      </c>
      <c r="H691" s="14"/>
      <c r="I691" s="25" t="str">
        <f t="shared" si="50"/>
        <v/>
      </c>
      <c r="J691" s="45"/>
      <c r="K691" s="46"/>
      <c r="L691" s="15"/>
      <c r="M691" s="49" t="str">
        <f t="shared" si="51"/>
        <v/>
      </c>
      <c r="N691" s="47" t="str">
        <f t="shared" si="52"/>
        <v/>
      </c>
      <c r="O691" s="15"/>
      <c r="P691" s="15"/>
      <c r="Q691" s="15"/>
      <c r="R691" s="48" t="str">
        <f>IFERROR(MAX(IF(OR(O691="",P691="",Q691=""),"",IF(AND(MONTH(E691)=4,MONTH(F691)=4),(NETWORKDAYS(E691,F691,Lister!$D$7:$D$13)-O691)*N691/NETWORKDAYS(Lister!$D$19,Lister!$E$19,Lister!$D$7:$D$13),IF(AND(MONTH(E691)=4,MONTH(F691)&gt;4),(NETWORKDAYS(E691,Lister!$E$19,Lister!$D$7:$D$13)-O691)*N691/NETWORKDAYS(Lister!$D$19,Lister!$E$19,Lister!$D$7:$D$13),IF(MONTH(E691)&gt;4,0)))),0),"")</f>
        <v/>
      </c>
      <c r="S691" s="48" t="str">
        <f>IFERROR(MAX(IF(OR(O691="",P691="",Q691=""),"",IF(AND(MONTH(E691)=5,MONTH(F691)=5),(NETWORKDAYS(E691,F691,Lister!$D$7:$D$13)-P691)*N691/NETWORKDAYS(Lister!$D$20,Lister!$E$20,Lister!$D$7:$D$13),IF(AND(MONTH(E691)=4,MONTH(F691)=5),(NETWORKDAYS(Lister!$D$20,F691,Lister!$D$7:$D$13)-P691)*N691/NETWORKDAYS(Lister!$D$20,Lister!$E$20,Lister!$D$7:$D$13),IF(AND(MONTH(E691)=5,MONTH(F691)=6),(NETWORKDAYS(E691,Lister!$E$20,Lister!$D$7:$D$13)-P691)*N691/NETWORKDAYS(Lister!$D$20,Lister!$E$20,Lister!$D$7:$D$13),IF(AND(MONTH(E691)=4,MONTH(F691)=6),(NETWORKDAYS(Lister!$D$20,Lister!$E$20,Lister!$D$7:$D$13)-P691)*N691/NETWORKDAYS(Lister!$D$20,Lister!$E$20,Lister!$D$7:$D$13),IF(OR(MONTH(F691)=4,MONTH(E691)=6),0)))))),0),"")</f>
        <v/>
      </c>
      <c r="T691" s="48" t="str">
        <f>IFERROR(MAX(IF(OR(O691="",P691="",Q691=""),"",IF(AND(MONTH(E691)=6,MONTH(F691)=6),(NETWORKDAYS(E691,F691,Lister!$D$7:$D$13)-Q691)*N691/NETWORKDAYS(Lister!$D$21,Lister!$E$21,Lister!$D$7:$D$13),IF(AND(MONTH(E691)&lt;6,MONTH(F691)=6),(NETWORKDAYS(Lister!$D$21,F691,Lister!$D$7:$D$13)-Q691)*N691/NETWORKDAYS(Lister!$D$21,Lister!$E$21,Lister!$D$7:$D$13),IF(MONTH(F691)&lt;6,0)))),0),"")</f>
        <v/>
      </c>
      <c r="U691" s="50" t="str">
        <f t="shared" si="53"/>
        <v/>
      </c>
    </row>
    <row r="692" spans="1:21" x14ac:dyDescent="0.35">
      <c r="A692" s="11" t="str">
        <f t="shared" si="54"/>
        <v/>
      </c>
      <c r="B692" s="32"/>
      <c r="C692" s="17"/>
      <c r="D692" s="18"/>
      <c r="E692" s="12"/>
      <c r="F692" s="12"/>
      <c r="G692" s="40" t="str">
        <f>IF(OR(E692="",F692=""),"",NETWORKDAYS(E692,F692,Lister!$D$7:$D$13))</f>
        <v/>
      </c>
      <c r="H692" s="14"/>
      <c r="I692" s="25" t="str">
        <f t="shared" si="50"/>
        <v/>
      </c>
      <c r="J692" s="45"/>
      <c r="K692" s="46"/>
      <c r="L692" s="15"/>
      <c r="M692" s="49" t="str">
        <f t="shared" si="51"/>
        <v/>
      </c>
      <c r="N692" s="47" t="str">
        <f t="shared" si="52"/>
        <v/>
      </c>
      <c r="O692" s="15"/>
      <c r="P692" s="15"/>
      <c r="Q692" s="15"/>
      <c r="R692" s="48" t="str">
        <f>IFERROR(MAX(IF(OR(O692="",P692="",Q692=""),"",IF(AND(MONTH(E692)=4,MONTH(F692)=4),(NETWORKDAYS(E692,F692,Lister!$D$7:$D$13)-O692)*N692/NETWORKDAYS(Lister!$D$19,Lister!$E$19,Lister!$D$7:$D$13),IF(AND(MONTH(E692)=4,MONTH(F692)&gt;4),(NETWORKDAYS(E692,Lister!$E$19,Lister!$D$7:$D$13)-O692)*N692/NETWORKDAYS(Lister!$D$19,Lister!$E$19,Lister!$D$7:$D$13),IF(MONTH(E692)&gt;4,0)))),0),"")</f>
        <v/>
      </c>
      <c r="S692" s="48" t="str">
        <f>IFERROR(MAX(IF(OR(O692="",P692="",Q692=""),"",IF(AND(MONTH(E692)=5,MONTH(F692)=5),(NETWORKDAYS(E692,F692,Lister!$D$7:$D$13)-P692)*N692/NETWORKDAYS(Lister!$D$20,Lister!$E$20,Lister!$D$7:$D$13),IF(AND(MONTH(E692)=4,MONTH(F692)=5),(NETWORKDAYS(Lister!$D$20,F692,Lister!$D$7:$D$13)-P692)*N692/NETWORKDAYS(Lister!$D$20,Lister!$E$20,Lister!$D$7:$D$13),IF(AND(MONTH(E692)=5,MONTH(F692)=6),(NETWORKDAYS(E692,Lister!$E$20,Lister!$D$7:$D$13)-P692)*N692/NETWORKDAYS(Lister!$D$20,Lister!$E$20,Lister!$D$7:$D$13),IF(AND(MONTH(E692)=4,MONTH(F692)=6),(NETWORKDAYS(Lister!$D$20,Lister!$E$20,Lister!$D$7:$D$13)-P692)*N692/NETWORKDAYS(Lister!$D$20,Lister!$E$20,Lister!$D$7:$D$13),IF(OR(MONTH(F692)=4,MONTH(E692)=6),0)))))),0),"")</f>
        <v/>
      </c>
      <c r="T692" s="48" t="str">
        <f>IFERROR(MAX(IF(OR(O692="",P692="",Q692=""),"",IF(AND(MONTH(E692)=6,MONTH(F692)=6),(NETWORKDAYS(E692,F692,Lister!$D$7:$D$13)-Q692)*N692/NETWORKDAYS(Lister!$D$21,Lister!$E$21,Lister!$D$7:$D$13),IF(AND(MONTH(E692)&lt;6,MONTH(F692)=6),(NETWORKDAYS(Lister!$D$21,F692,Lister!$D$7:$D$13)-Q692)*N692/NETWORKDAYS(Lister!$D$21,Lister!$E$21,Lister!$D$7:$D$13),IF(MONTH(F692)&lt;6,0)))),0),"")</f>
        <v/>
      </c>
      <c r="U692" s="50" t="str">
        <f t="shared" si="53"/>
        <v/>
      </c>
    </row>
    <row r="693" spans="1:21" x14ac:dyDescent="0.35">
      <c r="A693" s="11" t="str">
        <f t="shared" si="54"/>
        <v/>
      </c>
      <c r="B693" s="32"/>
      <c r="C693" s="17"/>
      <c r="D693" s="18"/>
      <c r="E693" s="12"/>
      <c r="F693" s="12"/>
      <c r="G693" s="40" t="str">
        <f>IF(OR(E693="",F693=""),"",NETWORKDAYS(E693,F693,Lister!$D$7:$D$13))</f>
        <v/>
      </c>
      <c r="H693" s="14"/>
      <c r="I693" s="25" t="str">
        <f t="shared" si="50"/>
        <v/>
      </c>
      <c r="J693" s="45"/>
      <c r="K693" s="46"/>
      <c r="L693" s="15"/>
      <c r="M693" s="49" t="str">
        <f t="shared" si="51"/>
        <v/>
      </c>
      <c r="N693" s="47" t="str">
        <f t="shared" si="52"/>
        <v/>
      </c>
      <c r="O693" s="15"/>
      <c r="P693" s="15"/>
      <c r="Q693" s="15"/>
      <c r="R693" s="48" t="str">
        <f>IFERROR(MAX(IF(OR(O693="",P693="",Q693=""),"",IF(AND(MONTH(E693)=4,MONTH(F693)=4),(NETWORKDAYS(E693,F693,Lister!$D$7:$D$13)-O693)*N693/NETWORKDAYS(Lister!$D$19,Lister!$E$19,Lister!$D$7:$D$13),IF(AND(MONTH(E693)=4,MONTH(F693)&gt;4),(NETWORKDAYS(E693,Lister!$E$19,Lister!$D$7:$D$13)-O693)*N693/NETWORKDAYS(Lister!$D$19,Lister!$E$19,Lister!$D$7:$D$13),IF(MONTH(E693)&gt;4,0)))),0),"")</f>
        <v/>
      </c>
      <c r="S693" s="48" t="str">
        <f>IFERROR(MAX(IF(OR(O693="",P693="",Q693=""),"",IF(AND(MONTH(E693)=5,MONTH(F693)=5),(NETWORKDAYS(E693,F693,Lister!$D$7:$D$13)-P693)*N693/NETWORKDAYS(Lister!$D$20,Lister!$E$20,Lister!$D$7:$D$13),IF(AND(MONTH(E693)=4,MONTH(F693)=5),(NETWORKDAYS(Lister!$D$20,F693,Lister!$D$7:$D$13)-P693)*N693/NETWORKDAYS(Lister!$D$20,Lister!$E$20,Lister!$D$7:$D$13),IF(AND(MONTH(E693)=5,MONTH(F693)=6),(NETWORKDAYS(E693,Lister!$E$20,Lister!$D$7:$D$13)-P693)*N693/NETWORKDAYS(Lister!$D$20,Lister!$E$20,Lister!$D$7:$D$13),IF(AND(MONTH(E693)=4,MONTH(F693)=6),(NETWORKDAYS(Lister!$D$20,Lister!$E$20,Lister!$D$7:$D$13)-P693)*N693/NETWORKDAYS(Lister!$D$20,Lister!$E$20,Lister!$D$7:$D$13),IF(OR(MONTH(F693)=4,MONTH(E693)=6),0)))))),0),"")</f>
        <v/>
      </c>
      <c r="T693" s="48" t="str">
        <f>IFERROR(MAX(IF(OR(O693="",P693="",Q693=""),"",IF(AND(MONTH(E693)=6,MONTH(F693)=6),(NETWORKDAYS(E693,F693,Lister!$D$7:$D$13)-Q693)*N693/NETWORKDAYS(Lister!$D$21,Lister!$E$21,Lister!$D$7:$D$13),IF(AND(MONTH(E693)&lt;6,MONTH(F693)=6),(NETWORKDAYS(Lister!$D$21,F693,Lister!$D$7:$D$13)-Q693)*N693/NETWORKDAYS(Lister!$D$21,Lister!$E$21,Lister!$D$7:$D$13),IF(MONTH(F693)&lt;6,0)))),0),"")</f>
        <v/>
      </c>
      <c r="U693" s="50" t="str">
        <f t="shared" si="53"/>
        <v/>
      </c>
    </row>
    <row r="694" spans="1:21" x14ac:dyDescent="0.35">
      <c r="A694" s="11" t="str">
        <f t="shared" si="54"/>
        <v/>
      </c>
      <c r="B694" s="32"/>
      <c r="C694" s="17"/>
      <c r="D694" s="18"/>
      <c r="E694" s="12"/>
      <c r="F694" s="12"/>
      <c r="G694" s="40" t="str">
        <f>IF(OR(E694="",F694=""),"",NETWORKDAYS(E694,F694,Lister!$D$7:$D$13))</f>
        <v/>
      </c>
      <c r="H694" s="14"/>
      <c r="I694" s="25" t="str">
        <f t="shared" si="50"/>
        <v/>
      </c>
      <c r="J694" s="45"/>
      <c r="K694" s="46"/>
      <c r="L694" s="15"/>
      <c r="M694" s="49" t="str">
        <f t="shared" si="51"/>
        <v/>
      </c>
      <c r="N694" s="47" t="str">
        <f t="shared" si="52"/>
        <v/>
      </c>
      <c r="O694" s="15"/>
      <c r="P694" s="15"/>
      <c r="Q694" s="15"/>
      <c r="R694" s="48" t="str">
        <f>IFERROR(MAX(IF(OR(O694="",P694="",Q694=""),"",IF(AND(MONTH(E694)=4,MONTH(F694)=4),(NETWORKDAYS(E694,F694,Lister!$D$7:$D$13)-O694)*N694/NETWORKDAYS(Lister!$D$19,Lister!$E$19,Lister!$D$7:$D$13),IF(AND(MONTH(E694)=4,MONTH(F694)&gt;4),(NETWORKDAYS(E694,Lister!$E$19,Lister!$D$7:$D$13)-O694)*N694/NETWORKDAYS(Lister!$D$19,Lister!$E$19,Lister!$D$7:$D$13),IF(MONTH(E694)&gt;4,0)))),0),"")</f>
        <v/>
      </c>
      <c r="S694" s="48" t="str">
        <f>IFERROR(MAX(IF(OR(O694="",P694="",Q694=""),"",IF(AND(MONTH(E694)=5,MONTH(F694)=5),(NETWORKDAYS(E694,F694,Lister!$D$7:$D$13)-P694)*N694/NETWORKDAYS(Lister!$D$20,Lister!$E$20,Lister!$D$7:$D$13),IF(AND(MONTH(E694)=4,MONTH(F694)=5),(NETWORKDAYS(Lister!$D$20,F694,Lister!$D$7:$D$13)-P694)*N694/NETWORKDAYS(Lister!$D$20,Lister!$E$20,Lister!$D$7:$D$13),IF(AND(MONTH(E694)=5,MONTH(F694)=6),(NETWORKDAYS(E694,Lister!$E$20,Lister!$D$7:$D$13)-P694)*N694/NETWORKDAYS(Lister!$D$20,Lister!$E$20,Lister!$D$7:$D$13),IF(AND(MONTH(E694)=4,MONTH(F694)=6),(NETWORKDAYS(Lister!$D$20,Lister!$E$20,Lister!$D$7:$D$13)-P694)*N694/NETWORKDAYS(Lister!$D$20,Lister!$E$20,Lister!$D$7:$D$13),IF(OR(MONTH(F694)=4,MONTH(E694)=6),0)))))),0),"")</f>
        <v/>
      </c>
      <c r="T694" s="48" t="str">
        <f>IFERROR(MAX(IF(OR(O694="",P694="",Q694=""),"",IF(AND(MONTH(E694)=6,MONTH(F694)=6),(NETWORKDAYS(E694,F694,Lister!$D$7:$D$13)-Q694)*N694/NETWORKDAYS(Lister!$D$21,Lister!$E$21,Lister!$D$7:$D$13),IF(AND(MONTH(E694)&lt;6,MONTH(F694)=6),(NETWORKDAYS(Lister!$D$21,F694,Lister!$D$7:$D$13)-Q694)*N694/NETWORKDAYS(Lister!$D$21,Lister!$E$21,Lister!$D$7:$D$13),IF(MONTH(F694)&lt;6,0)))),0),"")</f>
        <v/>
      </c>
      <c r="U694" s="50" t="str">
        <f t="shared" si="53"/>
        <v/>
      </c>
    </row>
    <row r="695" spans="1:21" x14ac:dyDescent="0.35">
      <c r="A695" s="11" t="str">
        <f t="shared" si="54"/>
        <v/>
      </c>
      <c r="B695" s="32"/>
      <c r="C695" s="17"/>
      <c r="D695" s="18"/>
      <c r="E695" s="12"/>
      <c r="F695" s="12"/>
      <c r="G695" s="40" t="str">
        <f>IF(OR(E695="",F695=""),"",NETWORKDAYS(E695,F695,Lister!$D$7:$D$13))</f>
        <v/>
      </c>
      <c r="H695" s="14"/>
      <c r="I695" s="25" t="str">
        <f t="shared" si="50"/>
        <v/>
      </c>
      <c r="J695" s="45"/>
      <c r="K695" s="46"/>
      <c r="L695" s="15"/>
      <c r="M695" s="49" t="str">
        <f t="shared" si="51"/>
        <v/>
      </c>
      <c r="N695" s="47" t="str">
        <f t="shared" si="52"/>
        <v/>
      </c>
      <c r="O695" s="15"/>
      <c r="P695" s="15"/>
      <c r="Q695" s="15"/>
      <c r="R695" s="48" t="str">
        <f>IFERROR(MAX(IF(OR(O695="",P695="",Q695=""),"",IF(AND(MONTH(E695)=4,MONTH(F695)=4),(NETWORKDAYS(E695,F695,Lister!$D$7:$D$13)-O695)*N695/NETWORKDAYS(Lister!$D$19,Lister!$E$19,Lister!$D$7:$D$13),IF(AND(MONTH(E695)=4,MONTH(F695)&gt;4),(NETWORKDAYS(E695,Lister!$E$19,Lister!$D$7:$D$13)-O695)*N695/NETWORKDAYS(Lister!$D$19,Lister!$E$19,Lister!$D$7:$D$13),IF(MONTH(E695)&gt;4,0)))),0),"")</f>
        <v/>
      </c>
      <c r="S695" s="48" t="str">
        <f>IFERROR(MAX(IF(OR(O695="",P695="",Q695=""),"",IF(AND(MONTH(E695)=5,MONTH(F695)=5),(NETWORKDAYS(E695,F695,Lister!$D$7:$D$13)-P695)*N695/NETWORKDAYS(Lister!$D$20,Lister!$E$20,Lister!$D$7:$D$13),IF(AND(MONTH(E695)=4,MONTH(F695)=5),(NETWORKDAYS(Lister!$D$20,F695,Lister!$D$7:$D$13)-P695)*N695/NETWORKDAYS(Lister!$D$20,Lister!$E$20,Lister!$D$7:$D$13),IF(AND(MONTH(E695)=5,MONTH(F695)=6),(NETWORKDAYS(E695,Lister!$E$20,Lister!$D$7:$D$13)-P695)*N695/NETWORKDAYS(Lister!$D$20,Lister!$E$20,Lister!$D$7:$D$13),IF(AND(MONTH(E695)=4,MONTH(F695)=6),(NETWORKDAYS(Lister!$D$20,Lister!$E$20,Lister!$D$7:$D$13)-P695)*N695/NETWORKDAYS(Lister!$D$20,Lister!$E$20,Lister!$D$7:$D$13),IF(OR(MONTH(F695)=4,MONTH(E695)=6),0)))))),0),"")</f>
        <v/>
      </c>
      <c r="T695" s="48" t="str">
        <f>IFERROR(MAX(IF(OR(O695="",P695="",Q695=""),"",IF(AND(MONTH(E695)=6,MONTH(F695)=6),(NETWORKDAYS(E695,F695,Lister!$D$7:$D$13)-Q695)*N695/NETWORKDAYS(Lister!$D$21,Lister!$E$21,Lister!$D$7:$D$13),IF(AND(MONTH(E695)&lt;6,MONTH(F695)=6),(NETWORKDAYS(Lister!$D$21,F695,Lister!$D$7:$D$13)-Q695)*N695/NETWORKDAYS(Lister!$D$21,Lister!$E$21,Lister!$D$7:$D$13),IF(MONTH(F695)&lt;6,0)))),0),"")</f>
        <v/>
      </c>
      <c r="U695" s="50" t="str">
        <f t="shared" si="53"/>
        <v/>
      </c>
    </row>
    <row r="696" spans="1:21" x14ac:dyDescent="0.35">
      <c r="A696" s="11" t="str">
        <f t="shared" si="54"/>
        <v/>
      </c>
      <c r="B696" s="32"/>
      <c r="C696" s="17"/>
      <c r="D696" s="18"/>
      <c r="E696" s="12"/>
      <c r="F696" s="12"/>
      <c r="G696" s="40" t="str">
        <f>IF(OR(E696="",F696=""),"",NETWORKDAYS(E696,F696,Lister!$D$7:$D$13))</f>
        <v/>
      </c>
      <c r="H696" s="14"/>
      <c r="I696" s="25" t="str">
        <f t="shared" si="50"/>
        <v/>
      </c>
      <c r="J696" s="45"/>
      <c r="K696" s="46"/>
      <c r="L696" s="15"/>
      <c r="M696" s="49" t="str">
        <f t="shared" si="51"/>
        <v/>
      </c>
      <c r="N696" s="47" t="str">
        <f t="shared" si="52"/>
        <v/>
      </c>
      <c r="O696" s="15"/>
      <c r="P696" s="15"/>
      <c r="Q696" s="15"/>
      <c r="R696" s="48" t="str">
        <f>IFERROR(MAX(IF(OR(O696="",P696="",Q696=""),"",IF(AND(MONTH(E696)=4,MONTH(F696)=4),(NETWORKDAYS(E696,F696,Lister!$D$7:$D$13)-O696)*N696/NETWORKDAYS(Lister!$D$19,Lister!$E$19,Lister!$D$7:$D$13),IF(AND(MONTH(E696)=4,MONTH(F696)&gt;4),(NETWORKDAYS(E696,Lister!$E$19,Lister!$D$7:$D$13)-O696)*N696/NETWORKDAYS(Lister!$D$19,Lister!$E$19,Lister!$D$7:$D$13),IF(MONTH(E696)&gt;4,0)))),0),"")</f>
        <v/>
      </c>
      <c r="S696" s="48" t="str">
        <f>IFERROR(MAX(IF(OR(O696="",P696="",Q696=""),"",IF(AND(MONTH(E696)=5,MONTH(F696)=5),(NETWORKDAYS(E696,F696,Lister!$D$7:$D$13)-P696)*N696/NETWORKDAYS(Lister!$D$20,Lister!$E$20,Lister!$D$7:$D$13),IF(AND(MONTH(E696)=4,MONTH(F696)=5),(NETWORKDAYS(Lister!$D$20,F696,Lister!$D$7:$D$13)-P696)*N696/NETWORKDAYS(Lister!$D$20,Lister!$E$20,Lister!$D$7:$D$13),IF(AND(MONTH(E696)=5,MONTH(F696)=6),(NETWORKDAYS(E696,Lister!$E$20,Lister!$D$7:$D$13)-P696)*N696/NETWORKDAYS(Lister!$D$20,Lister!$E$20,Lister!$D$7:$D$13),IF(AND(MONTH(E696)=4,MONTH(F696)=6),(NETWORKDAYS(Lister!$D$20,Lister!$E$20,Lister!$D$7:$D$13)-P696)*N696/NETWORKDAYS(Lister!$D$20,Lister!$E$20,Lister!$D$7:$D$13),IF(OR(MONTH(F696)=4,MONTH(E696)=6),0)))))),0),"")</f>
        <v/>
      </c>
      <c r="T696" s="48" t="str">
        <f>IFERROR(MAX(IF(OR(O696="",P696="",Q696=""),"",IF(AND(MONTH(E696)=6,MONTH(F696)=6),(NETWORKDAYS(E696,F696,Lister!$D$7:$D$13)-Q696)*N696/NETWORKDAYS(Lister!$D$21,Lister!$E$21,Lister!$D$7:$D$13),IF(AND(MONTH(E696)&lt;6,MONTH(F696)=6),(NETWORKDAYS(Lister!$D$21,F696,Lister!$D$7:$D$13)-Q696)*N696/NETWORKDAYS(Lister!$D$21,Lister!$E$21,Lister!$D$7:$D$13),IF(MONTH(F696)&lt;6,0)))),0),"")</f>
        <v/>
      </c>
      <c r="U696" s="50" t="str">
        <f t="shared" si="53"/>
        <v/>
      </c>
    </row>
    <row r="697" spans="1:21" x14ac:dyDescent="0.35">
      <c r="A697" s="11" t="str">
        <f t="shared" si="54"/>
        <v/>
      </c>
      <c r="B697" s="32"/>
      <c r="C697" s="17"/>
      <c r="D697" s="18"/>
      <c r="E697" s="12"/>
      <c r="F697" s="12"/>
      <c r="G697" s="40" t="str">
        <f>IF(OR(E697="",F697=""),"",NETWORKDAYS(E697,F697,Lister!$D$7:$D$13))</f>
        <v/>
      </c>
      <c r="H697" s="14"/>
      <c r="I697" s="25" t="str">
        <f t="shared" si="50"/>
        <v/>
      </c>
      <c r="J697" s="45"/>
      <c r="K697" s="46"/>
      <c r="L697" s="15"/>
      <c r="M697" s="49" t="str">
        <f t="shared" si="51"/>
        <v/>
      </c>
      <c r="N697" s="47" t="str">
        <f t="shared" si="52"/>
        <v/>
      </c>
      <c r="O697" s="15"/>
      <c r="P697" s="15"/>
      <c r="Q697" s="15"/>
      <c r="R697" s="48" t="str">
        <f>IFERROR(MAX(IF(OR(O697="",P697="",Q697=""),"",IF(AND(MONTH(E697)=4,MONTH(F697)=4),(NETWORKDAYS(E697,F697,Lister!$D$7:$D$13)-O697)*N697/NETWORKDAYS(Lister!$D$19,Lister!$E$19,Lister!$D$7:$D$13),IF(AND(MONTH(E697)=4,MONTH(F697)&gt;4),(NETWORKDAYS(E697,Lister!$E$19,Lister!$D$7:$D$13)-O697)*N697/NETWORKDAYS(Lister!$D$19,Lister!$E$19,Lister!$D$7:$D$13),IF(MONTH(E697)&gt;4,0)))),0),"")</f>
        <v/>
      </c>
      <c r="S697" s="48" t="str">
        <f>IFERROR(MAX(IF(OR(O697="",P697="",Q697=""),"",IF(AND(MONTH(E697)=5,MONTH(F697)=5),(NETWORKDAYS(E697,F697,Lister!$D$7:$D$13)-P697)*N697/NETWORKDAYS(Lister!$D$20,Lister!$E$20,Lister!$D$7:$D$13),IF(AND(MONTH(E697)=4,MONTH(F697)=5),(NETWORKDAYS(Lister!$D$20,F697,Lister!$D$7:$D$13)-P697)*N697/NETWORKDAYS(Lister!$D$20,Lister!$E$20,Lister!$D$7:$D$13),IF(AND(MONTH(E697)=5,MONTH(F697)=6),(NETWORKDAYS(E697,Lister!$E$20,Lister!$D$7:$D$13)-P697)*N697/NETWORKDAYS(Lister!$D$20,Lister!$E$20,Lister!$D$7:$D$13),IF(AND(MONTH(E697)=4,MONTH(F697)=6),(NETWORKDAYS(Lister!$D$20,Lister!$E$20,Lister!$D$7:$D$13)-P697)*N697/NETWORKDAYS(Lister!$D$20,Lister!$E$20,Lister!$D$7:$D$13),IF(OR(MONTH(F697)=4,MONTH(E697)=6),0)))))),0),"")</f>
        <v/>
      </c>
      <c r="T697" s="48" t="str">
        <f>IFERROR(MAX(IF(OR(O697="",P697="",Q697=""),"",IF(AND(MONTH(E697)=6,MONTH(F697)=6),(NETWORKDAYS(E697,F697,Lister!$D$7:$D$13)-Q697)*N697/NETWORKDAYS(Lister!$D$21,Lister!$E$21,Lister!$D$7:$D$13),IF(AND(MONTH(E697)&lt;6,MONTH(F697)=6),(NETWORKDAYS(Lister!$D$21,F697,Lister!$D$7:$D$13)-Q697)*N697/NETWORKDAYS(Lister!$D$21,Lister!$E$21,Lister!$D$7:$D$13),IF(MONTH(F697)&lt;6,0)))),0),"")</f>
        <v/>
      </c>
      <c r="U697" s="50" t="str">
        <f t="shared" si="53"/>
        <v/>
      </c>
    </row>
    <row r="698" spans="1:21" x14ac:dyDescent="0.35">
      <c r="A698" s="11" t="str">
        <f t="shared" si="54"/>
        <v/>
      </c>
      <c r="B698" s="32"/>
      <c r="C698" s="17"/>
      <c r="D698" s="18"/>
      <c r="E698" s="12"/>
      <c r="F698" s="12"/>
      <c r="G698" s="40" t="str">
        <f>IF(OR(E698="",F698=""),"",NETWORKDAYS(E698,F698,Lister!$D$7:$D$13))</f>
        <v/>
      </c>
      <c r="H698" s="14"/>
      <c r="I698" s="25" t="str">
        <f t="shared" si="50"/>
        <v/>
      </c>
      <c r="J698" s="45"/>
      <c r="K698" s="46"/>
      <c r="L698" s="15"/>
      <c r="M698" s="49" t="str">
        <f t="shared" si="51"/>
        <v/>
      </c>
      <c r="N698" s="47" t="str">
        <f t="shared" si="52"/>
        <v/>
      </c>
      <c r="O698" s="15"/>
      <c r="P698" s="15"/>
      <c r="Q698" s="15"/>
      <c r="R698" s="48" t="str">
        <f>IFERROR(MAX(IF(OR(O698="",P698="",Q698=""),"",IF(AND(MONTH(E698)=4,MONTH(F698)=4),(NETWORKDAYS(E698,F698,Lister!$D$7:$D$13)-O698)*N698/NETWORKDAYS(Lister!$D$19,Lister!$E$19,Lister!$D$7:$D$13),IF(AND(MONTH(E698)=4,MONTH(F698)&gt;4),(NETWORKDAYS(E698,Lister!$E$19,Lister!$D$7:$D$13)-O698)*N698/NETWORKDAYS(Lister!$D$19,Lister!$E$19,Lister!$D$7:$D$13),IF(MONTH(E698)&gt;4,0)))),0),"")</f>
        <v/>
      </c>
      <c r="S698" s="48" t="str">
        <f>IFERROR(MAX(IF(OR(O698="",P698="",Q698=""),"",IF(AND(MONTH(E698)=5,MONTH(F698)=5),(NETWORKDAYS(E698,F698,Lister!$D$7:$D$13)-P698)*N698/NETWORKDAYS(Lister!$D$20,Lister!$E$20,Lister!$D$7:$D$13),IF(AND(MONTH(E698)=4,MONTH(F698)=5),(NETWORKDAYS(Lister!$D$20,F698,Lister!$D$7:$D$13)-P698)*N698/NETWORKDAYS(Lister!$D$20,Lister!$E$20,Lister!$D$7:$D$13),IF(AND(MONTH(E698)=5,MONTH(F698)=6),(NETWORKDAYS(E698,Lister!$E$20,Lister!$D$7:$D$13)-P698)*N698/NETWORKDAYS(Lister!$D$20,Lister!$E$20,Lister!$D$7:$D$13),IF(AND(MONTH(E698)=4,MONTH(F698)=6),(NETWORKDAYS(Lister!$D$20,Lister!$E$20,Lister!$D$7:$D$13)-P698)*N698/NETWORKDAYS(Lister!$D$20,Lister!$E$20,Lister!$D$7:$D$13),IF(OR(MONTH(F698)=4,MONTH(E698)=6),0)))))),0),"")</f>
        <v/>
      </c>
      <c r="T698" s="48" t="str">
        <f>IFERROR(MAX(IF(OR(O698="",P698="",Q698=""),"",IF(AND(MONTH(E698)=6,MONTH(F698)=6),(NETWORKDAYS(E698,F698,Lister!$D$7:$D$13)-Q698)*N698/NETWORKDAYS(Lister!$D$21,Lister!$E$21,Lister!$D$7:$D$13),IF(AND(MONTH(E698)&lt;6,MONTH(F698)=6),(NETWORKDAYS(Lister!$D$21,F698,Lister!$D$7:$D$13)-Q698)*N698/NETWORKDAYS(Lister!$D$21,Lister!$E$21,Lister!$D$7:$D$13),IF(MONTH(F698)&lt;6,0)))),0),"")</f>
        <v/>
      </c>
      <c r="U698" s="50" t="str">
        <f t="shared" si="53"/>
        <v/>
      </c>
    </row>
    <row r="699" spans="1:21" x14ac:dyDescent="0.35">
      <c r="A699" s="11" t="str">
        <f t="shared" si="54"/>
        <v/>
      </c>
      <c r="B699" s="32"/>
      <c r="C699" s="17"/>
      <c r="D699" s="18"/>
      <c r="E699" s="12"/>
      <c r="F699" s="12"/>
      <c r="G699" s="40" t="str">
        <f>IF(OR(E699="",F699=""),"",NETWORKDAYS(E699,F699,Lister!$D$7:$D$13))</f>
        <v/>
      </c>
      <c r="H699" s="14"/>
      <c r="I699" s="25" t="str">
        <f t="shared" si="50"/>
        <v/>
      </c>
      <c r="J699" s="45"/>
      <c r="K699" s="46"/>
      <c r="L699" s="15"/>
      <c r="M699" s="49" t="str">
        <f t="shared" si="51"/>
        <v/>
      </c>
      <c r="N699" s="47" t="str">
        <f t="shared" si="52"/>
        <v/>
      </c>
      <c r="O699" s="15"/>
      <c r="P699" s="15"/>
      <c r="Q699" s="15"/>
      <c r="R699" s="48" t="str">
        <f>IFERROR(MAX(IF(OR(O699="",P699="",Q699=""),"",IF(AND(MONTH(E699)=4,MONTH(F699)=4),(NETWORKDAYS(E699,F699,Lister!$D$7:$D$13)-O699)*N699/NETWORKDAYS(Lister!$D$19,Lister!$E$19,Lister!$D$7:$D$13),IF(AND(MONTH(E699)=4,MONTH(F699)&gt;4),(NETWORKDAYS(E699,Lister!$E$19,Lister!$D$7:$D$13)-O699)*N699/NETWORKDAYS(Lister!$D$19,Lister!$E$19,Lister!$D$7:$D$13),IF(MONTH(E699)&gt;4,0)))),0),"")</f>
        <v/>
      </c>
      <c r="S699" s="48" t="str">
        <f>IFERROR(MAX(IF(OR(O699="",P699="",Q699=""),"",IF(AND(MONTH(E699)=5,MONTH(F699)=5),(NETWORKDAYS(E699,F699,Lister!$D$7:$D$13)-P699)*N699/NETWORKDAYS(Lister!$D$20,Lister!$E$20,Lister!$D$7:$D$13),IF(AND(MONTH(E699)=4,MONTH(F699)=5),(NETWORKDAYS(Lister!$D$20,F699,Lister!$D$7:$D$13)-P699)*N699/NETWORKDAYS(Lister!$D$20,Lister!$E$20,Lister!$D$7:$D$13),IF(AND(MONTH(E699)=5,MONTH(F699)=6),(NETWORKDAYS(E699,Lister!$E$20,Lister!$D$7:$D$13)-P699)*N699/NETWORKDAYS(Lister!$D$20,Lister!$E$20,Lister!$D$7:$D$13),IF(AND(MONTH(E699)=4,MONTH(F699)=6),(NETWORKDAYS(Lister!$D$20,Lister!$E$20,Lister!$D$7:$D$13)-P699)*N699/NETWORKDAYS(Lister!$D$20,Lister!$E$20,Lister!$D$7:$D$13),IF(OR(MONTH(F699)=4,MONTH(E699)=6),0)))))),0),"")</f>
        <v/>
      </c>
      <c r="T699" s="48" t="str">
        <f>IFERROR(MAX(IF(OR(O699="",P699="",Q699=""),"",IF(AND(MONTH(E699)=6,MONTH(F699)=6),(NETWORKDAYS(E699,F699,Lister!$D$7:$D$13)-Q699)*N699/NETWORKDAYS(Lister!$D$21,Lister!$E$21,Lister!$D$7:$D$13),IF(AND(MONTH(E699)&lt;6,MONTH(F699)=6),(NETWORKDAYS(Lister!$D$21,F699,Lister!$D$7:$D$13)-Q699)*N699/NETWORKDAYS(Lister!$D$21,Lister!$E$21,Lister!$D$7:$D$13),IF(MONTH(F699)&lt;6,0)))),0),"")</f>
        <v/>
      </c>
      <c r="U699" s="50" t="str">
        <f t="shared" si="53"/>
        <v/>
      </c>
    </row>
    <row r="700" spans="1:21" x14ac:dyDescent="0.35">
      <c r="A700" s="11" t="str">
        <f t="shared" si="54"/>
        <v/>
      </c>
      <c r="B700" s="32"/>
      <c r="C700" s="17"/>
      <c r="D700" s="18"/>
      <c r="E700" s="12"/>
      <c r="F700" s="12"/>
      <c r="G700" s="40" t="str">
        <f>IF(OR(E700="",F700=""),"",NETWORKDAYS(E700,F700,Lister!$D$7:$D$13))</f>
        <v/>
      </c>
      <c r="H700" s="14"/>
      <c r="I700" s="25" t="str">
        <f t="shared" si="50"/>
        <v/>
      </c>
      <c r="J700" s="45"/>
      <c r="K700" s="46"/>
      <c r="L700" s="15"/>
      <c r="M700" s="49" t="str">
        <f t="shared" si="51"/>
        <v/>
      </c>
      <c r="N700" s="47" t="str">
        <f t="shared" si="52"/>
        <v/>
      </c>
      <c r="O700" s="15"/>
      <c r="P700" s="15"/>
      <c r="Q700" s="15"/>
      <c r="R700" s="48" t="str">
        <f>IFERROR(MAX(IF(OR(O700="",P700="",Q700=""),"",IF(AND(MONTH(E700)=4,MONTH(F700)=4),(NETWORKDAYS(E700,F700,Lister!$D$7:$D$13)-O700)*N700/NETWORKDAYS(Lister!$D$19,Lister!$E$19,Lister!$D$7:$D$13),IF(AND(MONTH(E700)=4,MONTH(F700)&gt;4),(NETWORKDAYS(E700,Lister!$E$19,Lister!$D$7:$D$13)-O700)*N700/NETWORKDAYS(Lister!$D$19,Lister!$E$19,Lister!$D$7:$D$13),IF(MONTH(E700)&gt;4,0)))),0),"")</f>
        <v/>
      </c>
      <c r="S700" s="48" t="str">
        <f>IFERROR(MAX(IF(OR(O700="",P700="",Q700=""),"",IF(AND(MONTH(E700)=5,MONTH(F700)=5),(NETWORKDAYS(E700,F700,Lister!$D$7:$D$13)-P700)*N700/NETWORKDAYS(Lister!$D$20,Lister!$E$20,Lister!$D$7:$D$13),IF(AND(MONTH(E700)=4,MONTH(F700)=5),(NETWORKDAYS(Lister!$D$20,F700,Lister!$D$7:$D$13)-P700)*N700/NETWORKDAYS(Lister!$D$20,Lister!$E$20,Lister!$D$7:$D$13),IF(AND(MONTH(E700)=5,MONTH(F700)=6),(NETWORKDAYS(E700,Lister!$E$20,Lister!$D$7:$D$13)-P700)*N700/NETWORKDAYS(Lister!$D$20,Lister!$E$20,Lister!$D$7:$D$13),IF(AND(MONTH(E700)=4,MONTH(F700)=6),(NETWORKDAYS(Lister!$D$20,Lister!$E$20,Lister!$D$7:$D$13)-P700)*N700/NETWORKDAYS(Lister!$D$20,Lister!$E$20,Lister!$D$7:$D$13),IF(OR(MONTH(F700)=4,MONTH(E700)=6),0)))))),0),"")</f>
        <v/>
      </c>
      <c r="T700" s="48" t="str">
        <f>IFERROR(MAX(IF(OR(O700="",P700="",Q700=""),"",IF(AND(MONTH(E700)=6,MONTH(F700)=6),(NETWORKDAYS(E700,F700,Lister!$D$7:$D$13)-Q700)*N700/NETWORKDAYS(Lister!$D$21,Lister!$E$21,Lister!$D$7:$D$13),IF(AND(MONTH(E700)&lt;6,MONTH(F700)=6),(NETWORKDAYS(Lister!$D$21,F700,Lister!$D$7:$D$13)-Q700)*N700/NETWORKDAYS(Lister!$D$21,Lister!$E$21,Lister!$D$7:$D$13),IF(MONTH(F700)&lt;6,0)))),0),"")</f>
        <v/>
      </c>
      <c r="U700" s="50" t="str">
        <f t="shared" si="53"/>
        <v/>
      </c>
    </row>
    <row r="701" spans="1:21" x14ac:dyDescent="0.35">
      <c r="A701" s="11" t="str">
        <f t="shared" si="54"/>
        <v/>
      </c>
      <c r="B701" s="32"/>
      <c r="C701" s="17"/>
      <c r="D701" s="18"/>
      <c r="E701" s="12"/>
      <c r="F701" s="12"/>
      <c r="G701" s="40" t="str">
        <f>IF(OR(E701="",F701=""),"",NETWORKDAYS(E701,F701,Lister!$D$7:$D$13))</f>
        <v/>
      </c>
      <c r="H701" s="14"/>
      <c r="I701" s="25" t="str">
        <f t="shared" si="50"/>
        <v/>
      </c>
      <c r="J701" s="45"/>
      <c r="K701" s="46"/>
      <c r="L701" s="15"/>
      <c r="M701" s="49" t="str">
        <f t="shared" si="51"/>
        <v/>
      </c>
      <c r="N701" s="47" t="str">
        <f t="shared" si="52"/>
        <v/>
      </c>
      <c r="O701" s="15"/>
      <c r="P701" s="15"/>
      <c r="Q701" s="15"/>
      <c r="R701" s="48" t="str">
        <f>IFERROR(MAX(IF(OR(O701="",P701="",Q701=""),"",IF(AND(MONTH(E701)=4,MONTH(F701)=4),(NETWORKDAYS(E701,F701,Lister!$D$7:$D$13)-O701)*N701/NETWORKDAYS(Lister!$D$19,Lister!$E$19,Lister!$D$7:$D$13),IF(AND(MONTH(E701)=4,MONTH(F701)&gt;4),(NETWORKDAYS(E701,Lister!$E$19,Lister!$D$7:$D$13)-O701)*N701/NETWORKDAYS(Lister!$D$19,Lister!$E$19,Lister!$D$7:$D$13),IF(MONTH(E701)&gt;4,0)))),0),"")</f>
        <v/>
      </c>
      <c r="S701" s="48" t="str">
        <f>IFERROR(MAX(IF(OR(O701="",P701="",Q701=""),"",IF(AND(MONTH(E701)=5,MONTH(F701)=5),(NETWORKDAYS(E701,F701,Lister!$D$7:$D$13)-P701)*N701/NETWORKDAYS(Lister!$D$20,Lister!$E$20,Lister!$D$7:$D$13),IF(AND(MONTH(E701)=4,MONTH(F701)=5),(NETWORKDAYS(Lister!$D$20,F701,Lister!$D$7:$D$13)-P701)*N701/NETWORKDAYS(Lister!$D$20,Lister!$E$20,Lister!$D$7:$D$13),IF(AND(MONTH(E701)=5,MONTH(F701)=6),(NETWORKDAYS(E701,Lister!$E$20,Lister!$D$7:$D$13)-P701)*N701/NETWORKDAYS(Lister!$D$20,Lister!$E$20,Lister!$D$7:$D$13),IF(AND(MONTH(E701)=4,MONTH(F701)=6),(NETWORKDAYS(Lister!$D$20,Lister!$E$20,Lister!$D$7:$D$13)-P701)*N701/NETWORKDAYS(Lister!$D$20,Lister!$E$20,Lister!$D$7:$D$13),IF(OR(MONTH(F701)=4,MONTH(E701)=6),0)))))),0),"")</f>
        <v/>
      </c>
      <c r="T701" s="48" t="str">
        <f>IFERROR(MAX(IF(OR(O701="",P701="",Q701=""),"",IF(AND(MONTH(E701)=6,MONTH(F701)=6),(NETWORKDAYS(E701,F701,Lister!$D$7:$D$13)-Q701)*N701/NETWORKDAYS(Lister!$D$21,Lister!$E$21,Lister!$D$7:$D$13),IF(AND(MONTH(E701)&lt;6,MONTH(F701)=6),(NETWORKDAYS(Lister!$D$21,F701,Lister!$D$7:$D$13)-Q701)*N701/NETWORKDAYS(Lister!$D$21,Lister!$E$21,Lister!$D$7:$D$13),IF(MONTH(F701)&lt;6,0)))),0),"")</f>
        <v/>
      </c>
      <c r="U701" s="50" t="str">
        <f t="shared" si="53"/>
        <v/>
      </c>
    </row>
    <row r="702" spans="1:21" x14ac:dyDescent="0.35">
      <c r="A702" s="11" t="str">
        <f t="shared" si="54"/>
        <v/>
      </c>
      <c r="B702" s="32"/>
      <c r="C702" s="17"/>
      <c r="D702" s="18"/>
      <c r="E702" s="12"/>
      <c r="F702" s="12"/>
      <c r="G702" s="40" t="str">
        <f>IF(OR(E702="",F702=""),"",NETWORKDAYS(E702,F702,Lister!$D$7:$D$13))</f>
        <v/>
      </c>
      <c r="H702" s="14"/>
      <c r="I702" s="25" t="str">
        <f t="shared" si="50"/>
        <v/>
      </c>
      <c r="J702" s="45"/>
      <c r="K702" s="46"/>
      <c r="L702" s="15"/>
      <c r="M702" s="49" t="str">
        <f t="shared" si="51"/>
        <v/>
      </c>
      <c r="N702" s="47" t="str">
        <f t="shared" si="52"/>
        <v/>
      </c>
      <c r="O702" s="15"/>
      <c r="P702" s="15"/>
      <c r="Q702" s="15"/>
      <c r="R702" s="48" t="str">
        <f>IFERROR(MAX(IF(OR(O702="",P702="",Q702=""),"",IF(AND(MONTH(E702)=4,MONTH(F702)=4),(NETWORKDAYS(E702,F702,Lister!$D$7:$D$13)-O702)*N702/NETWORKDAYS(Lister!$D$19,Lister!$E$19,Lister!$D$7:$D$13),IF(AND(MONTH(E702)=4,MONTH(F702)&gt;4),(NETWORKDAYS(E702,Lister!$E$19,Lister!$D$7:$D$13)-O702)*N702/NETWORKDAYS(Lister!$D$19,Lister!$E$19,Lister!$D$7:$D$13),IF(MONTH(E702)&gt;4,0)))),0),"")</f>
        <v/>
      </c>
      <c r="S702" s="48" t="str">
        <f>IFERROR(MAX(IF(OR(O702="",P702="",Q702=""),"",IF(AND(MONTH(E702)=5,MONTH(F702)=5),(NETWORKDAYS(E702,F702,Lister!$D$7:$D$13)-P702)*N702/NETWORKDAYS(Lister!$D$20,Lister!$E$20,Lister!$D$7:$D$13),IF(AND(MONTH(E702)=4,MONTH(F702)=5),(NETWORKDAYS(Lister!$D$20,F702,Lister!$D$7:$D$13)-P702)*N702/NETWORKDAYS(Lister!$D$20,Lister!$E$20,Lister!$D$7:$D$13),IF(AND(MONTH(E702)=5,MONTH(F702)=6),(NETWORKDAYS(E702,Lister!$E$20,Lister!$D$7:$D$13)-P702)*N702/NETWORKDAYS(Lister!$D$20,Lister!$E$20,Lister!$D$7:$D$13),IF(AND(MONTH(E702)=4,MONTH(F702)=6),(NETWORKDAYS(Lister!$D$20,Lister!$E$20,Lister!$D$7:$D$13)-P702)*N702/NETWORKDAYS(Lister!$D$20,Lister!$E$20,Lister!$D$7:$D$13),IF(OR(MONTH(F702)=4,MONTH(E702)=6),0)))))),0),"")</f>
        <v/>
      </c>
      <c r="T702" s="48" t="str">
        <f>IFERROR(MAX(IF(OR(O702="",P702="",Q702=""),"",IF(AND(MONTH(E702)=6,MONTH(F702)=6),(NETWORKDAYS(E702,F702,Lister!$D$7:$D$13)-Q702)*N702/NETWORKDAYS(Lister!$D$21,Lister!$E$21,Lister!$D$7:$D$13),IF(AND(MONTH(E702)&lt;6,MONTH(F702)=6),(NETWORKDAYS(Lister!$D$21,F702,Lister!$D$7:$D$13)-Q702)*N702/NETWORKDAYS(Lister!$D$21,Lister!$E$21,Lister!$D$7:$D$13),IF(MONTH(F702)&lt;6,0)))),0),"")</f>
        <v/>
      </c>
      <c r="U702" s="50" t="str">
        <f t="shared" si="53"/>
        <v/>
      </c>
    </row>
    <row r="703" spans="1:21" x14ac:dyDescent="0.35">
      <c r="A703" s="11" t="str">
        <f t="shared" si="54"/>
        <v/>
      </c>
      <c r="B703" s="32"/>
      <c r="C703" s="17"/>
      <c r="D703" s="18"/>
      <c r="E703" s="12"/>
      <c r="F703" s="12"/>
      <c r="G703" s="40" t="str">
        <f>IF(OR(E703="",F703=""),"",NETWORKDAYS(E703,F703,Lister!$D$7:$D$13))</f>
        <v/>
      </c>
      <c r="H703" s="14"/>
      <c r="I703" s="25" t="str">
        <f t="shared" si="50"/>
        <v/>
      </c>
      <c r="J703" s="45"/>
      <c r="K703" s="46"/>
      <c r="L703" s="15"/>
      <c r="M703" s="49" t="str">
        <f t="shared" si="51"/>
        <v/>
      </c>
      <c r="N703" s="47" t="str">
        <f t="shared" si="52"/>
        <v/>
      </c>
      <c r="O703" s="15"/>
      <c r="P703" s="15"/>
      <c r="Q703" s="15"/>
      <c r="R703" s="48" t="str">
        <f>IFERROR(MAX(IF(OR(O703="",P703="",Q703=""),"",IF(AND(MONTH(E703)=4,MONTH(F703)=4),(NETWORKDAYS(E703,F703,Lister!$D$7:$D$13)-O703)*N703/NETWORKDAYS(Lister!$D$19,Lister!$E$19,Lister!$D$7:$D$13),IF(AND(MONTH(E703)=4,MONTH(F703)&gt;4),(NETWORKDAYS(E703,Lister!$E$19,Lister!$D$7:$D$13)-O703)*N703/NETWORKDAYS(Lister!$D$19,Lister!$E$19,Lister!$D$7:$D$13),IF(MONTH(E703)&gt;4,0)))),0),"")</f>
        <v/>
      </c>
      <c r="S703" s="48" t="str">
        <f>IFERROR(MAX(IF(OR(O703="",P703="",Q703=""),"",IF(AND(MONTH(E703)=5,MONTH(F703)=5),(NETWORKDAYS(E703,F703,Lister!$D$7:$D$13)-P703)*N703/NETWORKDAYS(Lister!$D$20,Lister!$E$20,Lister!$D$7:$D$13),IF(AND(MONTH(E703)=4,MONTH(F703)=5),(NETWORKDAYS(Lister!$D$20,F703,Lister!$D$7:$D$13)-P703)*N703/NETWORKDAYS(Lister!$D$20,Lister!$E$20,Lister!$D$7:$D$13),IF(AND(MONTH(E703)=5,MONTH(F703)=6),(NETWORKDAYS(E703,Lister!$E$20,Lister!$D$7:$D$13)-P703)*N703/NETWORKDAYS(Lister!$D$20,Lister!$E$20,Lister!$D$7:$D$13),IF(AND(MONTH(E703)=4,MONTH(F703)=6),(NETWORKDAYS(Lister!$D$20,Lister!$E$20,Lister!$D$7:$D$13)-P703)*N703/NETWORKDAYS(Lister!$D$20,Lister!$E$20,Lister!$D$7:$D$13),IF(OR(MONTH(F703)=4,MONTH(E703)=6),0)))))),0),"")</f>
        <v/>
      </c>
      <c r="T703" s="48" t="str">
        <f>IFERROR(MAX(IF(OR(O703="",P703="",Q703=""),"",IF(AND(MONTH(E703)=6,MONTH(F703)=6),(NETWORKDAYS(E703,F703,Lister!$D$7:$D$13)-Q703)*N703/NETWORKDAYS(Lister!$D$21,Lister!$E$21,Lister!$D$7:$D$13),IF(AND(MONTH(E703)&lt;6,MONTH(F703)=6),(NETWORKDAYS(Lister!$D$21,F703,Lister!$D$7:$D$13)-Q703)*N703/NETWORKDAYS(Lister!$D$21,Lister!$E$21,Lister!$D$7:$D$13),IF(MONTH(F703)&lt;6,0)))),0),"")</f>
        <v/>
      </c>
      <c r="U703" s="50" t="str">
        <f t="shared" si="53"/>
        <v/>
      </c>
    </row>
    <row r="704" spans="1:21" x14ac:dyDescent="0.35">
      <c r="A704" s="11" t="str">
        <f t="shared" si="54"/>
        <v/>
      </c>
      <c r="B704" s="32"/>
      <c r="C704" s="17"/>
      <c r="D704" s="18"/>
      <c r="E704" s="12"/>
      <c r="F704" s="12"/>
      <c r="G704" s="40" t="str">
        <f>IF(OR(E704="",F704=""),"",NETWORKDAYS(E704,F704,Lister!$D$7:$D$13))</f>
        <v/>
      </c>
      <c r="H704" s="14"/>
      <c r="I704" s="25" t="str">
        <f t="shared" si="50"/>
        <v/>
      </c>
      <c r="J704" s="45"/>
      <c r="K704" s="46"/>
      <c r="L704" s="15"/>
      <c r="M704" s="49" t="str">
        <f t="shared" si="51"/>
        <v/>
      </c>
      <c r="N704" s="47" t="str">
        <f t="shared" si="52"/>
        <v/>
      </c>
      <c r="O704" s="15"/>
      <c r="P704" s="15"/>
      <c r="Q704" s="15"/>
      <c r="R704" s="48" t="str">
        <f>IFERROR(MAX(IF(OR(O704="",P704="",Q704=""),"",IF(AND(MONTH(E704)=4,MONTH(F704)=4),(NETWORKDAYS(E704,F704,Lister!$D$7:$D$13)-O704)*N704/NETWORKDAYS(Lister!$D$19,Lister!$E$19,Lister!$D$7:$D$13),IF(AND(MONTH(E704)=4,MONTH(F704)&gt;4),(NETWORKDAYS(E704,Lister!$E$19,Lister!$D$7:$D$13)-O704)*N704/NETWORKDAYS(Lister!$D$19,Lister!$E$19,Lister!$D$7:$D$13),IF(MONTH(E704)&gt;4,0)))),0),"")</f>
        <v/>
      </c>
      <c r="S704" s="48" t="str">
        <f>IFERROR(MAX(IF(OR(O704="",P704="",Q704=""),"",IF(AND(MONTH(E704)=5,MONTH(F704)=5),(NETWORKDAYS(E704,F704,Lister!$D$7:$D$13)-P704)*N704/NETWORKDAYS(Lister!$D$20,Lister!$E$20,Lister!$D$7:$D$13),IF(AND(MONTH(E704)=4,MONTH(F704)=5),(NETWORKDAYS(Lister!$D$20,F704,Lister!$D$7:$D$13)-P704)*N704/NETWORKDAYS(Lister!$D$20,Lister!$E$20,Lister!$D$7:$D$13),IF(AND(MONTH(E704)=5,MONTH(F704)=6),(NETWORKDAYS(E704,Lister!$E$20,Lister!$D$7:$D$13)-P704)*N704/NETWORKDAYS(Lister!$D$20,Lister!$E$20,Lister!$D$7:$D$13),IF(AND(MONTH(E704)=4,MONTH(F704)=6),(NETWORKDAYS(Lister!$D$20,Lister!$E$20,Lister!$D$7:$D$13)-P704)*N704/NETWORKDAYS(Lister!$D$20,Lister!$E$20,Lister!$D$7:$D$13),IF(OR(MONTH(F704)=4,MONTH(E704)=6),0)))))),0),"")</f>
        <v/>
      </c>
      <c r="T704" s="48" t="str">
        <f>IFERROR(MAX(IF(OR(O704="",P704="",Q704=""),"",IF(AND(MONTH(E704)=6,MONTH(F704)=6),(NETWORKDAYS(E704,F704,Lister!$D$7:$D$13)-Q704)*N704/NETWORKDAYS(Lister!$D$21,Lister!$E$21,Lister!$D$7:$D$13),IF(AND(MONTH(E704)&lt;6,MONTH(F704)=6),(NETWORKDAYS(Lister!$D$21,F704,Lister!$D$7:$D$13)-Q704)*N704/NETWORKDAYS(Lister!$D$21,Lister!$E$21,Lister!$D$7:$D$13),IF(MONTH(F704)&lt;6,0)))),0),"")</f>
        <v/>
      </c>
      <c r="U704" s="50" t="str">
        <f t="shared" si="53"/>
        <v/>
      </c>
    </row>
    <row r="705" spans="1:21" x14ac:dyDescent="0.35">
      <c r="A705" s="11" t="str">
        <f t="shared" si="54"/>
        <v/>
      </c>
      <c r="B705" s="32"/>
      <c r="C705" s="17"/>
      <c r="D705" s="18"/>
      <c r="E705" s="12"/>
      <c r="F705" s="12"/>
      <c r="G705" s="40" t="str">
        <f>IF(OR(E705="",F705=""),"",NETWORKDAYS(E705,F705,Lister!$D$7:$D$13))</f>
        <v/>
      </c>
      <c r="H705" s="14"/>
      <c r="I705" s="25" t="str">
        <f t="shared" si="50"/>
        <v/>
      </c>
      <c r="J705" s="45"/>
      <c r="K705" s="46"/>
      <c r="L705" s="15"/>
      <c r="M705" s="49" t="str">
        <f t="shared" si="51"/>
        <v/>
      </c>
      <c r="N705" s="47" t="str">
        <f t="shared" si="52"/>
        <v/>
      </c>
      <c r="O705" s="15"/>
      <c r="P705" s="15"/>
      <c r="Q705" s="15"/>
      <c r="R705" s="48" t="str">
        <f>IFERROR(MAX(IF(OR(O705="",P705="",Q705=""),"",IF(AND(MONTH(E705)=4,MONTH(F705)=4),(NETWORKDAYS(E705,F705,Lister!$D$7:$D$13)-O705)*N705/NETWORKDAYS(Lister!$D$19,Lister!$E$19,Lister!$D$7:$D$13),IF(AND(MONTH(E705)=4,MONTH(F705)&gt;4),(NETWORKDAYS(E705,Lister!$E$19,Lister!$D$7:$D$13)-O705)*N705/NETWORKDAYS(Lister!$D$19,Lister!$E$19,Lister!$D$7:$D$13),IF(MONTH(E705)&gt;4,0)))),0),"")</f>
        <v/>
      </c>
      <c r="S705" s="48" t="str">
        <f>IFERROR(MAX(IF(OR(O705="",P705="",Q705=""),"",IF(AND(MONTH(E705)=5,MONTH(F705)=5),(NETWORKDAYS(E705,F705,Lister!$D$7:$D$13)-P705)*N705/NETWORKDAYS(Lister!$D$20,Lister!$E$20,Lister!$D$7:$D$13),IF(AND(MONTH(E705)=4,MONTH(F705)=5),(NETWORKDAYS(Lister!$D$20,F705,Lister!$D$7:$D$13)-P705)*N705/NETWORKDAYS(Lister!$D$20,Lister!$E$20,Lister!$D$7:$D$13),IF(AND(MONTH(E705)=5,MONTH(F705)=6),(NETWORKDAYS(E705,Lister!$E$20,Lister!$D$7:$D$13)-P705)*N705/NETWORKDAYS(Lister!$D$20,Lister!$E$20,Lister!$D$7:$D$13),IF(AND(MONTH(E705)=4,MONTH(F705)=6),(NETWORKDAYS(Lister!$D$20,Lister!$E$20,Lister!$D$7:$D$13)-P705)*N705/NETWORKDAYS(Lister!$D$20,Lister!$E$20,Lister!$D$7:$D$13),IF(OR(MONTH(F705)=4,MONTH(E705)=6),0)))))),0),"")</f>
        <v/>
      </c>
      <c r="T705" s="48" t="str">
        <f>IFERROR(MAX(IF(OR(O705="",P705="",Q705=""),"",IF(AND(MONTH(E705)=6,MONTH(F705)=6),(NETWORKDAYS(E705,F705,Lister!$D$7:$D$13)-Q705)*N705/NETWORKDAYS(Lister!$D$21,Lister!$E$21,Lister!$D$7:$D$13),IF(AND(MONTH(E705)&lt;6,MONTH(F705)=6),(NETWORKDAYS(Lister!$D$21,F705,Lister!$D$7:$D$13)-Q705)*N705/NETWORKDAYS(Lister!$D$21,Lister!$E$21,Lister!$D$7:$D$13),IF(MONTH(F705)&lt;6,0)))),0),"")</f>
        <v/>
      </c>
      <c r="U705" s="50" t="str">
        <f t="shared" si="53"/>
        <v/>
      </c>
    </row>
    <row r="706" spans="1:21" x14ac:dyDescent="0.35">
      <c r="A706" s="11" t="str">
        <f t="shared" si="54"/>
        <v/>
      </c>
      <c r="B706" s="32"/>
      <c r="C706" s="17"/>
      <c r="D706" s="18"/>
      <c r="E706" s="12"/>
      <c r="F706" s="12"/>
      <c r="G706" s="40" t="str">
        <f>IF(OR(E706="",F706=""),"",NETWORKDAYS(E706,F706,Lister!$D$7:$D$13))</f>
        <v/>
      </c>
      <c r="H706" s="14"/>
      <c r="I706" s="25" t="str">
        <f t="shared" si="50"/>
        <v/>
      </c>
      <c r="J706" s="45"/>
      <c r="K706" s="46"/>
      <c r="L706" s="15"/>
      <c r="M706" s="49" t="str">
        <f t="shared" si="51"/>
        <v/>
      </c>
      <c r="N706" s="47" t="str">
        <f t="shared" si="52"/>
        <v/>
      </c>
      <c r="O706" s="15"/>
      <c r="P706" s="15"/>
      <c r="Q706" s="15"/>
      <c r="R706" s="48" t="str">
        <f>IFERROR(MAX(IF(OR(O706="",P706="",Q706=""),"",IF(AND(MONTH(E706)=4,MONTH(F706)=4),(NETWORKDAYS(E706,F706,Lister!$D$7:$D$13)-O706)*N706/NETWORKDAYS(Lister!$D$19,Lister!$E$19,Lister!$D$7:$D$13),IF(AND(MONTH(E706)=4,MONTH(F706)&gt;4),(NETWORKDAYS(E706,Lister!$E$19,Lister!$D$7:$D$13)-O706)*N706/NETWORKDAYS(Lister!$D$19,Lister!$E$19,Lister!$D$7:$D$13),IF(MONTH(E706)&gt;4,0)))),0),"")</f>
        <v/>
      </c>
      <c r="S706" s="48" t="str">
        <f>IFERROR(MAX(IF(OR(O706="",P706="",Q706=""),"",IF(AND(MONTH(E706)=5,MONTH(F706)=5),(NETWORKDAYS(E706,F706,Lister!$D$7:$D$13)-P706)*N706/NETWORKDAYS(Lister!$D$20,Lister!$E$20,Lister!$D$7:$D$13),IF(AND(MONTH(E706)=4,MONTH(F706)=5),(NETWORKDAYS(Lister!$D$20,F706,Lister!$D$7:$D$13)-P706)*N706/NETWORKDAYS(Lister!$D$20,Lister!$E$20,Lister!$D$7:$D$13),IF(AND(MONTH(E706)=5,MONTH(F706)=6),(NETWORKDAYS(E706,Lister!$E$20,Lister!$D$7:$D$13)-P706)*N706/NETWORKDAYS(Lister!$D$20,Lister!$E$20,Lister!$D$7:$D$13),IF(AND(MONTH(E706)=4,MONTH(F706)=6),(NETWORKDAYS(Lister!$D$20,Lister!$E$20,Lister!$D$7:$D$13)-P706)*N706/NETWORKDAYS(Lister!$D$20,Lister!$E$20,Lister!$D$7:$D$13),IF(OR(MONTH(F706)=4,MONTH(E706)=6),0)))))),0),"")</f>
        <v/>
      </c>
      <c r="T706" s="48" t="str">
        <f>IFERROR(MAX(IF(OR(O706="",P706="",Q706=""),"",IF(AND(MONTH(E706)=6,MONTH(F706)=6),(NETWORKDAYS(E706,F706,Lister!$D$7:$D$13)-Q706)*N706/NETWORKDAYS(Lister!$D$21,Lister!$E$21,Lister!$D$7:$D$13),IF(AND(MONTH(E706)&lt;6,MONTH(F706)=6),(NETWORKDAYS(Lister!$D$21,F706,Lister!$D$7:$D$13)-Q706)*N706/NETWORKDAYS(Lister!$D$21,Lister!$E$21,Lister!$D$7:$D$13),IF(MONTH(F706)&lt;6,0)))),0),"")</f>
        <v/>
      </c>
      <c r="U706" s="50" t="str">
        <f t="shared" si="53"/>
        <v/>
      </c>
    </row>
    <row r="707" spans="1:21" x14ac:dyDescent="0.35">
      <c r="A707" s="11" t="str">
        <f t="shared" si="54"/>
        <v/>
      </c>
      <c r="B707" s="32"/>
      <c r="C707" s="17"/>
      <c r="D707" s="18"/>
      <c r="E707" s="12"/>
      <c r="F707" s="12"/>
      <c r="G707" s="40" t="str">
        <f>IF(OR(E707="",F707=""),"",NETWORKDAYS(E707,F707,Lister!$D$7:$D$13))</f>
        <v/>
      </c>
      <c r="H707" s="14"/>
      <c r="I707" s="25" t="str">
        <f t="shared" si="50"/>
        <v/>
      </c>
      <c r="J707" s="45"/>
      <c r="K707" s="46"/>
      <c r="L707" s="15"/>
      <c r="M707" s="49" t="str">
        <f t="shared" si="51"/>
        <v/>
      </c>
      <c r="N707" s="47" t="str">
        <f t="shared" si="52"/>
        <v/>
      </c>
      <c r="O707" s="15"/>
      <c r="P707" s="15"/>
      <c r="Q707" s="15"/>
      <c r="R707" s="48" t="str">
        <f>IFERROR(MAX(IF(OR(O707="",P707="",Q707=""),"",IF(AND(MONTH(E707)=4,MONTH(F707)=4),(NETWORKDAYS(E707,F707,Lister!$D$7:$D$13)-O707)*N707/NETWORKDAYS(Lister!$D$19,Lister!$E$19,Lister!$D$7:$D$13),IF(AND(MONTH(E707)=4,MONTH(F707)&gt;4),(NETWORKDAYS(E707,Lister!$E$19,Lister!$D$7:$D$13)-O707)*N707/NETWORKDAYS(Lister!$D$19,Lister!$E$19,Lister!$D$7:$D$13),IF(MONTH(E707)&gt;4,0)))),0),"")</f>
        <v/>
      </c>
      <c r="S707" s="48" t="str">
        <f>IFERROR(MAX(IF(OR(O707="",P707="",Q707=""),"",IF(AND(MONTH(E707)=5,MONTH(F707)=5),(NETWORKDAYS(E707,F707,Lister!$D$7:$D$13)-P707)*N707/NETWORKDAYS(Lister!$D$20,Lister!$E$20,Lister!$D$7:$D$13),IF(AND(MONTH(E707)=4,MONTH(F707)=5),(NETWORKDAYS(Lister!$D$20,F707,Lister!$D$7:$D$13)-P707)*N707/NETWORKDAYS(Lister!$D$20,Lister!$E$20,Lister!$D$7:$D$13),IF(AND(MONTH(E707)=5,MONTH(F707)=6),(NETWORKDAYS(E707,Lister!$E$20,Lister!$D$7:$D$13)-P707)*N707/NETWORKDAYS(Lister!$D$20,Lister!$E$20,Lister!$D$7:$D$13),IF(AND(MONTH(E707)=4,MONTH(F707)=6),(NETWORKDAYS(Lister!$D$20,Lister!$E$20,Lister!$D$7:$D$13)-P707)*N707/NETWORKDAYS(Lister!$D$20,Lister!$E$20,Lister!$D$7:$D$13),IF(OR(MONTH(F707)=4,MONTH(E707)=6),0)))))),0),"")</f>
        <v/>
      </c>
      <c r="T707" s="48" t="str">
        <f>IFERROR(MAX(IF(OR(O707="",P707="",Q707=""),"",IF(AND(MONTH(E707)=6,MONTH(F707)=6),(NETWORKDAYS(E707,F707,Lister!$D$7:$D$13)-Q707)*N707/NETWORKDAYS(Lister!$D$21,Lister!$E$21,Lister!$D$7:$D$13),IF(AND(MONTH(E707)&lt;6,MONTH(F707)=6),(NETWORKDAYS(Lister!$D$21,F707,Lister!$D$7:$D$13)-Q707)*N707/NETWORKDAYS(Lister!$D$21,Lister!$E$21,Lister!$D$7:$D$13),IF(MONTH(F707)&lt;6,0)))),0),"")</f>
        <v/>
      </c>
      <c r="U707" s="50" t="str">
        <f t="shared" si="53"/>
        <v/>
      </c>
    </row>
    <row r="708" spans="1:21" x14ac:dyDescent="0.35">
      <c r="A708" s="11" t="str">
        <f t="shared" si="54"/>
        <v/>
      </c>
      <c r="B708" s="32"/>
      <c r="C708" s="17"/>
      <c r="D708" s="18"/>
      <c r="E708" s="12"/>
      <c r="F708" s="12"/>
      <c r="G708" s="40" t="str">
        <f>IF(OR(E708="",F708=""),"",NETWORKDAYS(E708,F708,Lister!$D$7:$D$13))</f>
        <v/>
      </c>
      <c r="H708" s="14"/>
      <c r="I708" s="25" t="str">
        <f t="shared" si="50"/>
        <v/>
      </c>
      <c r="J708" s="45"/>
      <c r="K708" s="46"/>
      <c r="L708" s="15"/>
      <c r="M708" s="49" t="str">
        <f t="shared" si="51"/>
        <v/>
      </c>
      <c r="N708" s="47" t="str">
        <f t="shared" si="52"/>
        <v/>
      </c>
      <c r="O708" s="15"/>
      <c r="P708" s="15"/>
      <c r="Q708" s="15"/>
      <c r="R708" s="48" t="str">
        <f>IFERROR(MAX(IF(OR(O708="",P708="",Q708=""),"",IF(AND(MONTH(E708)=4,MONTH(F708)=4),(NETWORKDAYS(E708,F708,Lister!$D$7:$D$13)-O708)*N708/NETWORKDAYS(Lister!$D$19,Lister!$E$19,Lister!$D$7:$D$13),IF(AND(MONTH(E708)=4,MONTH(F708)&gt;4),(NETWORKDAYS(E708,Lister!$E$19,Lister!$D$7:$D$13)-O708)*N708/NETWORKDAYS(Lister!$D$19,Lister!$E$19,Lister!$D$7:$D$13),IF(MONTH(E708)&gt;4,0)))),0),"")</f>
        <v/>
      </c>
      <c r="S708" s="48" t="str">
        <f>IFERROR(MAX(IF(OR(O708="",P708="",Q708=""),"",IF(AND(MONTH(E708)=5,MONTH(F708)=5),(NETWORKDAYS(E708,F708,Lister!$D$7:$D$13)-P708)*N708/NETWORKDAYS(Lister!$D$20,Lister!$E$20,Lister!$D$7:$D$13),IF(AND(MONTH(E708)=4,MONTH(F708)=5),(NETWORKDAYS(Lister!$D$20,F708,Lister!$D$7:$D$13)-P708)*N708/NETWORKDAYS(Lister!$D$20,Lister!$E$20,Lister!$D$7:$D$13),IF(AND(MONTH(E708)=5,MONTH(F708)=6),(NETWORKDAYS(E708,Lister!$E$20,Lister!$D$7:$D$13)-P708)*N708/NETWORKDAYS(Lister!$D$20,Lister!$E$20,Lister!$D$7:$D$13),IF(AND(MONTH(E708)=4,MONTH(F708)=6),(NETWORKDAYS(Lister!$D$20,Lister!$E$20,Lister!$D$7:$D$13)-P708)*N708/NETWORKDAYS(Lister!$D$20,Lister!$E$20,Lister!$D$7:$D$13),IF(OR(MONTH(F708)=4,MONTH(E708)=6),0)))))),0),"")</f>
        <v/>
      </c>
      <c r="T708" s="48" t="str">
        <f>IFERROR(MAX(IF(OR(O708="",P708="",Q708=""),"",IF(AND(MONTH(E708)=6,MONTH(F708)=6),(NETWORKDAYS(E708,F708,Lister!$D$7:$D$13)-Q708)*N708/NETWORKDAYS(Lister!$D$21,Lister!$E$21,Lister!$D$7:$D$13),IF(AND(MONTH(E708)&lt;6,MONTH(F708)=6),(NETWORKDAYS(Lister!$D$21,F708,Lister!$D$7:$D$13)-Q708)*N708/NETWORKDAYS(Lister!$D$21,Lister!$E$21,Lister!$D$7:$D$13),IF(MONTH(F708)&lt;6,0)))),0),"")</f>
        <v/>
      </c>
      <c r="U708" s="50" t="str">
        <f t="shared" si="53"/>
        <v/>
      </c>
    </row>
    <row r="709" spans="1:21" x14ac:dyDescent="0.35">
      <c r="A709" s="11" t="str">
        <f t="shared" si="54"/>
        <v/>
      </c>
      <c r="B709" s="32"/>
      <c r="C709" s="17"/>
      <c r="D709" s="18"/>
      <c r="E709" s="12"/>
      <c r="F709" s="12"/>
      <c r="G709" s="40" t="str">
        <f>IF(OR(E709="",F709=""),"",NETWORKDAYS(E709,F709,Lister!$D$7:$D$13))</f>
        <v/>
      </c>
      <c r="H709" s="14"/>
      <c r="I709" s="25" t="str">
        <f t="shared" si="50"/>
        <v/>
      </c>
      <c r="J709" s="45"/>
      <c r="K709" s="46"/>
      <c r="L709" s="15"/>
      <c r="M709" s="49" t="str">
        <f t="shared" si="51"/>
        <v/>
      </c>
      <c r="N709" s="47" t="str">
        <f t="shared" si="52"/>
        <v/>
      </c>
      <c r="O709" s="15"/>
      <c r="P709" s="15"/>
      <c r="Q709" s="15"/>
      <c r="R709" s="48" t="str">
        <f>IFERROR(MAX(IF(OR(O709="",P709="",Q709=""),"",IF(AND(MONTH(E709)=4,MONTH(F709)=4),(NETWORKDAYS(E709,F709,Lister!$D$7:$D$13)-O709)*N709/NETWORKDAYS(Lister!$D$19,Lister!$E$19,Lister!$D$7:$D$13),IF(AND(MONTH(E709)=4,MONTH(F709)&gt;4),(NETWORKDAYS(E709,Lister!$E$19,Lister!$D$7:$D$13)-O709)*N709/NETWORKDAYS(Lister!$D$19,Lister!$E$19,Lister!$D$7:$D$13),IF(MONTH(E709)&gt;4,0)))),0),"")</f>
        <v/>
      </c>
      <c r="S709" s="48" t="str">
        <f>IFERROR(MAX(IF(OR(O709="",P709="",Q709=""),"",IF(AND(MONTH(E709)=5,MONTH(F709)=5),(NETWORKDAYS(E709,F709,Lister!$D$7:$D$13)-P709)*N709/NETWORKDAYS(Lister!$D$20,Lister!$E$20,Lister!$D$7:$D$13),IF(AND(MONTH(E709)=4,MONTH(F709)=5),(NETWORKDAYS(Lister!$D$20,F709,Lister!$D$7:$D$13)-P709)*N709/NETWORKDAYS(Lister!$D$20,Lister!$E$20,Lister!$D$7:$D$13),IF(AND(MONTH(E709)=5,MONTH(F709)=6),(NETWORKDAYS(E709,Lister!$E$20,Lister!$D$7:$D$13)-P709)*N709/NETWORKDAYS(Lister!$D$20,Lister!$E$20,Lister!$D$7:$D$13),IF(AND(MONTH(E709)=4,MONTH(F709)=6),(NETWORKDAYS(Lister!$D$20,Lister!$E$20,Lister!$D$7:$D$13)-P709)*N709/NETWORKDAYS(Lister!$D$20,Lister!$E$20,Lister!$D$7:$D$13),IF(OR(MONTH(F709)=4,MONTH(E709)=6),0)))))),0),"")</f>
        <v/>
      </c>
      <c r="T709" s="48" t="str">
        <f>IFERROR(MAX(IF(OR(O709="",P709="",Q709=""),"",IF(AND(MONTH(E709)=6,MONTH(F709)=6),(NETWORKDAYS(E709,F709,Lister!$D$7:$D$13)-Q709)*N709/NETWORKDAYS(Lister!$D$21,Lister!$E$21,Lister!$D$7:$D$13),IF(AND(MONTH(E709)&lt;6,MONTH(F709)=6),(NETWORKDAYS(Lister!$D$21,F709,Lister!$D$7:$D$13)-Q709)*N709/NETWORKDAYS(Lister!$D$21,Lister!$E$21,Lister!$D$7:$D$13),IF(MONTH(F709)&lt;6,0)))),0),"")</f>
        <v/>
      </c>
      <c r="U709" s="50" t="str">
        <f t="shared" si="53"/>
        <v/>
      </c>
    </row>
    <row r="710" spans="1:21" x14ac:dyDescent="0.35">
      <c r="A710" s="11" t="str">
        <f t="shared" si="54"/>
        <v/>
      </c>
      <c r="B710" s="32"/>
      <c r="C710" s="17"/>
      <c r="D710" s="18"/>
      <c r="E710" s="12"/>
      <c r="F710" s="12"/>
      <c r="G710" s="40" t="str">
        <f>IF(OR(E710="",F710=""),"",NETWORKDAYS(E710,F710,Lister!$D$7:$D$13))</f>
        <v/>
      </c>
      <c r="H710" s="14"/>
      <c r="I710" s="25" t="str">
        <f t="shared" si="50"/>
        <v/>
      </c>
      <c r="J710" s="45"/>
      <c r="K710" s="46"/>
      <c r="L710" s="15"/>
      <c r="M710" s="49" t="str">
        <f t="shared" si="51"/>
        <v/>
      </c>
      <c r="N710" s="47" t="str">
        <f t="shared" si="52"/>
        <v/>
      </c>
      <c r="O710" s="15"/>
      <c r="P710" s="15"/>
      <c r="Q710" s="15"/>
      <c r="R710" s="48" t="str">
        <f>IFERROR(MAX(IF(OR(O710="",P710="",Q710=""),"",IF(AND(MONTH(E710)=4,MONTH(F710)=4),(NETWORKDAYS(E710,F710,Lister!$D$7:$D$13)-O710)*N710/NETWORKDAYS(Lister!$D$19,Lister!$E$19,Lister!$D$7:$D$13),IF(AND(MONTH(E710)=4,MONTH(F710)&gt;4),(NETWORKDAYS(E710,Lister!$E$19,Lister!$D$7:$D$13)-O710)*N710/NETWORKDAYS(Lister!$D$19,Lister!$E$19,Lister!$D$7:$D$13),IF(MONTH(E710)&gt;4,0)))),0),"")</f>
        <v/>
      </c>
      <c r="S710" s="48" t="str">
        <f>IFERROR(MAX(IF(OR(O710="",P710="",Q710=""),"",IF(AND(MONTH(E710)=5,MONTH(F710)=5),(NETWORKDAYS(E710,F710,Lister!$D$7:$D$13)-P710)*N710/NETWORKDAYS(Lister!$D$20,Lister!$E$20,Lister!$D$7:$D$13),IF(AND(MONTH(E710)=4,MONTH(F710)=5),(NETWORKDAYS(Lister!$D$20,F710,Lister!$D$7:$D$13)-P710)*N710/NETWORKDAYS(Lister!$D$20,Lister!$E$20,Lister!$D$7:$D$13),IF(AND(MONTH(E710)=5,MONTH(F710)=6),(NETWORKDAYS(E710,Lister!$E$20,Lister!$D$7:$D$13)-P710)*N710/NETWORKDAYS(Lister!$D$20,Lister!$E$20,Lister!$D$7:$D$13),IF(AND(MONTH(E710)=4,MONTH(F710)=6),(NETWORKDAYS(Lister!$D$20,Lister!$E$20,Lister!$D$7:$D$13)-P710)*N710/NETWORKDAYS(Lister!$D$20,Lister!$E$20,Lister!$D$7:$D$13),IF(OR(MONTH(F710)=4,MONTH(E710)=6),0)))))),0),"")</f>
        <v/>
      </c>
      <c r="T710" s="48" t="str">
        <f>IFERROR(MAX(IF(OR(O710="",P710="",Q710=""),"",IF(AND(MONTH(E710)=6,MONTH(F710)=6),(NETWORKDAYS(E710,F710,Lister!$D$7:$D$13)-Q710)*N710/NETWORKDAYS(Lister!$D$21,Lister!$E$21,Lister!$D$7:$D$13),IF(AND(MONTH(E710)&lt;6,MONTH(F710)=6),(NETWORKDAYS(Lister!$D$21,F710,Lister!$D$7:$D$13)-Q710)*N710/NETWORKDAYS(Lister!$D$21,Lister!$E$21,Lister!$D$7:$D$13),IF(MONTH(F710)&lt;6,0)))),0),"")</f>
        <v/>
      </c>
      <c r="U710" s="50" t="str">
        <f t="shared" si="53"/>
        <v/>
      </c>
    </row>
    <row r="711" spans="1:21" x14ac:dyDescent="0.35">
      <c r="A711" s="11" t="str">
        <f t="shared" si="54"/>
        <v/>
      </c>
      <c r="B711" s="32"/>
      <c r="C711" s="17"/>
      <c r="D711" s="18"/>
      <c r="E711" s="12"/>
      <c r="F711" s="12"/>
      <c r="G711" s="40" t="str">
        <f>IF(OR(E711="",F711=""),"",NETWORKDAYS(E711,F711,Lister!$D$7:$D$13))</f>
        <v/>
      </c>
      <c r="H711" s="14"/>
      <c r="I711" s="25" t="str">
        <f t="shared" si="50"/>
        <v/>
      </c>
      <c r="J711" s="45"/>
      <c r="K711" s="46"/>
      <c r="L711" s="15"/>
      <c r="M711" s="49" t="str">
        <f t="shared" si="51"/>
        <v/>
      </c>
      <c r="N711" s="47" t="str">
        <f t="shared" si="52"/>
        <v/>
      </c>
      <c r="O711" s="15"/>
      <c r="P711" s="15"/>
      <c r="Q711" s="15"/>
      <c r="R711" s="48" t="str">
        <f>IFERROR(MAX(IF(OR(O711="",P711="",Q711=""),"",IF(AND(MONTH(E711)=4,MONTH(F711)=4),(NETWORKDAYS(E711,F711,Lister!$D$7:$D$13)-O711)*N711/NETWORKDAYS(Lister!$D$19,Lister!$E$19,Lister!$D$7:$D$13),IF(AND(MONTH(E711)=4,MONTH(F711)&gt;4),(NETWORKDAYS(E711,Lister!$E$19,Lister!$D$7:$D$13)-O711)*N711/NETWORKDAYS(Lister!$D$19,Lister!$E$19,Lister!$D$7:$D$13),IF(MONTH(E711)&gt;4,0)))),0),"")</f>
        <v/>
      </c>
      <c r="S711" s="48" t="str">
        <f>IFERROR(MAX(IF(OR(O711="",P711="",Q711=""),"",IF(AND(MONTH(E711)=5,MONTH(F711)=5),(NETWORKDAYS(E711,F711,Lister!$D$7:$D$13)-P711)*N711/NETWORKDAYS(Lister!$D$20,Lister!$E$20,Lister!$D$7:$D$13),IF(AND(MONTH(E711)=4,MONTH(F711)=5),(NETWORKDAYS(Lister!$D$20,F711,Lister!$D$7:$D$13)-P711)*N711/NETWORKDAYS(Lister!$D$20,Lister!$E$20,Lister!$D$7:$D$13),IF(AND(MONTH(E711)=5,MONTH(F711)=6),(NETWORKDAYS(E711,Lister!$E$20,Lister!$D$7:$D$13)-P711)*N711/NETWORKDAYS(Lister!$D$20,Lister!$E$20,Lister!$D$7:$D$13),IF(AND(MONTH(E711)=4,MONTH(F711)=6),(NETWORKDAYS(Lister!$D$20,Lister!$E$20,Lister!$D$7:$D$13)-P711)*N711/NETWORKDAYS(Lister!$D$20,Lister!$E$20,Lister!$D$7:$D$13),IF(OR(MONTH(F711)=4,MONTH(E711)=6),0)))))),0),"")</f>
        <v/>
      </c>
      <c r="T711" s="48" t="str">
        <f>IFERROR(MAX(IF(OR(O711="",P711="",Q711=""),"",IF(AND(MONTH(E711)=6,MONTH(F711)=6),(NETWORKDAYS(E711,F711,Lister!$D$7:$D$13)-Q711)*N711/NETWORKDAYS(Lister!$D$21,Lister!$E$21,Lister!$D$7:$D$13),IF(AND(MONTH(E711)&lt;6,MONTH(F711)=6),(NETWORKDAYS(Lister!$D$21,F711,Lister!$D$7:$D$13)-Q711)*N711/NETWORKDAYS(Lister!$D$21,Lister!$E$21,Lister!$D$7:$D$13),IF(MONTH(F711)&lt;6,0)))),0),"")</f>
        <v/>
      </c>
      <c r="U711" s="50" t="str">
        <f t="shared" si="53"/>
        <v/>
      </c>
    </row>
    <row r="712" spans="1:21" x14ac:dyDescent="0.35">
      <c r="A712" s="11" t="str">
        <f t="shared" si="54"/>
        <v/>
      </c>
      <c r="B712" s="32"/>
      <c r="C712" s="17"/>
      <c r="D712" s="18"/>
      <c r="E712" s="12"/>
      <c r="F712" s="12"/>
      <c r="G712" s="40" t="str">
        <f>IF(OR(E712="",F712=""),"",NETWORKDAYS(E712,F712,Lister!$D$7:$D$13))</f>
        <v/>
      </c>
      <c r="H712" s="14"/>
      <c r="I712" s="25" t="str">
        <f t="shared" si="50"/>
        <v/>
      </c>
      <c r="J712" s="45"/>
      <c r="K712" s="46"/>
      <c r="L712" s="15"/>
      <c r="M712" s="49" t="str">
        <f t="shared" si="51"/>
        <v/>
      </c>
      <c r="N712" s="47" t="str">
        <f t="shared" si="52"/>
        <v/>
      </c>
      <c r="O712" s="15"/>
      <c r="P712" s="15"/>
      <c r="Q712" s="15"/>
      <c r="R712" s="48" t="str">
        <f>IFERROR(MAX(IF(OR(O712="",P712="",Q712=""),"",IF(AND(MONTH(E712)=4,MONTH(F712)=4),(NETWORKDAYS(E712,F712,Lister!$D$7:$D$13)-O712)*N712/NETWORKDAYS(Lister!$D$19,Lister!$E$19,Lister!$D$7:$D$13),IF(AND(MONTH(E712)=4,MONTH(F712)&gt;4),(NETWORKDAYS(E712,Lister!$E$19,Lister!$D$7:$D$13)-O712)*N712/NETWORKDAYS(Lister!$D$19,Lister!$E$19,Lister!$D$7:$D$13),IF(MONTH(E712)&gt;4,0)))),0),"")</f>
        <v/>
      </c>
      <c r="S712" s="48" t="str">
        <f>IFERROR(MAX(IF(OR(O712="",P712="",Q712=""),"",IF(AND(MONTH(E712)=5,MONTH(F712)=5),(NETWORKDAYS(E712,F712,Lister!$D$7:$D$13)-P712)*N712/NETWORKDAYS(Lister!$D$20,Lister!$E$20,Lister!$D$7:$D$13),IF(AND(MONTH(E712)=4,MONTH(F712)=5),(NETWORKDAYS(Lister!$D$20,F712,Lister!$D$7:$D$13)-P712)*N712/NETWORKDAYS(Lister!$D$20,Lister!$E$20,Lister!$D$7:$D$13),IF(AND(MONTH(E712)=5,MONTH(F712)=6),(NETWORKDAYS(E712,Lister!$E$20,Lister!$D$7:$D$13)-P712)*N712/NETWORKDAYS(Lister!$D$20,Lister!$E$20,Lister!$D$7:$D$13),IF(AND(MONTH(E712)=4,MONTH(F712)=6),(NETWORKDAYS(Lister!$D$20,Lister!$E$20,Lister!$D$7:$D$13)-P712)*N712/NETWORKDAYS(Lister!$D$20,Lister!$E$20,Lister!$D$7:$D$13),IF(OR(MONTH(F712)=4,MONTH(E712)=6),0)))))),0),"")</f>
        <v/>
      </c>
      <c r="T712" s="48" t="str">
        <f>IFERROR(MAX(IF(OR(O712="",P712="",Q712=""),"",IF(AND(MONTH(E712)=6,MONTH(F712)=6),(NETWORKDAYS(E712,F712,Lister!$D$7:$D$13)-Q712)*N712/NETWORKDAYS(Lister!$D$21,Lister!$E$21,Lister!$D$7:$D$13),IF(AND(MONTH(E712)&lt;6,MONTH(F712)=6),(NETWORKDAYS(Lister!$D$21,F712,Lister!$D$7:$D$13)-Q712)*N712/NETWORKDAYS(Lister!$D$21,Lister!$E$21,Lister!$D$7:$D$13),IF(MONTH(F712)&lt;6,0)))),0),"")</f>
        <v/>
      </c>
      <c r="U712" s="50" t="str">
        <f t="shared" si="53"/>
        <v/>
      </c>
    </row>
    <row r="713" spans="1:21" x14ac:dyDescent="0.35">
      <c r="A713" s="11" t="str">
        <f t="shared" si="54"/>
        <v/>
      </c>
      <c r="B713" s="32"/>
      <c r="C713" s="17"/>
      <c r="D713" s="18"/>
      <c r="E713" s="12"/>
      <c r="F713" s="12"/>
      <c r="G713" s="40" t="str">
        <f>IF(OR(E713="",F713=""),"",NETWORKDAYS(E713,F713,Lister!$D$7:$D$13))</f>
        <v/>
      </c>
      <c r="H713" s="14"/>
      <c r="I713" s="25" t="str">
        <f t="shared" si="50"/>
        <v/>
      </c>
      <c r="J713" s="45"/>
      <c r="K713" s="46"/>
      <c r="L713" s="15"/>
      <c r="M713" s="49" t="str">
        <f t="shared" si="51"/>
        <v/>
      </c>
      <c r="N713" s="47" t="str">
        <f t="shared" si="52"/>
        <v/>
      </c>
      <c r="O713" s="15"/>
      <c r="P713" s="15"/>
      <c r="Q713" s="15"/>
      <c r="R713" s="48" t="str">
        <f>IFERROR(MAX(IF(OR(O713="",P713="",Q713=""),"",IF(AND(MONTH(E713)=4,MONTH(F713)=4),(NETWORKDAYS(E713,F713,Lister!$D$7:$D$13)-O713)*N713/NETWORKDAYS(Lister!$D$19,Lister!$E$19,Lister!$D$7:$D$13),IF(AND(MONTH(E713)=4,MONTH(F713)&gt;4),(NETWORKDAYS(E713,Lister!$E$19,Lister!$D$7:$D$13)-O713)*N713/NETWORKDAYS(Lister!$D$19,Lister!$E$19,Lister!$D$7:$D$13),IF(MONTH(E713)&gt;4,0)))),0),"")</f>
        <v/>
      </c>
      <c r="S713" s="48" t="str">
        <f>IFERROR(MAX(IF(OR(O713="",P713="",Q713=""),"",IF(AND(MONTH(E713)=5,MONTH(F713)=5),(NETWORKDAYS(E713,F713,Lister!$D$7:$D$13)-P713)*N713/NETWORKDAYS(Lister!$D$20,Lister!$E$20,Lister!$D$7:$D$13),IF(AND(MONTH(E713)=4,MONTH(F713)=5),(NETWORKDAYS(Lister!$D$20,F713,Lister!$D$7:$D$13)-P713)*N713/NETWORKDAYS(Lister!$D$20,Lister!$E$20,Lister!$D$7:$D$13),IF(AND(MONTH(E713)=5,MONTH(F713)=6),(NETWORKDAYS(E713,Lister!$E$20,Lister!$D$7:$D$13)-P713)*N713/NETWORKDAYS(Lister!$D$20,Lister!$E$20,Lister!$D$7:$D$13),IF(AND(MONTH(E713)=4,MONTH(F713)=6),(NETWORKDAYS(Lister!$D$20,Lister!$E$20,Lister!$D$7:$D$13)-P713)*N713/NETWORKDAYS(Lister!$D$20,Lister!$E$20,Lister!$D$7:$D$13),IF(OR(MONTH(F713)=4,MONTH(E713)=6),0)))))),0),"")</f>
        <v/>
      </c>
      <c r="T713" s="48" t="str">
        <f>IFERROR(MAX(IF(OR(O713="",P713="",Q713=""),"",IF(AND(MONTH(E713)=6,MONTH(F713)=6),(NETWORKDAYS(E713,F713,Lister!$D$7:$D$13)-Q713)*N713/NETWORKDAYS(Lister!$D$21,Lister!$E$21,Lister!$D$7:$D$13),IF(AND(MONTH(E713)&lt;6,MONTH(F713)=6),(NETWORKDAYS(Lister!$D$21,F713,Lister!$D$7:$D$13)-Q713)*N713/NETWORKDAYS(Lister!$D$21,Lister!$E$21,Lister!$D$7:$D$13),IF(MONTH(F713)&lt;6,0)))),0),"")</f>
        <v/>
      </c>
      <c r="U713" s="50" t="str">
        <f t="shared" si="53"/>
        <v/>
      </c>
    </row>
    <row r="714" spans="1:21" x14ac:dyDescent="0.35">
      <c r="A714" s="11" t="str">
        <f t="shared" si="54"/>
        <v/>
      </c>
      <c r="B714" s="32"/>
      <c r="C714" s="17"/>
      <c r="D714" s="18"/>
      <c r="E714" s="12"/>
      <c r="F714" s="12"/>
      <c r="G714" s="40" t="str">
        <f>IF(OR(E714="",F714=""),"",NETWORKDAYS(E714,F714,Lister!$D$7:$D$13))</f>
        <v/>
      </c>
      <c r="H714" s="14"/>
      <c r="I714" s="25" t="str">
        <f t="shared" si="50"/>
        <v/>
      </c>
      <c r="J714" s="45"/>
      <c r="K714" s="46"/>
      <c r="L714" s="15"/>
      <c r="M714" s="49" t="str">
        <f t="shared" si="51"/>
        <v/>
      </c>
      <c r="N714" s="47" t="str">
        <f t="shared" si="52"/>
        <v/>
      </c>
      <c r="O714" s="15"/>
      <c r="P714" s="15"/>
      <c r="Q714" s="15"/>
      <c r="R714" s="48" t="str">
        <f>IFERROR(MAX(IF(OR(O714="",P714="",Q714=""),"",IF(AND(MONTH(E714)=4,MONTH(F714)=4),(NETWORKDAYS(E714,F714,Lister!$D$7:$D$13)-O714)*N714/NETWORKDAYS(Lister!$D$19,Lister!$E$19,Lister!$D$7:$D$13),IF(AND(MONTH(E714)=4,MONTH(F714)&gt;4),(NETWORKDAYS(E714,Lister!$E$19,Lister!$D$7:$D$13)-O714)*N714/NETWORKDAYS(Lister!$D$19,Lister!$E$19,Lister!$D$7:$D$13),IF(MONTH(E714)&gt;4,0)))),0),"")</f>
        <v/>
      </c>
      <c r="S714" s="48" t="str">
        <f>IFERROR(MAX(IF(OR(O714="",P714="",Q714=""),"",IF(AND(MONTH(E714)=5,MONTH(F714)=5),(NETWORKDAYS(E714,F714,Lister!$D$7:$D$13)-P714)*N714/NETWORKDAYS(Lister!$D$20,Lister!$E$20,Lister!$D$7:$D$13),IF(AND(MONTH(E714)=4,MONTH(F714)=5),(NETWORKDAYS(Lister!$D$20,F714,Lister!$D$7:$D$13)-P714)*N714/NETWORKDAYS(Lister!$D$20,Lister!$E$20,Lister!$D$7:$D$13),IF(AND(MONTH(E714)=5,MONTH(F714)=6),(NETWORKDAYS(E714,Lister!$E$20,Lister!$D$7:$D$13)-P714)*N714/NETWORKDAYS(Lister!$D$20,Lister!$E$20,Lister!$D$7:$D$13),IF(AND(MONTH(E714)=4,MONTH(F714)=6),(NETWORKDAYS(Lister!$D$20,Lister!$E$20,Lister!$D$7:$D$13)-P714)*N714/NETWORKDAYS(Lister!$D$20,Lister!$E$20,Lister!$D$7:$D$13),IF(OR(MONTH(F714)=4,MONTH(E714)=6),0)))))),0),"")</f>
        <v/>
      </c>
      <c r="T714" s="48" t="str">
        <f>IFERROR(MAX(IF(OR(O714="",P714="",Q714=""),"",IF(AND(MONTH(E714)=6,MONTH(F714)=6),(NETWORKDAYS(E714,F714,Lister!$D$7:$D$13)-Q714)*N714/NETWORKDAYS(Lister!$D$21,Lister!$E$21,Lister!$D$7:$D$13),IF(AND(MONTH(E714)&lt;6,MONTH(F714)=6),(NETWORKDAYS(Lister!$D$21,F714,Lister!$D$7:$D$13)-Q714)*N714/NETWORKDAYS(Lister!$D$21,Lister!$E$21,Lister!$D$7:$D$13),IF(MONTH(F714)&lt;6,0)))),0),"")</f>
        <v/>
      </c>
      <c r="U714" s="50" t="str">
        <f t="shared" si="53"/>
        <v/>
      </c>
    </row>
    <row r="715" spans="1:21" x14ac:dyDescent="0.35">
      <c r="A715" s="11" t="str">
        <f t="shared" si="54"/>
        <v/>
      </c>
      <c r="B715" s="32"/>
      <c r="C715" s="17"/>
      <c r="D715" s="18"/>
      <c r="E715" s="12"/>
      <c r="F715" s="12"/>
      <c r="G715" s="40" t="str">
        <f>IF(OR(E715="",F715=""),"",NETWORKDAYS(E715,F715,Lister!$D$7:$D$13))</f>
        <v/>
      </c>
      <c r="H715" s="14"/>
      <c r="I715" s="25" t="str">
        <f t="shared" si="50"/>
        <v/>
      </c>
      <c r="J715" s="45"/>
      <c r="K715" s="46"/>
      <c r="L715" s="15"/>
      <c r="M715" s="49" t="str">
        <f t="shared" si="51"/>
        <v/>
      </c>
      <c r="N715" s="47" t="str">
        <f t="shared" si="52"/>
        <v/>
      </c>
      <c r="O715" s="15"/>
      <c r="P715" s="15"/>
      <c r="Q715" s="15"/>
      <c r="R715" s="48" t="str">
        <f>IFERROR(MAX(IF(OR(O715="",P715="",Q715=""),"",IF(AND(MONTH(E715)=4,MONTH(F715)=4),(NETWORKDAYS(E715,F715,Lister!$D$7:$D$13)-O715)*N715/NETWORKDAYS(Lister!$D$19,Lister!$E$19,Lister!$D$7:$D$13),IF(AND(MONTH(E715)=4,MONTH(F715)&gt;4),(NETWORKDAYS(E715,Lister!$E$19,Lister!$D$7:$D$13)-O715)*N715/NETWORKDAYS(Lister!$D$19,Lister!$E$19,Lister!$D$7:$D$13),IF(MONTH(E715)&gt;4,0)))),0),"")</f>
        <v/>
      </c>
      <c r="S715" s="48" t="str">
        <f>IFERROR(MAX(IF(OR(O715="",P715="",Q715=""),"",IF(AND(MONTH(E715)=5,MONTH(F715)=5),(NETWORKDAYS(E715,F715,Lister!$D$7:$D$13)-P715)*N715/NETWORKDAYS(Lister!$D$20,Lister!$E$20,Lister!$D$7:$D$13),IF(AND(MONTH(E715)=4,MONTH(F715)=5),(NETWORKDAYS(Lister!$D$20,F715,Lister!$D$7:$D$13)-P715)*N715/NETWORKDAYS(Lister!$D$20,Lister!$E$20,Lister!$D$7:$D$13),IF(AND(MONTH(E715)=5,MONTH(F715)=6),(NETWORKDAYS(E715,Lister!$E$20,Lister!$D$7:$D$13)-P715)*N715/NETWORKDAYS(Lister!$D$20,Lister!$E$20,Lister!$D$7:$D$13),IF(AND(MONTH(E715)=4,MONTH(F715)=6),(NETWORKDAYS(Lister!$D$20,Lister!$E$20,Lister!$D$7:$D$13)-P715)*N715/NETWORKDAYS(Lister!$D$20,Lister!$E$20,Lister!$D$7:$D$13),IF(OR(MONTH(F715)=4,MONTH(E715)=6),0)))))),0),"")</f>
        <v/>
      </c>
      <c r="T715" s="48" t="str">
        <f>IFERROR(MAX(IF(OR(O715="",P715="",Q715=""),"",IF(AND(MONTH(E715)=6,MONTH(F715)=6),(NETWORKDAYS(E715,F715,Lister!$D$7:$D$13)-Q715)*N715/NETWORKDAYS(Lister!$D$21,Lister!$E$21,Lister!$D$7:$D$13),IF(AND(MONTH(E715)&lt;6,MONTH(F715)=6),(NETWORKDAYS(Lister!$D$21,F715,Lister!$D$7:$D$13)-Q715)*N715/NETWORKDAYS(Lister!$D$21,Lister!$E$21,Lister!$D$7:$D$13),IF(MONTH(F715)&lt;6,0)))),0),"")</f>
        <v/>
      </c>
      <c r="U715" s="50" t="str">
        <f t="shared" si="53"/>
        <v/>
      </c>
    </row>
    <row r="716" spans="1:21" x14ac:dyDescent="0.35">
      <c r="A716" s="11" t="str">
        <f t="shared" si="54"/>
        <v/>
      </c>
      <c r="B716" s="32"/>
      <c r="C716" s="17"/>
      <c r="D716" s="18"/>
      <c r="E716" s="12"/>
      <c r="F716" s="12"/>
      <c r="G716" s="40" t="str">
        <f>IF(OR(E716="",F716=""),"",NETWORKDAYS(E716,F716,Lister!$D$7:$D$13))</f>
        <v/>
      </c>
      <c r="H716" s="14"/>
      <c r="I716" s="25" t="str">
        <f t="shared" si="50"/>
        <v/>
      </c>
      <c r="J716" s="45"/>
      <c r="K716" s="46"/>
      <c r="L716" s="15"/>
      <c r="M716" s="49" t="str">
        <f t="shared" si="51"/>
        <v/>
      </c>
      <c r="N716" s="47" t="str">
        <f t="shared" si="52"/>
        <v/>
      </c>
      <c r="O716" s="15"/>
      <c r="P716" s="15"/>
      <c r="Q716" s="15"/>
      <c r="R716" s="48" t="str">
        <f>IFERROR(MAX(IF(OR(O716="",P716="",Q716=""),"",IF(AND(MONTH(E716)=4,MONTH(F716)=4),(NETWORKDAYS(E716,F716,Lister!$D$7:$D$13)-O716)*N716/NETWORKDAYS(Lister!$D$19,Lister!$E$19,Lister!$D$7:$D$13),IF(AND(MONTH(E716)=4,MONTH(F716)&gt;4),(NETWORKDAYS(E716,Lister!$E$19,Lister!$D$7:$D$13)-O716)*N716/NETWORKDAYS(Lister!$D$19,Lister!$E$19,Lister!$D$7:$D$13),IF(MONTH(E716)&gt;4,0)))),0),"")</f>
        <v/>
      </c>
      <c r="S716" s="48" t="str">
        <f>IFERROR(MAX(IF(OR(O716="",P716="",Q716=""),"",IF(AND(MONTH(E716)=5,MONTH(F716)=5),(NETWORKDAYS(E716,F716,Lister!$D$7:$D$13)-P716)*N716/NETWORKDAYS(Lister!$D$20,Lister!$E$20,Lister!$D$7:$D$13),IF(AND(MONTH(E716)=4,MONTH(F716)=5),(NETWORKDAYS(Lister!$D$20,F716,Lister!$D$7:$D$13)-P716)*N716/NETWORKDAYS(Lister!$D$20,Lister!$E$20,Lister!$D$7:$D$13),IF(AND(MONTH(E716)=5,MONTH(F716)=6),(NETWORKDAYS(E716,Lister!$E$20,Lister!$D$7:$D$13)-P716)*N716/NETWORKDAYS(Lister!$D$20,Lister!$E$20,Lister!$D$7:$D$13),IF(AND(MONTH(E716)=4,MONTH(F716)=6),(NETWORKDAYS(Lister!$D$20,Lister!$E$20,Lister!$D$7:$D$13)-P716)*N716/NETWORKDAYS(Lister!$D$20,Lister!$E$20,Lister!$D$7:$D$13),IF(OR(MONTH(F716)=4,MONTH(E716)=6),0)))))),0),"")</f>
        <v/>
      </c>
      <c r="T716" s="48" t="str">
        <f>IFERROR(MAX(IF(OR(O716="",P716="",Q716=""),"",IF(AND(MONTH(E716)=6,MONTH(F716)=6),(NETWORKDAYS(E716,F716,Lister!$D$7:$D$13)-Q716)*N716/NETWORKDAYS(Lister!$D$21,Lister!$E$21,Lister!$D$7:$D$13),IF(AND(MONTH(E716)&lt;6,MONTH(F716)=6),(NETWORKDAYS(Lister!$D$21,F716,Lister!$D$7:$D$13)-Q716)*N716/NETWORKDAYS(Lister!$D$21,Lister!$E$21,Lister!$D$7:$D$13),IF(MONTH(F716)&lt;6,0)))),0),"")</f>
        <v/>
      </c>
      <c r="U716" s="50" t="str">
        <f t="shared" si="53"/>
        <v/>
      </c>
    </row>
    <row r="717" spans="1:21" x14ac:dyDescent="0.35">
      <c r="A717" s="11" t="str">
        <f t="shared" si="54"/>
        <v/>
      </c>
      <c r="B717" s="32"/>
      <c r="C717" s="17"/>
      <c r="D717" s="18"/>
      <c r="E717" s="12"/>
      <c r="F717" s="12"/>
      <c r="G717" s="40" t="str">
        <f>IF(OR(E717="",F717=""),"",NETWORKDAYS(E717,F717,Lister!$D$7:$D$13))</f>
        <v/>
      </c>
      <c r="H717" s="14"/>
      <c r="I717" s="25" t="str">
        <f t="shared" si="50"/>
        <v/>
      </c>
      <c r="J717" s="45"/>
      <c r="K717" s="46"/>
      <c r="L717" s="15"/>
      <c r="M717" s="49" t="str">
        <f t="shared" si="51"/>
        <v/>
      </c>
      <c r="N717" s="47" t="str">
        <f t="shared" si="52"/>
        <v/>
      </c>
      <c r="O717" s="15"/>
      <c r="P717" s="15"/>
      <c r="Q717" s="15"/>
      <c r="R717" s="48" t="str">
        <f>IFERROR(MAX(IF(OR(O717="",P717="",Q717=""),"",IF(AND(MONTH(E717)=4,MONTH(F717)=4),(NETWORKDAYS(E717,F717,Lister!$D$7:$D$13)-O717)*N717/NETWORKDAYS(Lister!$D$19,Lister!$E$19,Lister!$D$7:$D$13),IF(AND(MONTH(E717)=4,MONTH(F717)&gt;4),(NETWORKDAYS(E717,Lister!$E$19,Lister!$D$7:$D$13)-O717)*N717/NETWORKDAYS(Lister!$D$19,Lister!$E$19,Lister!$D$7:$D$13),IF(MONTH(E717)&gt;4,0)))),0),"")</f>
        <v/>
      </c>
      <c r="S717" s="48" t="str">
        <f>IFERROR(MAX(IF(OR(O717="",P717="",Q717=""),"",IF(AND(MONTH(E717)=5,MONTH(F717)=5),(NETWORKDAYS(E717,F717,Lister!$D$7:$D$13)-P717)*N717/NETWORKDAYS(Lister!$D$20,Lister!$E$20,Lister!$D$7:$D$13),IF(AND(MONTH(E717)=4,MONTH(F717)=5),(NETWORKDAYS(Lister!$D$20,F717,Lister!$D$7:$D$13)-P717)*N717/NETWORKDAYS(Lister!$D$20,Lister!$E$20,Lister!$D$7:$D$13),IF(AND(MONTH(E717)=5,MONTH(F717)=6),(NETWORKDAYS(E717,Lister!$E$20,Lister!$D$7:$D$13)-P717)*N717/NETWORKDAYS(Lister!$D$20,Lister!$E$20,Lister!$D$7:$D$13),IF(AND(MONTH(E717)=4,MONTH(F717)=6),(NETWORKDAYS(Lister!$D$20,Lister!$E$20,Lister!$D$7:$D$13)-P717)*N717/NETWORKDAYS(Lister!$D$20,Lister!$E$20,Lister!$D$7:$D$13),IF(OR(MONTH(F717)=4,MONTH(E717)=6),0)))))),0),"")</f>
        <v/>
      </c>
      <c r="T717" s="48" t="str">
        <f>IFERROR(MAX(IF(OR(O717="",P717="",Q717=""),"",IF(AND(MONTH(E717)=6,MONTH(F717)=6),(NETWORKDAYS(E717,F717,Lister!$D$7:$D$13)-Q717)*N717/NETWORKDAYS(Lister!$D$21,Lister!$E$21,Lister!$D$7:$D$13),IF(AND(MONTH(E717)&lt;6,MONTH(F717)=6),(NETWORKDAYS(Lister!$D$21,F717,Lister!$D$7:$D$13)-Q717)*N717/NETWORKDAYS(Lister!$D$21,Lister!$E$21,Lister!$D$7:$D$13),IF(MONTH(F717)&lt;6,0)))),0),"")</f>
        <v/>
      </c>
      <c r="U717" s="50" t="str">
        <f t="shared" si="53"/>
        <v/>
      </c>
    </row>
    <row r="718" spans="1:21" x14ac:dyDescent="0.35">
      <c r="A718" s="11" t="str">
        <f t="shared" si="54"/>
        <v/>
      </c>
      <c r="B718" s="32"/>
      <c r="C718" s="17"/>
      <c r="D718" s="18"/>
      <c r="E718" s="12"/>
      <c r="F718" s="12"/>
      <c r="G718" s="40" t="str">
        <f>IF(OR(E718="",F718=""),"",NETWORKDAYS(E718,F718,Lister!$D$7:$D$13))</f>
        <v/>
      </c>
      <c r="H718" s="14"/>
      <c r="I718" s="25" t="str">
        <f t="shared" si="50"/>
        <v/>
      </c>
      <c r="J718" s="45"/>
      <c r="K718" s="46"/>
      <c r="L718" s="15"/>
      <c r="M718" s="49" t="str">
        <f t="shared" si="51"/>
        <v/>
      </c>
      <c r="N718" s="47" t="str">
        <f t="shared" si="52"/>
        <v/>
      </c>
      <c r="O718" s="15"/>
      <c r="P718" s="15"/>
      <c r="Q718" s="15"/>
      <c r="R718" s="48" t="str">
        <f>IFERROR(MAX(IF(OR(O718="",P718="",Q718=""),"",IF(AND(MONTH(E718)=4,MONTH(F718)=4),(NETWORKDAYS(E718,F718,Lister!$D$7:$D$13)-O718)*N718/NETWORKDAYS(Lister!$D$19,Lister!$E$19,Lister!$D$7:$D$13),IF(AND(MONTH(E718)=4,MONTH(F718)&gt;4),(NETWORKDAYS(E718,Lister!$E$19,Lister!$D$7:$D$13)-O718)*N718/NETWORKDAYS(Lister!$D$19,Lister!$E$19,Lister!$D$7:$D$13),IF(MONTH(E718)&gt;4,0)))),0),"")</f>
        <v/>
      </c>
      <c r="S718" s="48" t="str">
        <f>IFERROR(MAX(IF(OR(O718="",P718="",Q718=""),"",IF(AND(MONTH(E718)=5,MONTH(F718)=5),(NETWORKDAYS(E718,F718,Lister!$D$7:$D$13)-P718)*N718/NETWORKDAYS(Lister!$D$20,Lister!$E$20,Lister!$D$7:$D$13),IF(AND(MONTH(E718)=4,MONTH(F718)=5),(NETWORKDAYS(Lister!$D$20,F718,Lister!$D$7:$D$13)-P718)*N718/NETWORKDAYS(Lister!$D$20,Lister!$E$20,Lister!$D$7:$D$13),IF(AND(MONTH(E718)=5,MONTH(F718)=6),(NETWORKDAYS(E718,Lister!$E$20,Lister!$D$7:$D$13)-P718)*N718/NETWORKDAYS(Lister!$D$20,Lister!$E$20,Lister!$D$7:$D$13),IF(AND(MONTH(E718)=4,MONTH(F718)=6),(NETWORKDAYS(Lister!$D$20,Lister!$E$20,Lister!$D$7:$D$13)-P718)*N718/NETWORKDAYS(Lister!$D$20,Lister!$E$20,Lister!$D$7:$D$13),IF(OR(MONTH(F718)=4,MONTH(E718)=6),0)))))),0),"")</f>
        <v/>
      </c>
      <c r="T718" s="48" t="str">
        <f>IFERROR(MAX(IF(OR(O718="",P718="",Q718=""),"",IF(AND(MONTH(E718)=6,MONTH(F718)=6),(NETWORKDAYS(E718,F718,Lister!$D$7:$D$13)-Q718)*N718/NETWORKDAYS(Lister!$D$21,Lister!$E$21,Lister!$D$7:$D$13),IF(AND(MONTH(E718)&lt;6,MONTH(F718)=6),(NETWORKDAYS(Lister!$D$21,F718,Lister!$D$7:$D$13)-Q718)*N718/NETWORKDAYS(Lister!$D$21,Lister!$E$21,Lister!$D$7:$D$13),IF(MONTH(F718)&lt;6,0)))),0),"")</f>
        <v/>
      </c>
      <c r="U718" s="50" t="str">
        <f t="shared" si="53"/>
        <v/>
      </c>
    </row>
    <row r="719" spans="1:21" x14ac:dyDescent="0.35">
      <c r="A719" s="11" t="str">
        <f t="shared" si="54"/>
        <v/>
      </c>
      <c r="B719" s="32"/>
      <c r="C719" s="17"/>
      <c r="D719" s="18"/>
      <c r="E719" s="12"/>
      <c r="F719" s="12"/>
      <c r="G719" s="40" t="str">
        <f>IF(OR(E719="",F719=""),"",NETWORKDAYS(E719,F719,Lister!$D$7:$D$13))</f>
        <v/>
      </c>
      <c r="H719" s="14"/>
      <c r="I719" s="25" t="str">
        <f t="shared" si="50"/>
        <v/>
      </c>
      <c r="J719" s="45"/>
      <c r="K719" s="46"/>
      <c r="L719" s="15"/>
      <c r="M719" s="49" t="str">
        <f t="shared" si="51"/>
        <v/>
      </c>
      <c r="N719" s="47" t="str">
        <f t="shared" si="52"/>
        <v/>
      </c>
      <c r="O719" s="15"/>
      <c r="P719" s="15"/>
      <c r="Q719" s="15"/>
      <c r="R719" s="48" t="str">
        <f>IFERROR(MAX(IF(OR(O719="",P719="",Q719=""),"",IF(AND(MONTH(E719)=4,MONTH(F719)=4),(NETWORKDAYS(E719,F719,Lister!$D$7:$D$13)-O719)*N719/NETWORKDAYS(Lister!$D$19,Lister!$E$19,Lister!$D$7:$D$13),IF(AND(MONTH(E719)=4,MONTH(F719)&gt;4),(NETWORKDAYS(E719,Lister!$E$19,Lister!$D$7:$D$13)-O719)*N719/NETWORKDAYS(Lister!$D$19,Lister!$E$19,Lister!$D$7:$D$13),IF(MONTH(E719)&gt;4,0)))),0),"")</f>
        <v/>
      </c>
      <c r="S719" s="48" t="str">
        <f>IFERROR(MAX(IF(OR(O719="",P719="",Q719=""),"",IF(AND(MONTH(E719)=5,MONTH(F719)=5),(NETWORKDAYS(E719,F719,Lister!$D$7:$D$13)-P719)*N719/NETWORKDAYS(Lister!$D$20,Lister!$E$20,Lister!$D$7:$D$13),IF(AND(MONTH(E719)=4,MONTH(F719)=5),(NETWORKDAYS(Lister!$D$20,F719,Lister!$D$7:$D$13)-P719)*N719/NETWORKDAYS(Lister!$D$20,Lister!$E$20,Lister!$D$7:$D$13),IF(AND(MONTH(E719)=5,MONTH(F719)=6),(NETWORKDAYS(E719,Lister!$E$20,Lister!$D$7:$D$13)-P719)*N719/NETWORKDAYS(Lister!$D$20,Lister!$E$20,Lister!$D$7:$D$13),IF(AND(MONTH(E719)=4,MONTH(F719)=6),(NETWORKDAYS(Lister!$D$20,Lister!$E$20,Lister!$D$7:$D$13)-P719)*N719/NETWORKDAYS(Lister!$D$20,Lister!$E$20,Lister!$D$7:$D$13),IF(OR(MONTH(F719)=4,MONTH(E719)=6),0)))))),0),"")</f>
        <v/>
      </c>
      <c r="T719" s="48" t="str">
        <f>IFERROR(MAX(IF(OR(O719="",P719="",Q719=""),"",IF(AND(MONTH(E719)=6,MONTH(F719)=6),(NETWORKDAYS(E719,F719,Lister!$D$7:$D$13)-Q719)*N719/NETWORKDAYS(Lister!$D$21,Lister!$E$21,Lister!$D$7:$D$13),IF(AND(MONTH(E719)&lt;6,MONTH(F719)=6),(NETWORKDAYS(Lister!$D$21,F719,Lister!$D$7:$D$13)-Q719)*N719/NETWORKDAYS(Lister!$D$21,Lister!$E$21,Lister!$D$7:$D$13),IF(MONTH(F719)&lt;6,0)))),0),"")</f>
        <v/>
      </c>
      <c r="U719" s="50" t="str">
        <f t="shared" si="53"/>
        <v/>
      </c>
    </row>
    <row r="720" spans="1:21" x14ac:dyDescent="0.35">
      <c r="A720" s="11" t="str">
        <f t="shared" si="54"/>
        <v/>
      </c>
      <c r="B720" s="32"/>
      <c r="C720" s="17"/>
      <c r="D720" s="18"/>
      <c r="E720" s="12"/>
      <c r="F720" s="12"/>
      <c r="G720" s="40" t="str">
        <f>IF(OR(E720="",F720=""),"",NETWORKDAYS(E720,F720,Lister!$D$7:$D$13))</f>
        <v/>
      </c>
      <c r="H720" s="14"/>
      <c r="I720" s="25" t="str">
        <f t="shared" si="50"/>
        <v/>
      </c>
      <c r="J720" s="45"/>
      <c r="K720" s="46"/>
      <c r="L720" s="15"/>
      <c r="M720" s="49" t="str">
        <f t="shared" si="51"/>
        <v/>
      </c>
      <c r="N720" s="47" t="str">
        <f t="shared" si="52"/>
        <v/>
      </c>
      <c r="O720" s="15"/>
      <c r="P720" s="15"/>
      <c r="Q720" s="15"/>
      <c r="R720" s="48" t="str">
        <f>IFERROR(MAX(IF(OR(O720="",P720="",Q720=""),"",IF(AND(MONTH(E720)=4,MONTH(F720)=4),(NETWORKDAYS(E720,F720,Lister!$D$7:$D$13)-O720)*N720/NETWORKDAYS(Lister!$D$19,Lister!$E$19,Lister!$D$7:$D$13),IF(AND(MONTH(E720)=4,MONTH(F720)&gt;4),(NETWORKDAYS(E720,Lister!$E$19,Lister!$D$7:$D$13)-O720)*N720/NETWORKDAYS(Lister!$D$19,Lister!$E$19,Lister!$D$7:$D$13),IF(MONTH(E720)&gt;4,0)))),0),"")</f>
        <v/>
      </c>
      <c r="S720" s="48" t="str">
        <f>IFERROR(MAX(IF(OR(O720="",P720="",Q720=""),"",IF(AND(MONTH(E720)=5,MONTH(F720)=5),(NETWORKDAYS(E720,F720,Lister!$D$7:$D$13)-P720)*N720/NETWORKDAYS(Lister!$D$20,Lister!$E$20,Lister!$D$7:$D$13),IF(AND(MONTH(E720)=4,MONTH(F720)=5),(NETWORKDAYS(Lister!$D$20,F720,Lister!$D$7:$D$13)-P720)*N720/NETWORKDAYS(Lister!$D$20,Lister!$E$20,Lister!$D$7:$D$13),IF(AND(MONTH(E720)=5,MONTH(F720)=6),(NETWORKDAYS(E720,Lister!$E$20,Lister!$D$7:$D$13)-P720)*N720/NETWORKDAYS(Lister!$D$20,Lister!$E$20,Lister!$D$7:$D$13),IF(AND(MONTH(E720)=4,MONTH(F720)=6),(NETWORKDAYS(Lister!$D$20,Lister!$E$20,Lister!$D$7:$D$13)-P720)*N720/NETWORKDAYS(Lister!$D$20,Lister!$E$20,Lister!$D$7:$D$13),IF(OR(MONTH(F720)=4,MONTH(E720)=6),0)))))),0),"")</f>
        <v/>
      </c>
      <c r="T720" s="48" t="str">
        <f>IFERROR(MAX(IF(OR(O720="",P720="",Q720=""),"",IF(AND(MONTH(E720)=6,MONTH(F720)=6),(NETWORKDAYS(E720,F720,Lister!$D$7:$D$13)-Q720)*N720/NETWORKDAYS(Lister!$D$21,Lister!$E$21,Lister!$D$7:$D$13),IF(AND(MONTH(E720)&lt;6,MONTH(F720)=6),(NETWORKDAYS(Lister!$D$21,F720,Lister!$D$7:$D$13)-Q720)*N720/NETWORKDAYS(Lister!$D$21,Lister!$E$21,Lister!$D$7:$D$13),IF(MONTH(F720)&lt;6,0)))),0),"")</f>
        <v/>
      </c>
      <c r="U720" s="50" t="str">
        <f t="shared" si="53"/>
        <v/>
      </c>
    </row>
    <row r="721" spans="1:21" x14ac:dyDescent="0.35">
      <c r="A721" s="11" t="str">
        <f t="shared" si="54"/>
        <v/>
      </c>
      <c r="B721" s="32"/>
      <c r="C721" s="17"/>
      <c r="D721" s="18"/>
      <c r="E721" s="12"/>
      <c r="F721" s="12"/>
      <c r="G721" s="40" t="str">
        <f>IF(OR(E721="",F721=""),"",NETWORKDAYS(E721,F721,Lister!$D$7:$D$13))</f>
        <v/>
      </c>
      <c r="H721" s="14"/>
      <c r="I721" s="25" t="str">
        <f t="shared" si="50"/>
        <v/>
      </c>
      <c r="J721" s="45"/>
      <c r="K721" s="46"/>
      <c r="L721" s="15"/>
      <c r="M721" s="49" t="str">
        <f t="shared" si="51"/>
        <v/>
      </c>
      <c r="N721" s="47" t="str">
        <f t="shared" si="52"/>
        <v/>
      </c>
      <c r="O721" s="15"/>
      <c r="P721" s="15"/>
      <c r="Q721" s="15"/>
      <c r="R721" s="48" t="str">
        <f>IFERROR(MAX(IF(OR(O721="",P721="",Q721=""),"",IF(AND(MONTH(E721)=4,MONTH(F721)=4),(NETWORKDAYS(E721,F721,Lister!$D$7:$D$13)-O721)*N721/NETWORKDAYS(Lister!$D$19,Lister!$E$19,Lister!$D$7:$D$13),IF(AND(MONTH(E721)=4,MONTH(F721)&gt;4),(NETWORKDAYS(E721,Lister!$E$19,Lister!$D$7:$D$13)-O721)*N721/NETWORKDAYS(Lister!$D$19,Lister!$E$19,Lister!$D$7:$D$13),IF(MONTH(E721)&gt;4,0)))),0),"")</f>
        <v/>
      </c>
      <c r="S721" s="48" t="str">
        <f>IFERROR(MAX(IF(OR(O721="",P721="",Q721=""),"",IF(AND(MONTH(E721)=5,MONTH(F721)=5),(NETWORKDAYS(E721,F721,Lister!$D$7:$D$13)-P721)*N721/NETWORKDAYS(Lister!$D$20,Lister!$E$20,Lister!$D$7:$D$13),IF(AND(MONTH(E721)=4,MONTH(F721)=5),(NETWORKDAYS(Lister!$D$20,F721,Lister!$D$7:$D$13)-P721)*N721/NETWORKDAYS(Lister!$D$20,Lister!$E$20,Lister!$D$7:$D$13),IF(AND(MONTH(E721)=5,MONTH(F721)=6),(NETWORKDAYS(E721,Lister!$E$20,Lister!$D$7:$D$13)-P721)*N721/NETWORKDAYS(Lister!$D$20,Lister!$E$20,Lister!$D$7:$D$13),IF(AND(MONTH(E721)=4,MONTH(F721)=6),(NETWORKDAYS(Lister!$D$20,Lister!$E$20,Lister!$D$7:$D$13)-P721)*N721/NETWORKDAYS(Lister!$D$20,Lister!$E$20,Lister!$D$7:$D$13),IF(OR(MONTH(F721)=4,MONTH(E721)=6),0)))))),0),"")</f>
        <v/>
      </c>
      <c r="T721" s="48" t="str">
        <f>IFERROR(MAX(IF(OR(O721="",P721="",Q721=""),"",IF(AND(MONTH(E721)=6,MONTH(F721)=6),(NETWORKDAYS(E721,F721,Lister!$D$7:$D$13)-Q721)*N721/NETWORKDAYS(Lister!$D$21,Lister!$E$21,Lister!$D$7:$D$13),IF(AND(MONTH(E721)&lt;6,MONTH(F721)=6),(NETWORKDAYS(Lister!$D$21,F721,Lister!$D$7:$D$13)-Q721)*N721/NETWORKDAYS(Lister!$D$21,Lister!$E$21,Lister!$D$7:$D$13),IF(MONTH(F721)&lt;6,0)))),0),"")</f>
        <v/>
      </c>
      <c r="U721" s="50" t="str">
        <f t="shared" si="53"/>
        <v/>
      </c>
    </row>
    <row r="722" spans="1:21" x14ac:dyDescent="0.35">
      <c r="A722" s="11" t="str">
        <f t="shared" si="54"/>
        <v/>
      </c>
      <c r="B722" s="32"/>
      <c r="C722" s="17"/>
      <c r="D722" s="18"/>
      <c r="E722" s="12"/>
      <c r="F722" s="12"/>
      <c r="G722" s="40" t="str">
        <f>IF(OR(E722="",F722=""),"",NETWORKDAYS(E722,F722,Lister!$D$7:$D$13))</f>
        <v/>
      </c>
      <c r="H722" s="14"/>
      <c r="I722" s="25" t="str">
        <f t="shared" si="50"/>
        <v/>
      </c>
      <c r="J722" s="45"/>
      <c r="K722" s="46"/>
      <c r="L722" s="15"/>
      <c r="M722" s="49" t="str">
        <f t="shared" si="51"/>
        <v/>
      </c>
      <c r="N722" s="47" t="str">
        <f t="shared" si="52"/>
        <v/>
      </c>
      <c r="O722" s="15"/>
      <c r="P722" s="15"/>
      <c r="Q722" s="15"/>
      <c r="R722" s="48" t="str">
        <f>IFERROR(MAX(IF(OR(O722="",P722="",Q722=""),"",IF(AND(MONTH(E722)=4,MONTH(F722)=4),(NETWORKDAYS(E722,F722,Lister!$D$7:$D$13)-O722)*N722/NETWORKDAYS(Lister!$D$19,Lister!$E$19,Lister!$D$7:$D$13),IF(AND(MONTH(E722)=4,MONTH(F722)&gt;4),(NETWORKDAYS(E722,Lister!$E$19,Lister!$D$7:$D$13)-O722)*N722/NETWORKDAYS(Lister!$D$19,Lister!$E$19,Lister!$D$7:$D$13),IF(MONTH(E722)&gt;4,0)))),0),"")</f>
        <v/>
      </c>
      <c r="S722" s="48" t="str">
        <f>IFERROR(MAX(IF(OR(O722="",P722="",Q722=""),"",IF(AND(MONTH(E722)=5,MONTH(F722)=5),(NETWORKDAYS(E722,F722,Lister!$D$7:$D$13)-P722)*N722/NETWORKDAYS(Lister!$D$20,Lister!$E$20,Lister!$D$7:$D$13),IF(AND(MONTH(E722)=4,MONTH(F722)=5),(NETWORKDAYS(Lister!$D$20,F722,Lister!$D$7:$D$13)-P722)*N722/NETWORKDAYS(Lister!$D$20,Lister!$E$20,Lister!$D$7:$D$13),IF(AND(MONTH(E722)=5,MONTH(F722)=6),(NETWORKDAYS(E722,Lister!$E$20,Lister!$D$7:$D$13)-P722)*N722/NETWORKDAYS(Lister!$D$20,Lister!$E$20,Lister!$D$7:$D$13),IF(AND(MONTH(E722)=4,MONTH(F722)=6),(NETWORKDAYS(Lister!$D$20,Lister!$E$20,Lister!$D$7:$D$13)-P722)*N722/NETWORKDAYS(Lister!$D$20,Lister!$E$20,Lister!$D$7:$D$13),IF(OR(MONTH(F722)=4,MONTH(E722)=6),0)))))),0),"")</f>
        <v/>
      </c>
      <c r="T722" s="48" t="str">
        <f>IFERROR(MAX(IF(OR(O722="",P722="",Q722=""),"",IF(AND(MONTH(E722)=6,MONTH(F722)=6),(NETWORKDAYS(E722,F722,Lister!$D$7:$D$13)-Q722)*N722/NETWORKDAYS(Lister!$D$21,Lister!$E$21,Lister!$D$7:$D$13),IF(AND(MONTH(E722)&lt;6,MONTH(F722)=6),(NETWORKDAYS(Lister!$D$21,F722,Lister!$D$7:$D$13)-Q722)*N722/NETWORKDAYS(Lister!$D$21,Lister!$E$21,Lister!$D$7:$D$13),IF(MONTH(F722)&lt;6,0)))),0),"")</f>
        <v/>
      </c>
      <c r="U722" s="50" t="str">
        <f t="shared" si="53"/>
        <v/>
      </c>
    </row>
    <row r="723" spans="1:21" x14ac:dyDescent="0.35">
      <c r="A723" s="11" t="str">
        <f t="shared" si="54"/>
        <v/>
      </c>
      <c r="B723" s="32"/>
      <c r="C723" s="17"/>
      <c r="D723" s="18"/>
      <c r="E723" s="12"/>
      <c r="F723" s="12"/>
      <c r="G723" s="40" t="str">
        <f>IF(OR(E723="",F723=""),"",NETWORKDAYS(E723,F723,Lister!$D$7:$D$13))</f>
        <v/>
      </c>
      <c r="H723" s="14"/>
      <c r="I723" s="25" t="str">
        <f t="shared" si="50"/>
        <v/>
      </c>
      <c r="J723" s="45"/>
      <c r="K723" s="46"/>
      <c r="L723" s="15"/>
      <c r="M723" s="49" t="str">
        <f t="shared" si="51"/>
        <v/>
      </c>
      <c r="N723" s="47" t="str">
        <f t="shared" si="52"/>
        <v/>
      </c>
      <c r="O723" s="15"/>
      <c r="P723" s="15"/>
      <c r="Q723" s="15"/>
      <c r="R723" s="48" t="str">
        <f>IFERROR(MAX(IF(OR(O723="",P723="",Q723=""),"",IF(AND(MONTH(E723)=4,MONTH(F723)=4),(NETWORKDAYS(E723,F723,Lister!$D$7:$D$13)-O723)*N723/NETWORKDAYS(Lister!$D$19,Lister!$E$19,Lister!$D$7:$D$13),IF(AND(MONTH(E723)=4,MONTH(F723)&gt;4),(NETWORKDAYS(E723,Lister!$E$19,Lister!$D$7:$D$13)-O723)*N723/NETWORKDAYS(Lister!$D$19,Lister!$E$19,Lister!$D$7:$D$13),IF(MONTH(E723)&gt;4,0)))),0),"")</f>
        <v/>
      </c>
      <c r="S723" s="48" t="str">
        <f>IFERROR(MAX(IF(OR(O723="",P723="",Q723=""),"",IF(AND(MONTH(E723)=5,MONTH(F723)=5),(NETWORKDAYS(E723,F723,Lister!$D$7:$D$13)-P723)*N723/NETWORKDAYS(Lister!$D$20,Lister!$E$20,Lister!$D$7:$D$13),IF(AND(MONTH(E723)=4,MONTH(F723)=5),(NETWORKDAYS(Lister!$D$20,F723,Lister!$D$7:$D$13)-P723)*N723/NETWORKDAYS(Lister!$D$20,Lister!$E$20,Lister!$D$7:$D$13),IF(AND(MONTH(E723)=5,MONTH(F723)=6),(NETWORKDAYS(E723,Lister!$E$20,Lister!$D$7:$D$13)-P723)*N723/NETWORKDAYS(Lister!$D$20,Lister!$E$20,Lister!$D$7:$D$13),IF(AND(MONTH(E723)=4,MONTH(F723)=6),(NETWORKDAYS(Lister!$D$20,Lister!$E$20,Lister!$D$7:$D$13)-P723)*N723/NETWORKDAYS(Lister!$D$20,Lister!$E$20,Lister!$D$7:$D$13),IF(OR(MONTH(F723)=4,MONTH(E723)=6),0)))))),0),"")</f>
        <v/>
      </c>
      <c r="T723" s="48" t="str">
        <f>IFERROR(MAX(IF(OR(O723="",P723="",Q723=""),"",IF(AND(MONTH(E723)=6,MONTH(F723)=6),(NETWORKDAYS(E723,F723,Lister!$D$7:$D$13)-Q723)*N723/NETWORKDAYS(Lister!$D$21,Lister!$E$21,Lister!$D$7:$D$13),IF(AND(MONTH(E723)&lt;6,MONTH(F723)=6),(NETWORKDAYS(Lister!$D$21,F723,Lister!$D$7:$D$13)-Q723)*N723/NETWORKDAYS(Lister!$D$21,Lister!$E$21,Lister!$D$7:$D$13),IF(MONTH(F723)&lt;6,0)))),0),"")</f>
        <v/>
      </c>
      <c r="U723" s="50" t="str">
        <f t="shared" si="53"/>
        <v/>
      </c>
    </row>
    <row r="724" spans="1:21" x14ac:dyDescent="0.35">
      <c r="A724" s="11" t="str">
        <f t="shared" si="54"/>
        <v/>
      </c>
      <c r="B724" s="32"/>
      <c r="C724" s="17"/>
      <c r="D724" s="18"/>
      <c r="E724" s="12"/>
      <c r="F724" s="12"/>
      <c r="G724" s="40" t="str">
        <f>IF(OR(E724="",F724=""),"",NETWORKDAYS(E724,F724,Lister!$D$7:$D$13))</f>
        <v/>
      </c>
      <c r="H724" s="14"/>
      <c r="I724" s="25" t="str">
        <f t="shared" si="50"/>
        <v/>
      </c>
      <c r="J724" s="45"/>
      <c r="K724" s="46"/>
      <c r="L724" s="15"/>
      <c r="M724" s="49" t="str">
        <f t="shared" si="51"/>
        <v/>
      </c>
      <c r="N724" s="47" t="str">
        <f t="shared" si="52"/>
        <v/>
      </c>
      <c r="O724" s="15"/>
      <c r="P724" s="15"/>
      <c r="Q724" s="15"/>
      <c r="R724" s="48" t="str">
        <f>IFERROR(MAX(IF(OR(O724="",P724="",Q724=""),"",IF(AND(MONTH(E724)=4,MONTH(F724)=4),(NETWORKDAYS(E724,F724,Lister!$D$7:$D$13)-O724)*N724/NETWORKDAYS(Lister!$D$19,Lister!$E$19,Lister!$D$7:$D$13),IF(AND(MONTH(E724)=4,MONTH(F724)&gt;4),(NETWORKDAYS(E724,Lister!$E$19,Lister!$D$7:$D$13)-O724)*N724/NETWORKDAYS(Lister!$D$19,Lister!$E$19,Lister!$D$7:$D$13),IF(MONTH(E724)&gt;4,0)))),0),"")</f>
        <v/>
      </c>
      <c r="S724" s="48" t="str">
        <f>IFERROR(MAX(IF(OR(O724="",P724="",Q724=""),"",IF(AND(MONTH(E724)=5,MONTH(F724)=5),(NETWORKDAYS(E724,F724,Lister!$D$7:$D$13)-P724)*N724/NETWORKDAYS(Lister!$D$20,Lister!$E$20,Lister!$D$7:$D$13),IF(AND(MONTH(E724)=4,MONTH(F724)=5),(NETWORKDAYS(Lister!$D$20,F724,Lister!$D$7:$D$13)-P724)*N724/NETWORKDAYS(Lister!$D$20,Lister!$E$20,Lister!$D$7:$D$13),IF(AND(MONTH(E724)=5,MONTH(F724)=6),(NETWORKDAYS(E724,Lister!$E$20,Lister!$D$7:$D$13)-P724)*N724/NETWORKDAYS(Lister!$D$20,Lister!$E$20,Lister!$D$7:$D$13),IF(AND(MONTH(E724)=4,MONTH(F724)=6),(NETWORKDAYS(Lister!$D$20,Lister!$E$20,Lister!$D$7:$D$13)-P724)*N724/NETWORKDAYS(Lister!$D$20,Lister!$E$20,Lister!$D$7:$D$13),IF(OR(MONTH(F724)=4,MONTH(E724)=6),0)))))),0),"")</f>
        <v/>
      </c>
      <c r="T724" s="48" t="str">
        <f>IFERROR(MAX(IF(OR(O724="",P724="",Q724=""),"",IF(AND(MONTH(E724)=6,MONTH(F724)=6),(NETWORKDAYS(E724,F724,Lister!$D$7:$D$13)-Q724)*N724/NETWORKDAYS(Lister!$D$21,Lister!$E$21,Lister!$D$7:$D$13),IF(AND(MONTH(E724)&lt;6,MONTH(F724)=6),(NETWORKDAYS(Lister!$D$21,F724,Lister!$D$7:$D$13)-Q724)*N724/NETWORKDAYS(Lister!$D$21,Lister!$E$21,Lister!$D$7:$D$13),IF(MONTH(F724)&lt;6,0)))),0),"")</f>
        <v/>
      </c>
      <c r="U724" s="50" t="str">
        <f t="shared" si="53"/>
        <v/>
      </c>
    </row>
    <row r="725" spans="1:21" x14ac:dyDescent="0.35">
      <c r="A725" s="11" t="str">
        <f t="shared" si="54"/>
        <v/>
      </c>
      <c r="B725" s="32"/>
      <c r="C725" s="17"/>
      <c r="D725" s="18"/>
      <c r="E725" s="12"/>
      <c r="F725" s="12"/>
      <c r="G725" s="40" t="str">
        <f>IF(OR(E725="",F725=""),"",NETWORKDAYS(E725,F725,Lister!$D$7:$D$13))</f>
        <v/>
      </c>
      <c r="H725" s="14"/>
      <c r="I725" s="25" t="str">
        <f t="shared" si="50"/>
        <v/>
      </c>
      <c r="J725" s="45"/>
      <c r="K725" s="46"/>
      <c r="L725" s="15"/>
      <c r="M725" s="49" t="str">
        <f t="shared" si="51"/>
        <v/>
      </c>
      <c r="N725" s="47" t="str">
        <f t="shared" si="52"/>
        <v/>
      </c>
      <c r="O725" s="15"/>
      <c r="P725" s="15"/>
      <c r="Q725" s="15"/>
      <c r="R725" s="48" t="str">
        <f>IFERROR(MAX(IF(OR(O725="",P725="",Q725=""),"",IF(AND(MONTH(E725)=4,MONTH(F725)=4),(NETWORKDAYS(E725,F725,Lister!$D$7:$D$13)-O725)*N725/NETWORKDAYS(Lister!$D$19,Lister!$E$19,Lister!$D$7:$D$13),IF(AND(MONTH(E725)=4,MONTH(F725)&gt;4),(NETWORKDAYS(E725,Lister!$E$19,Lister!$D$7:$D$13)-O725)*N725/NETWORKDAYS(Lister!$D$19,Lister!$E$19,Lister!$D$7:$D$13),IF(MONTH(E725)&gt;4,0)))),0),"")</f>
        <v/>
      </c>
      <c r="S725" s="48" t="str">
        <f>IFERROR(MAX(IF(OR(O725="",P725="",Q725=""),"",IF(AND(MONTH(E725)=5,MONTH(F725)=5),(NETWORKDAYS(E725,F725,Lister!$D$7:$D$13)-P725)*N725/NETWORKDAYS(Lister!$D$20,Lister!$E$20,Lister!$D$7:$D$13),IF(AND(MONTH(E725)=4,MONTH(F725)=5),(NETWORKDAYS(Lister!$D$20,F725,Lister!$D$7:$D$13)-P725)*N725/NETWORKDAYS(Lister!$D$20,Lister!$E$20,Lister!$D$7:$D$13),IF(AND(MONTH(E725)=5,MONTH(F725)=6),(NETWORKDAYS(E725,Lister!$E$20,Lister!$D$7:$D$13)-P725)*N725/NETWORKDAYS(Lister!$D$20,Lister!$E$20,Lister!$D$7:$D$13),IF(AND(MONTH(E725)=4,MONTH(F725)=6),(NETWORKDAYS(Lister!$D$20,Lister!$E$20,Lister!$D$7:$D$13)-P725)*N725/NETWORKDAYS(Lister!$D$20,Lister!$E$20,Lister!$D$7:$D$13),IF(OR(MONTH(F725)=4,MONTH(E725)=6),0)))))),0),"")</f>
        <v/>
      </c>
      <c r="T725" s="48" t="str">
        <f>IFERROR(MAX(IF(OR(O725="",P725="",Q725=""),"",IF(AND(MONTH(E725)=6,MONTH(F725)=6),(NETWORKDAYS(E725,F725,Lister!$D$7:$D$13)-Q725)*N725/NETWORKDAYS(Lister!$D$21,Lister!$E$21,Lister!$D$7:$D$13),IF(AND(MONTH(E725)&lt;6,MONTH(F725)=6),(NETWORKDAYS(Lister!$D$21,F725,Lister!$D$7:$D$13)-Q725)*N725/NETWORKDAYS(Lister!$D$21,Lister!$E$21,Lister!$D$7:$D$13),IF(MONTH(F725)&lt;6,0)))),0),"")</f>
        <v/>
      </c>
      <c r="U725" s="50" t="str">
        <f t="shared" si="53"/>
        <v/>
      </c>
    </row>
    <row r="726" spans="1:21" x14ac:dyDescent="0.35">
      <c r="A726" s="11" t="str">
        <f t="shared" si="54"/>
        <v/>
      </c>
      <c r="B726" s="32"/>
      <c r="C726" s="17"/>
      <c r="D726" s="18"/>
      <c r="E726" s="12"/>
      <c r="F726" s="12"/>
      <c r="G726" s="40" t="str">
        <f>IF(OR(E726="",F726=""),"",NETWORKDAYS(E726,F726,Lister!$D$7:$D$13))</f>
        <v/>
      </c>
      <c r="H726" s="14"/>
      <c r="I726" s="25" t="str">
        <f t="shared" ref="I726:I789" si="55">IF(H726="","",IF(H726="Funktionær",0.75,IF(H726="Ikke-funktionær",0.9,IF(H726="Elev/lærling",0.9))))</f>
        <v/>
      </c>
      <c r="J726" s="45"/>
      <c r="K726" s="46"/>
      <c r="L726" s="15"/>
      <c r="M726" s="49" t="str">
        <f t="shared" ref="M726:M789" si="56">IF(B726="","",IF(J726*I726&gt;30000*IF(L726&gt;37,37,L726)/37,30000*IF(L726&gt;37,37,L726)/37,J726*I726))</f>
        <v/>
      </c>
      <c r="N726" s="47" t="str">
        <f t="shared" ref="N726:N789" si="57">IF(M726="","",IF(M726&lt;=J726-K726,M726,J726-K726))</f>
        <v/>
      </c>
      <c r="O726" s="15"/>
      <c r="P726" s="15"/>
      <c r="Q726" s="15"/>
      <c r="R726" s="48" t="str">
        <f>IFERROR(MAX(IF(OR(O726="",P726="",Q726=""),"",IF(AND(MONTH(E726)=4,MONTH(F726)=4),(NETWORKDAYS(E726,F726,Lister!$D$7:$D$13)-O726)*N726/NETWORKDAYS(Lister!$D$19,Lister!$E$19,Lister!$D$7:$D$13),IF(AND(MONTH(E726)=4,MONTH(F726)&gt;4),(NETWORKDAYS(E726,Lister!$E$19,Lister!$D$7:$D$13)-O726)*N726/NETWORKDAYS(Lister!$D$19,Lister!$E$19,Lister!$D$7:$D$13),IF(MONTH(E726)&gt;4,0)))),0),"")</f>
        <v/>
      </c>
      <c r="S726" s="48" t="str">
        <f>IFERROR(MAX(IF(OR(O726="",P726="",Q726=""),"",IF(AND(MONTH(E726)=5,MONTH(F726)=5),(NETWORKDAYS(E726,F726,Lister!$D$7:$D$13)-P726)*N726/NETWORKDAYS(Lister!$D$20,Lister!$E$20,Lister!$D$7:$D$13),IF(AND(MONTH(E726)=4,MONTH(F726)=5),(NETWORKDAYS(Lister!$D$20,F726,Lister!$D$7:$D$13)-P726)*N726/NETWORKDAYS(Lister!$D$20,Lister!$E$20,Lister!$D$7:$D$13),IF(AND(MONTH(E726)=5,MONTH(F726)=6),(NETWORKDAYS(E726,Lister!$E$20,Lister!$D$7:$D$13)-P726)*N726/NETWORKDAYS(Lister!$D$20,Lister!$E$20,Lister!$D$7:$D$13),IF(AND(MONTH(E726)=4,MONTH(F726)=6),(NETWORKDAYS(Lister!$D$20,Lister!$E$20,Lister!$D$7:$D$13)-P726)*N726/NETWORKDAYS(Lister!$D$20,Lister!$E$20,Lister!$D$7:$D$13),IF(OR(MONTH(F726)=4,MONTH(E726)=6),0)))))),0),"")</f>
        <v/>
      </c>
      <c r="T726" s="48" t="str">
        <f>IFERROR(MAX(IF(OR(O726="",P726="",Q726=""),"",IF(AND(MONTH(E726)=6,MONTH(F726)=6),(NETWORKDAYS(E726,F726,Lister!$D$7:$D$13)-Q726)*N726/NETWORKDAYS(Lister!$D$21,Lister!$E$21,Lister!$D$7:$D$13),IF(AND(MONTH(E726)&lt;6,MONTH(F726)=6),(NETWORKDAYS(Lister!$D$21,F726,Lister!$D$7:$D$13)-Q726)*N726/NETWORKDAYS(Lister!$D$21,Lister!$E$21,Lister!$D$7:$D$13),IF(MONTH(F726)&lt;6,0)))),0),"")</f>
        <v/>
      </c>
      <c r="U726" s="50" t="str">
        <f t="shared" ref="U726:U789" si="58">IFERROR(MAX(IF(AND(ISNUMBER(R726),ISNUMBER(S726),ISNUMBER(Q726)),R726+S726+T726,""),0),"")</f>
        <v/>
      </c>
    </row>
    <row r="727" spans="1:21" x14ac:dyDescent="0.35">
      <c r="A727" s="11" t="str">
        <f t="shared" ref="A727:A790" si="59">IF(B727="","",A726+1)</f>
        <v/>
      </c>
      <c r="B727" s="32"/>
      <c r="C727" s="17"/>
      <c r="D727" s="18"/>
      <c r="E727" s="12"/>
      <c r="F727" s="12"/>
      <c r="G727" s="40" t="str">
        <f>IF(OR(E727="",F727=""),"",NETWORKDAYS(E727,F727,Lister!$D$7:$D$13))</f>
        <v/>
      </c>
      <c r="H727" s="14"/>
      <c r="I727" s="25" t="str">
        <f t="shared" si="55"/>
        <v/>
      </c>
      <c r="J727" s="45"/>
      <c r="K727" s="46"/>
      <c r="L727" s="15"/>
      <c r="M727" s="49" t="str">
        <f t="shared" si="56"/>
        <v/>
      </c>
      <c r="N727" s="47" t="str">
        <f t="shared" si="57"/>
        <v/>
      </c>
      <c r="O727" s="15"/>
      <c r="P727" s="15"/>
      <c r="Q727" s="15"/>
      <c r="R727" s="48" t="str">
        <f>IFERROR(MAX(IF(OR(O727="",P727="",Q727=""),"",IF(AND(MONTH(E727)=4,MONTH(F727)=4),(NETWORKDAYS(E727,F727,Lister!$D$7:$D$13)-O727)*N727/NETWORKDAYS(Lister!$D$19,Lister!$E$19,Lister!$D$7:$D$13),IF(AND(MONTH(E727)=4,MONTH(F727)&gt;4),(NETWORKDAYS(E727,Lister!$E$19,Lister!$D$7:$D$13)-O727)*N727/NETWORKDAYS(Lister!$D$19,Lister!$E$19,Lister!$D$7:$D$13),IF(MONTH(E727)&gt;4,0)))),0),"")</f>
        <v/>
      </c>
      <c r="S727" s="48" t="str">
        <f>IFERROR(MAX(IF(OR(O727="",P727="",Q727=""),"",IF(AND(MONTH(E727)=5,MONTH(F727)=5),(NETWORKDAYS(E727,F727,Lister!$D$7:$D$13)-P727)*N727/NETWORKDAYS(Lister!$D$20,Lister!$E$20,Lister!$D$7:$D$13),IF(AND(MONTH(E727)=4,MONTH(F727)=5),(NETWORKDAYS(Lister!$D$20,F727,Lister!$D$7:$D$13)-P727)*N727/NETWORKDAYS(Lister!$D$20,Lister!$E$20,Lister!$D$7:$D$13),IF(AND(MONTH(E727)=5,MONTH(F727)=6),(NETWORKDAYS(E727,Lister!$E$20,Lister!$D$7:$D$13)-P727)*N727/NETWORKDAYS(Lister!$D$20,Lister!$E$20,Lister!$D$7:$D$13),IF(AND(MONTH(E727)=4,MONTH(F727)=6),(NETWORKDAYS(Lister!$D$20,Lister!$E$20,Lister!$D$7:$D$13)-P727)*N727/NETWORKDAYS(Lister!$D$20,Lister!$E$20,Lister!$D$7:$D$13),IF(OR(MONTH(F727)=4,MONTH(E727)=6),0)))))),0),"")</f>
        <v/>
      </c>
      <c r="T727" s="48" t="str">
        <f>IFERROR(MAX(IF(OR(O727="",P727="",Q727=""),"",IF(AND(MONTH(E727)=6,MONTH(F727)=6),(NETWORKDAYS(E727,F727,Lister!$D$7:$D$13)-Q727)*N727/NETWORKDAYS(Lister!$D$21,Lister!$E$21,Lister!$D$7:$D$13),IF(AND(MONTH(E727)&lt;6,MONTH(F727)=6),(NETWORKDAYS(Lister!$D$21,F727,Lister!$D$7:$D$13)-Q727)*N727/NETWORKDAYS(Lister!$D$21,Lister!$E$21,Lister!$D$7:$D$13),IF(MONTH(F727)&lt;6,0)))),0),"")</f>
        <v/>
      </c>
      <c r="U727" s="50" t="str">
        <f t="shared" si="58"/>
        <v/>
      </c>
    </row>
    <row r="728" spans="1:21" x14ac:dyDescent="0.35">
      <c r="A728" s="11" t="str">
        <f t="shared" si="59"/>
        <v/>
      </c>
      <c r="B728" s="32"/>
      <c r="C728" s="17"/>
      <c r="D728" s="18"/>
      <c r="E728" s="12"/>
      <c r="F728" s="12"/>
      <c r="G728" s="40" t="str">
        <f>IF(OR(E728="",F728=""),"",NETWORKDAYS(E728,F728,Lister!$D$7:$D$13))</f>
        <v/>
      </c>
      <c r="H728" s="14"/>
      <c r="I728" s="25" t="str">
        <f t="shared" si="55"/>
        <v/>
      </c>
      <c r="J728" s="45"/>
      <c r="K728" s="46"/>
      <c r="L728" s="15"/>
      <c r="M728" s="49" t="str">
        <f t="shared" si="56"/>
        <v/>
      </c>
      <c r="N728" s="47" t="str">
        <f t="shared" si="57"/>
        <v/>
      </c>
      <c r="O728" s="15"/>
      <c r="P728" s="15"/>
      <c r="Q728" s="15"/>
      <c r="R728" s="48" t="str">
        <f>IFERROR(MAX(IF(OR(O728="",P728="",Q728=""),"",IF(AND(MONTH(E728)=4,MONTH(F728)=4),(NETWORKDAYS(E728,F728,Lister!$D$7:$D$13)-O728)*N728/NETWORKDAYS(Lister!$D$19,Lister!$E$19,Lister!$D$7:$D$13),IF(AND(MONTH(E728)=4,MONTH(F728)&gt;4),(NETWORKDAYS(E728,Lister!$E$19,Lister!$D$7:$D$13)-O728)*N728/NETWORKDAYS(Lister!$D$19,Lister!$E$19,Lister!$D$7:$D$13),IF(MONTH(E728)&gt;4,0)))),0),"")</f>
        <v/>
      </c>
      <c r="S728" s="48" t="str">
        <f>IFERROR(MAX(IF(OR(O728="",P728="",Q728=""),"",IF(AND(MONTH(E728)=5,MONTH(F728)=5),(NETWORKDAYS(E728,F728,Lister!$D$7:$D$13)-P728)*N728/NETWORKDAYS(Lister!$D$20,Lister!$E$20,Lister!$D$7:$D$13),IF(AND(MONTH(E728)=4,MONTH(F728)=5),(NETWORKDAYS(Lister!$D$20,F728,Lister!$D$7:$D$13)-P728)*N728/NETWORKDAYS(Lister!$D$20,Lister!$E$20,Lister!$D$7:$D$13),IF(AND(MONTH(E728)=5,MONTH(F728)=6),(NETWORKDAYS(E728,Lister!$E$20,Lister!$D$7:$D$13)-P728)*N728/NETWORKDAYS(Lister!$D$20,Lister!$E$20,Lister!$D$7:$D$13),IF(AND(MONTH(E728)=4,MONTH(F728)=6),(NETWORKDAYS(Lister!$D$20,Lister!$E$20,Lister!$D$7:$D$13)-P728)*N728/NETWORKDAYS(Lister!$D$20,Lister!$E$20,Lister!$D$7:$D$13),IF(OR(MONTH(F728)=4,MONTH(E728)=6),0)))))),0),"")</f>
        <v/>
      </c>
      <c r="T728" s="48" t="str">
        <f>IFERROR(MAX(IF(OR(O728="",P728="",Q728=""),"",IF(AND(MONTH(E728)=6,MONTH(F728)=6),(NETWORKDAYS(E728,F728,Lister!$D$7:$D$13)-Q728)*N728/NETWORKDAYS(Lister!$D$21,Lister!$E$21,Lister!$D$7:$D$13),IF(AND(MONTH(E728)&lt;6,MONTH(F728)=6),(NETWORKDAYS(Lister!$D$21,F728,Lister!$D$7:$D$13)-Q728)*N728/NETWORKDAYS(Lister!$D$21,Lister!$E$21,Lister!$D$7:$D$13),IF(MONTH(F728)&lt;6,0)))),0),"")</f>
        <v/>
      </c>
      <c r="U728" s="50" t="str">
        <f t="shared" si="58"/>
        <v/>
      </c>
    </row>
    <row r="729" spans="1:21" x14ac:dyDescent="0.35">
      <c r="A729" s="11" t="str">
        <f t="shared" si="59"/>
        <v/>
      </c>
      <c r="B729" s="32"/>
      <c r="C729" s="17"/>
      <c r="D729" s="18"/>
      <c r="E729" s="12"/>
      <c r="F729" s="12"/>
      <c r="G729" s="40" t="str">
        <f>IF(OR(E729="",F729=""),"",NETWORKDAYS(E729,F729,Lister!$D$7:$D$13))</f>
        <v/>
      </c>
      <c r="H729" s="14"/>
      <c r="I729" s="25" t="str">
        <f t="shared" si="55"/>
        <v/>
      </c>
      <c r="J729" s="45"/>
      <c r="K729" s="46"/>
      <c r="L729" s="15"/>
      <c r="M729" s="49" t="str">
        <f t="shared" si="56"/>
        <v/>
      </c>
      <c r="N729" s="47" t="str">
        <f t="shared" si="57"/>
        <v/>
      </c>
      <c r="O729" s="15"/>
      <c r="P729" s="15"/>
      <c r="Q729" s="15"/>
      <c r="R729" s="48" t="str">
        <f>IFERROR(MAX(IF(OR(O729="",P729="",Q729=""),"",IF(AND(MONTH(E729)=4,MONTH(F729)=4),(NETWORKDAYS(E729,F729,Lister!$D$7:$D$13)-O729)*N729/NETWORKDAYS(Lister!$D$19,Lister!$E$19,Lister!$D$7:$D$13),IF(AND(MONTH(E729)=4,MONTH(F729)&gt;4),(NETWORKDAYS(E729,Lister!$E$19,Lister!$D$7:$D$13)-O729)*N729/NETWORKDAYS(Lister!$D$19,Lister!$E$19,Lister!$D$7:$D$13),IF(MONTH(E729)&gt;4,0)))),0),"")</f>
        <v/>
      </c>
      <c r="S729" s="48" t="str">
        <f>IFERROR(MAX(IF(OR(O729="",P729="",Q729=""),"",IF(AND(MONTH(E729)=5,MONTH(F729)=5),(NETWORKDAYS(E729,F729,Lister!$D$7:$D$13)-P729)*N729/NETWORKDAYS(Lister!$D$20,Lister!$E$20,Lister!$D$7:$D$13),IF(AND(MONTH(E729)=4,MONTH(F729)=5),(NETWORKDAYS(Lister!$D$20,F729,Lister!$D$7:$D$13)-P729)*N729/NETWORKDAYS(Lister!$D$20,Lister!$E$20,Lister!$D$7:$D$13),IF(AND(MONTH(E729)=5,MONTH(F729)=6),(NETWORKDAYS(E729,Lister!$E$20,Lister!$D$7:$D$13)-P729)*N729/NETWORKDAYS(Lister!$D$20,Lister!$E$20,Lister!$D$7:$D$13),IF(AND(MONTH(E729)=4,MONTH(F729)=6),(NETWORKDAYS(Lister!$D$20,Lister!$E$20,Lister!$D$7:$D$13)-P729)*N729/NETWORKDAYS(Lister!$D$20,Lister!$E$20,Lister!$D$7:$D$13),IF(OR(MONTH(F729)=4,MONTH(E729)=6),0)))))),0),"")</f>
        <v/>
      </c>
      <c r="T729" s="48" t="str">
        <f>IFERROR(MAX(IF(OR(O729="",P729="",Q729=""),"",IF(AND(MONTH(E729)=6,MONTH(F729)=6),(NETWORKDAYS(E729,F729,Lister!$D$7:$D$13)-Q729)*N729/NETWORKDAYS(Lister!$D$21,Lister!$E$21,Lister!$D$7:$D$13),IF(AND(MONTH(E729)&lt;6,MONTH(F729)=6),(NETWORKDAYS(Lister!$D$21,F729,Lister!$D$7:$D$13)-Q729)*N729/NETWORKDAYS(Lister!$D$21,Lister!$E$21,Lister!$D$7:$D$13),IF(MONTH(F729)&lt;6,0)))),0),"")</f>
        <v/>
      </c>
      <c r="U729" s="50" t="str">
        <f t="shared" si="58"/>
        <v/>
      </c>
    </row>
    <row r="730" spans="1:21" x14ac:dyDescent="0.35">
      <c r="A730" s="11" t="str">
        <f t="shared" si="59"/>
        <v/>
      </c>
      <c r="B730" s="32"/>
      <c r="C730" s="17"/>
      <c r="D730" s="18"/>
      <c r="E730" s="12"/>
      <c r="F730" s="12"/>
      <c r="G730" s="40" t="str">
        <f>IF(OR(E730="",F730=""),"",NETWORKDAYS(E730,F730,Lister!$D$7:$D$13))</f>
        <v/>
      </c>
      <c r="H730" s="14"/>
      <c r="I730" s="25" t="str">
        <f t="shared" si="55"/>
        <v/>
      </c>
      <c r="J730" s="45"/>
      <c r="K730" s="46"/>
      <c r="L730" s="15"/>
      <c r="M730" s="49" t="str">
        <f t="shared" si="56"/>
        <v/>
      </c>
      <c r="N730" s="47" t="str">
        <f t="shared" si="57"/>
        <v/>
      </c>
      <c r="O730" s="15"/>
      <c r="P730" s="15"/>
      <c r="Q730" s="15"/>
      <c r="R730" s="48" t="str">
        <f>IFERROR(MAX(IF(OR(O730="",P730="",Q730=""),"",IF(AND(MONTH(E730)=4,MONTH(F730)=4),(NETWORKDAYS(E730,F730,Lister!$D$7:$D$13)-O730)*N730/NETWORKDAYS(Lister!$D$19,Lister!$E$19,Lister!$D$7:$D$13),IF(AND(MONTH(E730)=4,MONTH(F730)&gt;4),(NETWORKDAYS(E730,Lister!$E$19,Lister!$D$7:$D$13)-O730)*N730/NETWORKDAYS(Lister!$D$19,Lister!$E$19,Lister!$D$7:$D$13),IF(MONTH(E730)&gt;4,0)))),0),"")</f>
        <v/>
      </c>
      <c r="S730" s="48" t="str">
        <f>IFERROR(MAX(IF(OR(O730="",P730="",Q730=""),"",IF(AND(MONTH(E730)=5,MONTH(F730)=5),(NETWORKDAYS(E730,F730,Lister!$D$7:$D$13)-P730)*N730/NETWORKDAYS(Lister!$D$20,Lister!$E$20,Lister!$D$7:$D$13),IF(AND(MONTH(E730)=4,MONTH(F730)=5),(NETWORKDAYS(Lister!$D$20,F730,Lister!$D$7:$D$13)-P730)*N730/NETWORKDAYS(Lister!$D$20,Lister!$E$20,Lister!$D$7:$D$13),IF(AND(MONTH(E730)=5,MONTH(F730)=6),(NETWORKDAYS(E730,Lister!$E$20,Lister!$D$7:$D$13)-P730)*N730/NETWORKDAYS(Lister!$D$20,Lister!$E$20,Lister!$D$7:$D$13),IF(AND(MONTH(E730)=4,MONTH(F730)=6),(NETWORKDAYS(Lister!$D$20,Lister!$E$20,Lister!$D$7:$D$13)-P730)*N730/NETWORKDAYS(Lister!$D$20,Lister!$E$20,Lister!$D$7:$D$13),IF(OR(MONTH(F730)=4,MONTH(E730)=6),0)))))),0),"")</f>
        <v/>
      </c>
      <c r="T730" s="48" t="str">
        <f>IFERROR(MAX(IF(OR(O730="",P730="",Q730=""),"",IF(AND(MONTH(E730)=6,MONTH(F730)=6),(NETWORKDAYS(E730,F730,Lister!$D$7:$D$13)-Q730)*N730/NETWORKDAYS(Lister!$D$21,Lister!$E$21,Lister!$D$7:$D$13),IF(AND(MONTH(E730)&lt;6,MONTH(F730)=6),(NETWORKDAYS(Lister!$D$21,F730,Lister!$D$7:$D$13)-Q730)*N730/NETWORKDAYS(Lister!$D$21,Lister!$E$21,Lister!$D$7:$D$13),IF(MONTH(F730)&lt;6,0)))),0),"")</f>
        <v/>
      </c>
      <c r="U730" s="50" t="str">
        <f t="shared" si="58"/>
        <v/>
      </c>
    </row>
    <row r="731" spans="1:21" x14ac:dyDescent="0.35">
      <c r="A731" s="11" t="str">
        <f t="shared" si="59"/>
        <v/>
      </c>
      <c r="B731" s="32"/>
      <c r="C731" s="17"/>
      <c r="D731" s="18"/>
      <c r="E731" s="12"/>
      <c r="F731" s="12"/>
      <c r="G731" s="40" t="str">
        <f>IF(OR(E731="",F731=""),"",NETWORKDAYS(E731,F731,Lister!$D$7:$D$13))</f>
        <v/>
      </c>
      <c r="H731" s="14"/>
      <c r="I731" s="25" t="str">
        <f t="shared" si="55"/>
        <v/>
      </c>
      <c r="J731" s="45"/>
      <c r="K731" s="46"/>
      <c r="L731" s="15"/>
      <c r="M731" s="49" t="str">
        <f t="shared" si="56"/>
        <v/>
      </c>
      <c r="N731" s="47" t="str">
        <f t="shared" si="57"/>
        <v/>
      </c>
      <c r="O731" s="15"/>
      <c r="P731" s="15"/>
      <c r="Q731" s="15"/>
      <c r="R731" s="48" t="str">
        <f>IFERROR(MAX(IF(OR(O731="",P731="",Q731=""),"",IF(AND(MONTH(E731)=4,MONTH(F731)=4),(NETWORKDAYS(E731,F731,Lister!$D$7:$D$13)-O731)*N731/NETWORKDAYS(Lister!$D$19,Lister!$E$19,Lister!$D$7:$D$13),IF(AND(MONTH(E731)=4,MONTH(F731)&gt;4),(NETWORKDAYS(E731,Lister!$E$19,Lister!$D$7:$D$13)-O731)*N731/NETWORKDAYS(Lister!$D$19,Lister!$E$19,Lister!$D$7:$D$13),IF(MONTH(E731)&gt;4,0)))),0),"")</f>
        <v/>
      </c>
      <c r="S731" s="48" t="str">
        <f>IFERROR(MAX(IF(OR(O731="",P731="",Q731=""),"",IF(AND(MONTH(E731)=5,MONTH(F731)=5),(NETWORKDAYS(E731,F731,Lister!$D$7:$D$13)-P731)*N731/NETWORKDAYS(Lister!$D$20,Lister!$E$20,Lister!$D$7:$D$13),IF(AND(MONTH(E731)=4,MONTH(F731)=5),(NETWORKDAYS(Lister!$D$20,F731,Lister!$D$7:$D$13)-P731)*N731/NETWORKDAYS(Lister!$D$20,Lister!$E$20,Lister!$D$7:$D$13),IF(AND(MONTH(E731)=5,MONTH(F731)=6),(NETWORKDAYS(E731,Lister!$E$20,Lister!$D$7:$D$13)-P731)*N731/NETWORKDAYS(Lister!$D$20,Lister!$E$20,Lister!$D$7:$D$13),IF(AND(MONTH(E731)=4,MONTH(F731)=6),(NETWORKDAYS(Lister!$D$20,Lister!$E$20,Lister!$D$7:$D$13)-P731)*N731/NETWORKDAYS(Lister!$D$20,Lister!$E$20,Lister!$D$7:$D$13),IF(OR(MONTH(F731)=4,MONTH(E731)=6),0)))))),0),"")</f>
        <v/>
      </c>
      <c r="T731" s="48" t="str">
        <f>IFERROR(MAX(IF(OR(O731="",P731="",Q731=""),"",IF(AND(MONTH(E731)=6,MONTH(F731)=6),(NETWORKDAYS(E731,F731,Lister!$D$7:$D$13)-Q731)*N731/NETWORKDAYS(Lister!$D$21,Lister!$E$21,Lister!$D$7:$D$13),IF(AND(MONTH(E731)&lt;6,MONTH(F731)=6),(NETWORKDAYS(Lister!$D$21,F731,Lister!$D$7:$D$13)-Q731)*N731/NETWORKDAYS(Lister!$D$21,Lister!$E$21,Lister!$D$7:$D$13),IF(MONTH(F731)&lt;6,0)))),0),"")</f>
        <v/>
      </c>
      <c r="U731" s="50" t="str">
        <f t="shared" si="58"/>
        <v/>
      </c>
    </row>
    <row r="732" spans="1:21" x14ac:dyDescent="0.35">
      <c r="A732" s="11" t="str">
        <f t="shared" si="59"/>
        <v/>
      </c>
      <c r="B732" s="32"/>
      <c r="C732" s="17"/>
      <c r="D732" s="18"/>
      <c r="E732" s="12"/>
      <c r="F732" s="12"/>
      <c r="G732" s="40" t="str">
        <f>IF(OR(E732="",F732=""),"",NETWORKDAYS(E732,F732,Lister!$D$7:$D$13))</f>
        <v/>
      </c>
      <c r="H732" s="14"/>
      <c r="I732" s="25" t="str">
        <f t="shared" si="55"/>
        <v/>
      </c>
      <c r="J732" s="45"/>
      <c r="K732" s="46"/>
      <c r="L732" s="15"/>
      <c r="M732" s="49" t="str">
        <f t="shared" si="56"/>
        <v/>
      </c>
      <c r="N732" s="47" t="str">
        <f t="shared" si="57"/>
        <v/>
      </c>
      <c r="O732" s="15"/>
      <c r="P732" s="15"/>
      <c r="Q732" s="15"/>
      <c r="R732" s="48" t="str">
        <f>IFERROR(MAX(IF(OR(O732="",P732="",Q732=""),"",IF(AND(MONTH(E732)=4,MONTH(F732)=4),(NETWORKDAYS(E732,F732,Lister!$D$7:$D$13)-O732)*N732/NETWORKDAYS(Lister!$D$19,Lister!$E$19,Lister!$D$7:$D$13),IF(AND(MONTH(E732)=4,MONTH(F732)&gt;4),(NETWORKDAYS(E732,Lister!$E$19,Lister!$D$7:$D$13)-O732)*N732/NETWORKDAYS(Lister!$D$19,Lister!$E$19,Lister!$D$7:$D$13),IF(MONTH(E732)&gt;4,0)))),0),"")</f>
        <v/>
      </c>
      <c r="S732" s="48" t="str">
        <f>IFERROR(MAX(IF(OR(O732="",P732="",Q732=""),"",IF(AND(MONTH(E732)=5,MONTH(F732)=5),(NETWORKDAYS(E732,F732,Lister!$D$7:$D$13)-P732)*N732/NETWORKDAYS(Lister!$D$20,Lister!$E$20,Lister!$D$7:$D$13),IF(AND(MONTH(E732)=4,MONTH(F732)=5),(NETWORKDAYS(Lister!$D$20,F732,Lister!$D$7:$D$13)-P732)*N732/NETWORKDAYS(Lister!$D$20,Lister!$E$20,Lister!$D$7:$D$13),IF(AND(MONTH(E732)=5,MONTH(F732)=6),(NETWORKDAYS(E732,Lister!$E$20,Lister!$D$7:$D$13)-P732)*N732/NETWORKDAYS(Lister!$D$20,Lister!$E$20,Lister!$D$7:$D$13),IF(AND(MONTH(E732)=4,MONTH(F732)=6),(NETWORKDAYS(Lister!$D$20,Lister!$E$20,Lister!$D$7:$D$13)-P732)*N732/NETWORKDAYS(Lister!$D$20,Lister!$E$20,Lister!$D$7:$D$13),IF(OR(MONTH(F732)=4,MONTH(E732)=6),0)))))),0),"")</f>
        <v/>
      </c>
      <c r="T732" s="48" t="str">
        <f>IFERROR(MAX(IF(OR(O732="",P732="",Q732=""),"",IF(AND(MONTH(E732)=6,MONTH(F732)=6),(NETWORKDAYS(E732,F732,Lister!$D$7:$D$13)-Q732)*N732/NETWORKDAYS(Lister!$D$21,Lister!$E$21,Lister!$D$7:$D$13),IF(AND(MONTH(E732)&lt;6,MONTH(F732)=6),(NETWORKDAYS(Lister!$D$21,F732,Lister!$D$7:$D$13)-Q732)*N732/NETWORKDAYS(Lister!$D$21,Lister!$E$21,Lister!$D$7:$D$13),IF(MONTH(F732)&lt;6,0)))),0),"")</f>
        <v/>
      </c>
      <c r="U732" s="50" t="str">
        <f t="shared" si="58"/>
        <v/>
      </c>
    </row>
    <row r="733" spans="1:21" x14ac:dyDescent="0.35">
      <c r="A733" s="11" t="str">
        <f t="shared" si="59"/>
        <v/>
      </c>
      <c r="B733" s="32"/>
      <c r="C733" s="17"/>
      <c r="D733" s="18"/>
      <c r="E733" s="12"/>
      <c r="F733" s="12"/>
      <c r="G733" s="40" t="str">
        <f>IF(OR(E733="",F733=""),"",NETWORKDAYS(E733,F733,Lister!$D$7:$D$13))</f>
        <v/>
      </c>
      <c r="H733" s="14"/>
      <c r="I733" s="25" t="str">
        <f t="shared" si="55"/>
        <v/>
      </c>
      <c r="J733" s="45"/>
      <c r="K733" s="46"/>
      <c r="L733" s="15"/>
      <c r="M733" s="49" t="str">
        <f t="shared" si="56"/>
        <v/>
      </c>
      <c r="N733" s="47" t="str">
        <f t="shared" si="57"/>
        <v/>
      </c>
      <c r="O733" s="15"/>
      <c r="P733" s="15"/>
      <c r="Q733" s="15"/>
      <c r="R733" s="48" t="str">
        <f>IFERROR(MAX(IF(OR(O733="",P733="",Q733=""),"",IF(AND(MONTH(E733)=4,MONTH(F733)=4),(NETWORKDAYS(E733,F733,Lister!$D$7:$D$13)-O733)*N733/NETWORKDAYS(Lister!$D$19,Lister!$E$19,Lister!$D$7:$D$13),IF(AND(MONTH(E733)=4,MONTH(F733)&gt;4),(NETWORKDAYS(E733,Lister!$E$19,Lister!$D$7:$D$13)-O733)*N733/NETWORKDAYS(Lister!$D$19,Lister!$E$19,Lister!$D$7:$D$13),IF(MONTH(E733)&gt;4,0)))),0),"")</f>
        <v/>
      </c>
      <c r="S733" s="48" t="str">
        <f>IFERROR(MAX(IF(OR(O733="",P733="",Q733=""),"",IF(AND(MONTH(E733)=5,MONTH(F733)=5),(NETWORKDAYS(E733,F733,Lister!$D$7:$D$13)-P733)*N733/NETWORKDAYS(Lister!$D$20,Lister!$E$20,Lister!$D$7:$D$13),IF(AND(MONTH(E733)=4,MONTH(F733)=5),(NETWORKDAYS(Lister!$D$20,F733,Lister!$D$7:$D$13)-P733)*N733/NETWORKDAYS(Lister!$D$20,Lister!$E$20,Lister!$D$7:$D$13),IF(AND(MONTH(E733)=5,MONTH(F733)=6),(NETWORKDAYS(E733,Lister!$E$20,Lister!$D$7:$D$13)-P733)*N733/NETWORKDAYS(Lister!$D$20,Lister!$E$20,Lister!$D$7:$D$13),IF(AND(MONTH(E733)=4,MONTH(F733)=6),(NETWORKDAYS(Lister!$D$20,Lister!$E$20,Lister!$D$7:$D$13)-P733)*N733/NETWORKDAYS(Lister!$D$20,Lister!$E$20,Lister!$D$7:$D$13),IF(OR(MONTH(F733)=4,MONTH(E733)=6),0)))))),0),"")</f>
        <v/>
      </c>
      <c r="T733" s="48" t="str">
        <f>IFERROR(MAX(IF(OR(O733="",P733="",Q733=""),"",IF(AND(MONTH(E733)=6,MONTH(F733)=6),(NETWORKDAYS(E733,F733,Lister!$D$7:$D$13)-Q733)*N733/NETWORKDAYS(Lister!$D$21,Lister!$E$21,Lister!$D$7:$D$13),IF(AND(MONTH(E733)&lt;6,MONTH(F733)=6),(NETWORKDAYS(Lister!$D$21,F733,Lister!$D$7:$D$13)-Q733)*N733/NETWORKDAYS(Lister!$D$21,Lister!$E$21,Lister!$D$7:$D$13),IF(MONTH(F733)&lt;6,0)))),0),"")</f>
        <v/>
      </c>
      <c r="U733" s="50" t="str">
        <f t="shared" si="58"/>
        <v/>
      </c>
    </row>
    <row r="734" spans="1:21" x14ac:dyDescent="0.35">
      <c r="A734" s="11" t="str">
        <f t="shared" si="59"/>
        <v/>
      </c>
      <c r="B734" s="32"/>
      <c r="C734" s="17"/>
      <c r="D734" s="18"/>
      <c r="E734" s="12"/>
      <c r="F734" s="12"/>
      <c r="G734" s="40" t="str">
        <f>IF(OR(E734="",F734=""),"",NETWORKDAYS(E734,F734,Lister!$D$7:$D$13))</f>
        <v/>
      </c>
      <c r="H734" s="14"/>
      <c r="I734" s="25" t="str">
        <f t="shared" si="55"/>
        <v/>
      </c>
      <c r="J734" s="45"/>
      <c r="K734" s="46"/>
      <c r="L734" s="15"/>
      <c r="M734" s="49" t="str">
        <f t="shared" si="56"/>
        <v/>
      </c>
      <c r="N734" s="47" t="str">
        <f t="shared" si="57"/>
        <v/>
      </c>
      <c r="O734" s="15"/>
      <c r="P734" s="15"/>
      <c r="Q734" s="15"/>
      <c r="R734" s="48" t="str">
        <f>IFERROR(MAX(IF(OR(O734="",P734="",Q734=""),"",IF(AND(MONTH(E734)=4,MONTH(F734)=4),(NETWORKDAYS(E734,F734,Lister!$D$7:$D$13)-O734)*N734/NETWORKDAYS(Lister!$D$19,Lister!$E$19,Lister!$D$7:$D$13),IF(AND(MONTH(E734)=4,MONTH(F734)&gt;4),(NETWORKDAYS(E734,Lister!$E$19,Lister!$D$7:$D$13)-O734)*N734/NETWORKDAYS(Lister!$D$19,Lister!$E$19,Lister!$D$7:$D$13),IF(MONTH(E734)&gt;4,0)))),0),"")</f>
        <v/>
      </c>
      <c r="S734" s="48" t="str">
        <f>IFERROR(MAX(IF(OR(O734="",P734="",Q734=""),"",IF(AND(MONTH(E734)=5,MONTH(F734)=5),(NETWORKDAYS(E734,F734,Lister!$D$7:$D$13)-P734)*N734/NETWORKDAYS(Lister!$D$20,Lister!$E$20,Lister!$D$7:$D$13),IF(AND(MONTH(E734)=4,MONTH(F734)=5),(NETWORKDAYS(Lister!$D$20,F734,Lister!$D$7:$D$13)-P734)*N734/NETWORKDAYS(Lister!$D$20,Lister!$E$20,Lister!$D$7:$D$13),IF(AND(MONTH(E734)=5,MONTH(F734)=6),(NETWORKDAYS(E734,Lister!$E$20,Lister!$D$7:$D$13)-P734)*N734/NETWORKDAYS(Lister!$D$20,Lister!$E$20,Lister!$D$7:$D$13),IF(AND(MONTH(E734)=4,MONTH(F734)=6),(NETWORKDAYS(Lister!$D$20,Lister!$E$20,Lister!$D$7:$D$13)-P734)*N734/NETWORKDAYS(Lister!$D$20,Lister!$E$20,Lister!$D$7:$D$13),IF(OR(MONTH(F734)=4,MONTH(E734)=6),0)))))),0),"")</f>
        <v/>
      </c>
      <c r="T734" s="48" t="str">
        <f>IFERROR(MAX(IF(OR(O734="",P734="",Q734=""),"",IF(AND(MONTH(E734)=6,MONTH(F734)=6),(NETWORKDAYS(E734,F734,Lister!$D$7:$D$13)-Q734)*N734/NETWORKDAYS(Lister!$D$21,Lister!$E$21,Lister!$D$7:$D$13),IF(AND(MONTH(E734)&lt;6,MONTH(F734)=6),(NETWORKDAYS(Lister!$D$21,F734,Lister!$D$7:$D$13)-Q734)*N734/NETWORKDAYS(Lister!$D$21,Lister!$E$21,Lister!$D$7:$D$13),IF(MONTH(F734)&lt;6,0)))),0),"")</f>
        <v/>
      </c>
      <c r="U734" s="50" t="str">
        <f t="shared" si="58"/>
        <v/>
      </c>
    </row>
    <row r="735" spans="1:21" x14ac:dyDescent="0.35">
      <c r="A735" s="11" t="str">
        <f t="shared" si="59"/>
        <v/>
      </c>
      <c r="B735" s="32"/>
      <c r="C735" s="17"/>
      <c r="D735" s="18"/>
      <c r="E735" s="12"/>
      <c r="F735" s="12"/>
      <c r="G735" s="40" t="str">
        <f>IF(OR(E735="",F735=""),"",NETWORKDAYS(E735,F735,Lister!$D$7:$D$13))</f>
        <v/>
      </c>
      <c r="H735" s="14"/>
      <c r="I735" s="25" t="str">
        <f t="shared" si="55"/>
        <v/>
      </c>
      <c r="J735" s="45"/>
      <c r="K735" s="46"/>
      <c r="L735" s="15"/>
      <c r="M735" s="49" t="str">
        <f t="shared" si="56"/>
        <v/>
      </c>
      <c r="N735" s="47" t="str">
        <f t="shared" si="57"/>
        <v/>
      </c>
      <c r="O735" s="15"/>
      <c r="P735" s="15"/>
      <c r="Q735" s="15"/>
      <c r="R735" s="48" t="str">
        <f>IFERROR(MAX(IF(OR(O735="",P735="",Q735=""),"",IF(AND(MONTH(E735)=4,MONTH(F735)=4),(NETWORKDAYS(E735,F735,Lister!$D$7:$D$13)-O735)*N735/NETWORKDAYS(Lister!$D$19,Lister!$E$19,Lister!$D$7:$D$13),IF(AND(MONTH(E735)=4,MONTH(F735)&gt;4),(NETWORKDAYS(E735,Lister!$E$19,Lister!$D$7:$D$13)-O735)*N735/NETWORKDAYS(Lister!$D$19,Lister!$E$19,Lister!$D$7:$D$13),IF(MONTH(E735)&gt;4,0)))),0),"")</f>
        <v/>
      </c>
      <c r="S735" s="48" t="str">
        <f>IFERROR(MAX(IF(OR(O735="",P735="",Q735=""),"",IF(AND(MONTH(E735)=5,MONTH(F735)=5),(NETWORKDAYS(E735,F735,Lister!$D$7:$D$13)-P735)*N735/NETWORKDAYS(Lister!$D$20,Lister!$E$20,Lister!$D$7:$D$13),IF(AND(MONTH(E735)=4,MONTH(F735)=5),(NETWORKDAYS(Lister!$D$20,F735,Lister!$D$7:$D$13)-P735)*N735/NETWORKDAYS(Lister!$D$20,Lister!$E$20,Lister!$D$7:$D$13),IF(AND(MONTH(E735)=5,MONTH(F735)=6),(NETWORKDAYS(E735,Lister!$E$20,Lister!$D$7:$D$13)-P735)*N735/NETWORKDAYS(Lister!$D$20,Lister!$E$20,Lister!$D$7:$D$13),IF(AND(MONTH(E735)=4,MONTH(F735)=6),(NETWORKDAYS(Lister!$D$20,Lister!$E$20,Lister!$D$7:$D$13)-P735)*N735/NETWORKDAYS(Lister!$D$20,Lister!$E$20,Lister!$D$7:$D$13),IF(OR(MONTH(F735)=4,MONTH(E735)=6),0)))))),0),"")</f>
        <v/>
      </c>
      <c r="T735" s="48" t="str">
        <f>IFERROR(MAX(IF(OR(O735="",P735="",Q735=""),"",IF(AND(MONTH(E735)=6,MONTH(F735)=6),(NETWORKDAYS(E735,F735,Lister!$D$7:$D$13)-Q735)*N735/NETWORKDAYS(Lister!$D$21,Lister!$E$21,Lister!$D$7:$D$13),IF(AND(MONTH(E735)&lt;6,MONTH(F735)=6),(NETWORKDAYS(Lister!$D$21,F735,Lister!$D$7:$D$13)-Q735)*N735/NETWORKDAYS(Lister!$D$21,Lister!$E$21,Lister!$D$7:$D$13),IF(MONTH(F735)&lt;6,0)))),0),"")</f>
        <v/>
      </c>
      <c r="U735" s="50" t="str">
        <f t="shared" si="58"/>
        <v/>
      </c>
    </row>
    <row r="736" spans="1:21" x14ac:dyDescent="0.35">
      <c r="A736" s="11" t="str">
        <f t="shared" si="59"/>
        <v/>
      </c>
      <c r="B736" s="32"/>
      <c r="C736" s="17"/>
      <c r="D736" s="18"/>
      <c r="E736" s="12"/>
      <c r="F736" s="12"/>
      <c r="G736" s="40" t="str">
        <f>IF(OR(E736="",F736=""),"",NETWORKDAYS(E736,F736,Lister!$D$7:$D$13))</f>
        <v/>
      </c>
      <c r="H736" s="14"/>
      <c r="I736" s="25" t="str">
        <f t="shared" si="55"/>
        <v/>
      </c>
      <c r="J736" s="45"/>
      <c r="K736" s="46"/>
      <c r="L736" s="15"/>
      <c r="M736" s="49" t="str">
        <f t="shared" si="56"/>
        <v/>
      </c>
      <c r="N736" s="47" t="str">
        <f t="shared" si="57"/>
        <v/>
      </c>
      <c r="O736" s="15"/>
      <c r="P736" s="15"/>
      <c r="Q736" s="15"/>
      <c r="R736" s="48" t="str">
        <f>IFERROR(MAX(IF(OR(O736="",P736="",Q736=""),"",IF(AND(MONTH(E736)=4,MONTH(F736)=4),(NETWORKDAYS(E736,F736,Lister!$D$7:$D$13)-O736)*N736/NETWORKDAYS(Lister!$D$19,Lister!$E$19,Lister!$D$7:$D$13),IF(AND(MONTH(E736)=4,MONTH(F736)&gt;4),(NETWORKDAYS(E736,Lister!$E$19,Lister!$D$7:$D$13)-O736)*N736/NETWORKDAYS(Lister!$D$19,Lister!$E$19,Lister!$D$7:$D$13),IF(MONTH(E736)&gt;4,0)))),0),"")</f>
        <v/>
      </c>
      <c r="S736" s="48" t="str">
        <f>IFERROR(MAX(IF(OR(O736="",P736="",Q736=""),"",IF(AND(MONTH(E736)=5,MONTH(F736)=5),(NETWORKDAYS(E736,F736,Lister!$D$7:$D$13)-P736)*N736/NETWORKDAYS(Lister!$D$20,Lister!$E$20,Lister!$D$7:$D$13),IF(AND(MONTH(E736)=4,MONTH(F736)=5),(NETWORKDAYS(Lister!$D$20,F736,Lister!$D$7:$D$13)-P736)*N736/NETWORKDAYS(Lister!$D$20,Lister!$E$20,Lister!$D$7:$D$13),IF(AND(MONTH(E736)=5,MONTH(F736)=6),(NETWORKDAYS(E736,Lister!$E$20,Lister!$D$7:$D$13)-P736)*N736/NETWORKDAYS(Lister!$D$20,Lister!$E$20,Lister!$D$7:$D$13),IF(AND(MONTH(E736)=4,MONTH(F736)=6),(NETWORKDAYS(Lister!$D$20,Lister!$E$20,Lister!$D$7:$D$13)-P736)*N736/NETWORKDAYS(Lister!$D$20,Lister!$E$20,Lister!$D$7:$D$13),IF(OR(MONTH(F736)=4,MONTH(E736)=6),0)))))),0),"")</f>
        <v/>
      </c>
      <c r="T736" s="48" t="str">
        <f>IFERROR(MAX(IF(OR(O736="",P736="",Q736=""),"",IF(AND(MONTH(E736)=6,MONTH(F736)=6),(NETWORKDAYS(E736,F736,Lister!$D$7:$D$13)-Q736)*N736/NETWORKDAYS(Lister!$D$21,Lister!$E$21,Lister!$D$7:$D$13),IF(AND(MONTH(E736)&lt;6,MONTH(F736)=6),(NETWORKDAYS(Lister!$D$21,F736,Lister!$D$7:$D$13)-Q736)*N736/NETWORKDAYS(Lister!$D$21,Lister!$E$21,Lister!$D$7:$D$13),IF(MONTH(F736)&lt;6,0)))),0),"")</f>
        <v/>
      </c>
      <c r="U736" s="50" t="str">
        <f t="shared" si="58"/>
        <v/>
      </c>
    </row>
    <row r="737" spans="1:21" x14ac:dyDescent="0.35">
      <c r="A737" s="11" t="str">
        <f t="shared" si="59"/>
        <v/>
      </c>
      <c r="B737" s="32"/>
      <c r="C737" s="17"/>
      <c r="D737" s="18"/>
      <c r="E737" s="12"/>
      <c r="F737" s="12"/>
      <c r="G737" s="40" t="str">
        <f>IF(OR(E737="",F737=""),"",NETWORKDAYS(E737,F737,Lister!$D$7:$D$13))</f>
        <v/>
      </c>
      <c r="H737" s="14"/>
      <c r="I737" s="25" t="str">
        <f t="shared" si="55"/>
        <v/>
      </c>
      <c r="J737" s="45"/>
      <c r="K737" s="46"/>
      <c r="L737" s="15"/>
      <c r="M737" s="49" t="str">
        <f t="shared" si="56"/>
        <v/>
      </c>
      <c r="N737" s="47" t="str">
        <f t="shared" si="57"/>
        <v/>
      </c>
      <c r="O737" s="15"/>
      <c r="P737" s="15"/>
      <c r="Q737" s="15"/>
      <c r="R737" s="48" t="str">
        <f>IFERROR(MAX(IF(OR(O737="",P737="",Q737=""),"",IF(AND(MONTH(E737)=4,MONTH(F737)=4),(NETWORKDAYS(E737,F737,Lister!$D$7:$D$13)-O737)*N737/NETWORKDAYS(Lister!$D$19,Lister!$E$19,Lister!$D$7:$D$13),IF(AND(MONTH(E737)=4,MONTH(F737)&gt;4),(NETWORKDAYS(E737,Lister!$E$19,Lister!$D$7:$D$13)-O737)*N737/NETWORKDAYS(Lister!$D$19,Lister!$E$19,Lister!$D$7:$D$13),IF(MONTH(E737)&gt;4,0)))),0),"")</f>
        <v/>
      </c>
      <c r="S737" s="48" t="str">
        <f>IFERROR(MAX(IF(OR(O737="",P737="",Q737=""),"",IF(AND(MONTH(E737)=5,MONTH(F737)=5),(NETWORKDAYS(E737,F737,Lister!$D$7:$D$13)-P737)*N737/NETWORKDAYS(Lister!$D$20,Lister!$E$20,Lister!$D$7:$D$13),IF(AND(MONTH(E737)=4,MONTH(F737)=5),(NETWORKDAYS(Lister!$D$20,F737,Lister!$D$7:$D$13)-P737)*N737/NETWORKDAYS(Lister!$D$20,Lister!$E$20,Lister!$D$7:$D$13),IF(AND(MONTH(E737)=5,MONTH(F737)=6),(NETWORKDAYS(E737,Lister!$E$20,Lister!$D$7:$D$13)-P737)*N737/NETWORKDAYS(Lister!$D$20,Lister!$E$20,Lister!$D$7:$D$13),IF(AND(MONTH(E737)=4,MONTH(F737)=6),(NETWORKDAYS(Lister!$D$20,Lister!$E$20,Lister!$D$7:$D$13)-P737)*N737/NETWORKDAYS(Lister!$D$20,Lister!$E$20,Lister!$D$7:$D$13),IF(OR(MONTH(F737)=4,MONTH(E737)=6),0)))))),0),"")</f>
        <v/>
      </c>
      <c r="T737" s="48" t="str">
        <f>IFERROR(MAX(IF(OR(O737="",P737="",Q737=""),"",IF(AND(MONTH(E737)=6,MONTH(F737)=6),(NETWORKDAYS(E737,F737,Lister!$D$7:$D$13)-Q737)*N737/NETWORKDAYS(Lister!$D$21,Lister!$E$21,Lister!$D$7:$D$13),IF(AND(MONTH(E737)&lt;6,MONTH(F737)=6),(NETWORKDAYS(Lister!$D$21,F737,Lister!$D$7:$D$13)-Q737)*N737/NETWORKDAYS(Lister!$D$21,Lister!$E$21,Lister!$D$7:$D$13),IF(MONTH(F737)&lt;6,0)))),0),"")</f>
        <v/>
      </c>
      <c r="U737" s="50" t="str">
        <f t="shared" si="58"/>
        <v/>
      </c>
    </row>
    <row r="738" spans="1:21" x14ac:dyDescent="0.35">
      <c r="A738" s="11" t="str">
        <f t="shared" si="59"/>
        <v/>
      </c>
      <c r="B738" s="32"/>
      <c r="C738" s="17"/>
      <c r="D738" s="18"/>
      <c r="E738" s="12"/>
      <c r="F738" s="12"/>
      <c r="G738" s="40" t="str">
        <f>IF(OR(E738="",F738=""),"",NETWORKDAYS(E738,F738,Lister!$D$7:$D$13))</f>
        <v/>
      </c>
      <c r="H738" s="14"/>
      <c r="I738" s="25" t="str">
        <f t="shared" si="55"/>
        <v/>
      </c>
      <c r="J738" s="45"/>
      <c r="K738" s="46"/>
      <c r="L738" s="15"/>
      <c r="M738" s="49" t="str">
        <f t="shared" si="56"/>
        <v/>
      </c>
      <c r="N738" s="47" t="str">
        <f t="shared" si="57"/>
        <v/>
      </c>
      <c r="O738" s="15"/>
      <c r="P738" s="15"/>
      <c r="Q738" s="15"/>
      <c r="R738" s="48" t="str">
        <f>IFERROR(MAX(IF(OR(O738="",P738="",Q738=""),"",IF(AND(MONTH(E738)=4,MONTH(F738)=4),(NETWORKDAYS(E738,F738,Lister!$D$7:$D$13)-O738)*N738/NETWORKDAYS(Lister!$D$19,Lister!$E$19,Lister!$D$7:$D$13),IF(AND(MONTH(E738)=4,MONTH(F738)&gt;4),(NETWORKDAYS(E738,Lister!$E$19,Lister!$D$7:$D$13)-O738)*N738/NETWORKDAYS(Lister!$D$19,Lister!$E$19,Lister!$D$7:$D$13),IF(MONTH(E738)&gt;4,0)))),0),"")</f>
        <v/>
      </c>
      <c r="S738" s="48" t="str">
        <f>IFERROR(MAX(IF(OR(O738="",P738="",Q738=""),"",IF(AND(MONTH(E738)=5,MONTH(F738)=5),(NETWORKDAYS(E738,F738,Lister!$D$7:$D$13)-P738)*N738/NETWORKDAYS(Lister!$D$20,Lister!$E$20,Lister!$D$7:$D$13),IF(AND(MONTH(E738)=4,MONTH(F738)=5),(NETWORKDAYS(Lister!$D$20,F738,Lister!$D$7:$D$13)-P738)*N738/NETWORKDAYS(Lister!$D$20,Lister!$E$20,Lister!$D$7:$D$13),IF(AND(MONTH(E738)=5,MONTH(F738)=6),(NETWORKDAYS(E738,Lister!$E$20,Lister!$D$7:$D$13)-P738)*N738/NETWORKDAYS(Lister!$D$20,Lister!$E$20,Lister!$D$7:$D$13),IF(AND(MONTH(E738)=4,MONTH(F738)=6),(NETWORKDAYS(Lister!$D$20,Lister!$E$20,Lister!$D$7:$D$13)-P738)*N738/NETWORKDAYS(Lister!$D$20,Lister!$E$20,Lister!$D$7:$D$13),IF(OR(MONTH(F738)=4,MONTH(E738)=6),0)))))),0),"")</f>
        <v/>
      </c>
      <c r="T738" s="48" t="str">
        <f>IFERROR(MAX(IF(OR(O738="",P738="",Q738=""),"",IF(AND(MONTH(E738)=6,MONTH(F738)=6),(NETWORKDAYS(E738,F738,Lister!$D$7:$D$13)-Q738)*N738/NETWORKDAYS(Lister!$D$21,Lister!$E$21,Lister!$D$7:$D$13),IF(AND(MONTH(E738)&lt;6,MONTH(F738)=6),(NETWORKDAYS(Lister!$D$21,F738,Lister!$D$7:$D$13)-Q738)*N738/NETWORKDAYS(Lister!$D$21,Lister!$E$21,Lister!$D$7:$D$13),IF(MONTH(F738)&lt;6,0)))),0),"")</f>
        <v/>
      </c>
      <c r="U738" s="50" t="str">
        <f t="shared" si="58"/>
        <v/>
      </c>
    </row>
    <row r="739" spans="1:21" x14ac:dyDescent="0.35">
      <c r="A739" s="11" t="str">
        <f t="shared" si="59"/>
        <v/>
      </c>
      <c r="B739" s="32"/>
      <c r="C739" s="17"/>
      <c r="D739" s="18"/>
      <c r="E739" s="12"/>
      <c r="F739" s="12"/>
      <c r="G739" s="40" t="str">
        <f>IF(OR(E739="",F739=""),"",NETWORKDAYS(E739,F739,Lister!$D$7:$D$13))</f>
        <v/>
      </c>
      <c r="H739" s="14"/>
      <c r="I739" s="25" t="str">
        <f t="shared" si="55"/>
        <v/>
      </c>
      <c r="J739" s="45"/>
      <c r="K739" s="46"/>
      <c r="L739" s="15"/>
      <c r="M739" s="49" t="str">
        <f t="shared" si="56"/>
        <v/>
      </c>
      <c r="N739" s="47" t="str">
        <f t="shared" si="57"/>
        <v/>
      </c>
      <c r="O739" s="15"/>
      <c r="P739" s="15"/>
      <c r="Q739" s="15"/>
      <c r="R739" s="48" t="str">
        <f>IFERROR(MAX(IF(OR(O739="",P739="",Q739=""),"",IF(AND(MONTH(E739)=4,MONTH(F739)=4),(NETWORKDAYS(E739,F739,Lister!$D$7:$D$13)-O739)*N739/NETWORKDAYS(Lister!$D$19,Lister!$E$19,Lister!$D$7:$D$13),IF(AND(MONTH(E739)=4,MONTH(F739)&gt;4),(NETWORKDAYS(E739,Lister!$E$19,Lister!$D$7:$D$13)-O739)*N739/NETWORKDAYS(Lister!$D$19,Lister!$E$19,Lister!$D$7:$D$13),IF(MONTH(E739)&gt;4,0)))),0),"")</f>
        <v/>
      </c>
      <c r="S739" s="48" t="str">
        <f>IFERROR(MAX(IF(OR(O739="",P739="",Q739=""),"",IF(AND(MONTH(E739)=5,MONTH(F739)=5),(NETWORKDAYS(E739,F739,Lister!$D$7:$D$13)-P739)*N739/NETWORKDAYS(Lister!$D$20,Lister!$E$20,Lister!$D$7:$D$13),IF(AND(MONTH(E739)=4,MONTH(F739)=5),(NETWORKDAYS(Lister!$D$20,F739,Lister!$D$7:$D$13)-P739)*N739/NETWORKDAYS(Lister!$D$20,Lister!$E$20,Lister!$D$7:$D$13),IF(AND(MONTH(E739)=5,MONTH(F739)=6),(NETWORKDAYS(E739,Lister!$E$20,Lister!$D$7:$D$13)-P739)*N739/NETWORKDAYS(Lister!$D$20,Lister!$E$20,Lister!$D$7:$D$13),IF(AND(MONTH(E739)=4,MONTH(F739)=6),(NETWORKDAYS(Lister!$D$20,Lister!$E$20,Lister!$D$7:$D$13)-P739)*N739/NETWORKDAYS(Lister!$D$20,Lister!$E$20,Lister!$D$7:$D$13),IF(OR(MONTH(F739)=4,MONTH(E739)=6),0)))))),0),"")</f>
        <v/>
      </c>
      <c r="T739" s="48" t="str">
        <f>IFERROR(MAX(IF(OR(O739="",P739="",Q739=""),"",IF(AND(MONTH(E739)=6,MONTH(F739)=6),(NETWORKDAYS(E739,F739,Lister!$D$7:$D$13)-Q739)*N739/NETWORKDAYS(Lister!$D$21,Lister!$E$21,Lister!$D$7:$D$13),IF(AND(MONTH(E739)&lt;6,MONTH(F739)=6),(NETWORKDAYS(Lister!$D$21,F739,Lister!$D$7:$D$13)-Q739)*N739/NETWORKDAYS(Lister!$D$21,Lister!$E$21,Lister!$D$7:$D$13),IF(MONTH(F739)&lt;6,0)))),0),"")</f>
        <v/>
      </c>
      <c r="U739" s="50" t="str">
        <f t="shared" si="58"/>
        <v/>
      </c>
    </row>
    <row r="740" spans="1:21" x14ac:dyDescent="0.35">
      <c r="A740" s="11" t="str">
        <f t="shared" si="59"/>
        <v/>
      </c>
      <c r="B740" s="32"/>
      <c r="C740" s="17"/>
      <c r="D740" s="18"/>
      <c r="E740" s="12"/>
      <c r="F740" s="12"/>
      <c r="G740" s="40" t="str">
        <f>IF(OR(E740="",F740=""),"",NETWORKDAYS(E740,F740,Lister!$D$7:$D$13))</f>
        <v/>
      </c>
      <c r="H740" s="14"/>
      <c r="I740" s="25" t="str">
        <f t="shared" si="55"/>
        <v/>
      </c>
      <c r="J740" s="45"/>
      <c r="K740" s="46"/>
      <c r="L740" s="15"/>
      <c r="M740" s="49" t="str">
        <f t="shared" si="56"/>
        <v/>
      </c>
      <c r="N740" s="47" t="str">
        <f t="shared" si="57"/>
        <v/>
      </c>
      <c r="O740" s="15"/>
      <c r="P740" s="15"/>
      <c r="Q740" s="15"/>
      <c r="R740" s="48" t="str">
        <f>IFERROR(MAX(IF(OR(O740="",P740="",Q740=""),"",IF(AND(MONTH(E740)=4,MONTH(F740)=4),(NETWORKDAYS(E740,F740,Lister!$D$7:$D$13)-O740)*N740/NETWORKDAYS(Lister!$D$19,Lister!$E$19,Lister!$D$7:$D$13),IF(AND(MONTH(E740)=4,MONTH(F740)&gt;4),(NETWORKDAYS(E740,Lister!$E$19,Lister!$D$7:$D$13)-O740)*N740/NETWORKDAYS(Lister!$D$19,Lister!$E$19,Lister!$D$7:$D$13),IF(MONTH(E740)&gt;4,0)))),0),"")</f>
        <v/>
      </c>
      <c r="S740" s="48" t="str">
        <f>IFERROR(MAX(IF(OR(O740="",P740="",Q740=""),"",IF(AND(MONTH(E740)=5,MONTH(F740)=5),(NETWORKDAYS(E740,F740,Lister!$D$7:$D$13)-P740)*N740/NETWORKDAYS(Lister!$D$20,Lister!$E$20,Lister!$D$7:$D$13),IF(AND(MONTH(E740)=4,MONTH(F740)=5),(NETWORKDAYS(Lister!$D$20,F740,Lister!$D$7:$D$13)-P740)*N740/NETWORKDAYS(Lister!$D$20,Lister!$E$20,Lister!$D$7:$D$13),IF(AND(MONTH(E740)=5,MONTH(F740)=6),(NETWORKDAYS(E740,Lister!$E$20,Lister!$D$7:$D$13)-P740)*N740/NETWORKDAYS(Lister!$D$20,Lister!$E$20,Lister!$D$7:$D$13),IF(AND(MONTH(E740)=4,MONTH(F740)=6),(NETWORKDAYS(Lister!$D$20,Lister!$E$20,Lister!$D$7:$D$13)-P740)*N740/NETWORKDAYS(Lister!$D$20,Lister!$E$20,Lister!$D$7:$D$13),IF(OR(MONTH(F740)=4,MONTH(E740)=6),0)))))),0),"")</f>
        <v/>
      </c>
      <c r="T740" s="48" t="str">
        <f>IFERROR(MAX(IF(OR(O740="",P740="",Q740=""),"",IF(AND(MONTH(E740)=6,MONTH(F740)=6),(NETWORKDAYS(E740,F740,Lister!$D$7:$D$13)-Q740)*N740/NETWORKDAYS(Lister!$D$21,Lister!$E$21,Lister!$D$7:$D$13),IF(AND(MONTH(E740)&lt;6,MONTH(F740)=6),(NETWORKDAYS(Lister!$D$21,F740,Lister!$D$7:$D$13)-Q740)*N740/NETWORKDAYS(Lister!$D$21,Lister!$E$21,Lister!$D$7:$D$13),IF(MONTH(F740)&lt;6,0)))),0),"")</f>
        <v/>
      </c>
      <c r="U740" s="50" t="str">
        <f t="shared" si="58"/>
        <v/>
      </c>
    </row>
    <row r="741" spans="1:21" x14ac:dyDescent="0.35">
      <c r="A741" s="11" t="str">
        <f t="shared" si="59"/>
        <v/>
      </c>
      <c r="B741" s="32"/>
      <c r="C741" s="17"/>
      <c r="D741" s="18"/>
      <c r="E741" s="12"/>
      <c r="F741" s="12"/>
      <c r="G741" s="40" t="str">
        <f>IF(OR(E741="",F741=""),"",NETWORKDAYS(E741,F741,Lister!$D$7:$D$13))</f>
        <v/>
      </c>
      <c r="H741" s="14"/>
      <c r="I741" s="25" t="str">
        <f t="shared" si="55"/>
        <v/>
      </c>
      <c r="J741" s="45"/>
      <c r="K741" s="46"/>
      <c r="L741" s="15"/>
      <c r="M741" s="49" t="str">
        <f t="shared" si="56"/>
        <v/>
      </c>
      <c r="N741" s="47" t="str">
        <f t="shared" si="57"/>
        <v/>
      </c>
      <c r="O741" s="15"/>
      <c r="P741" s="15"/>
      <c r="Q741" s="15"/>
      <c r="R741" s="48" t="str">
        <f>IFERROR(MAX(IF(OR(O741="",P741="",Q741=""),"",IF(AND(MONTH(E741)=4,MONTH(F741)=4),(NETWORKDAYS(E741,F741,Lister!$D$7:$D$13)-O741)*N741/NETWORKDAYS(Lister!$D$19,Lister!$E$19,Lister!$D$7:$D$13),IF(AND(MONTH(E741)=4,MONTH(F741)&gt;4),(NETWORKDAYS(E741,Lister!$E$19,Lister!$D$7:$D$13)-O741)*N741/NETWORKDAYS(Lister!$D$19,Lister!$E$19,Lister!$D$7:$D$13),IF(MONTH(E741)&gt;4,0)))),0),"")</f>
        <v/>
      </c>
      <c r="S741" s="48" t="str">
        <f>IFERROR(MAX(IF(OR(O741="",P741="",Q741=""),"",IF(AND(MONTH(E741)=5,MONTH(F741)=5),(NETWORKDAYS(E741,F741,Lister!$D$7:$D$13)-P741)*N741/NETWORKDAYS(Lister!$D$20,Lister!$E$20,Lister!$D$7:$D$13),IF(AND(MONTH(E741)=4,MONTH(F741)=5),(NETWORKDAYS(Lister!$D$20,F741,Lister!$D$7:$D$13)-P741)*N741/NETWORKDAYS(Lister!$D$20,Lister!$E$20,Lister!$D$7:$D$13),IF(AND(MONTH(E741)=5,MONTH(F741)=6),(NETWORKDAYS(E741,Lister!$E$20,Lister!$D$7:$D$13)-P741)*N741/NETWORKDAYS(Lister!$D$20,Lister!$E$20,Lister!$D$7:$D$13),IF(AND(MONTH(E741)=4,MONTH(F741)=6),(NETWORKDAYS(Lister!$D$20,Lister!$E$20,Lister!$D$7:$D$13)-P741)*N741/NETWORKDAYS(Lister!$D$20,Lister!$E$20,Lister!$D$7:$D$13),IF(OR(MONTH(F741)=4,MONTH(E741)=6),0)))))),0),"")</f>
        <v/>
      </c>
      <c r="T741" s="48" t="str">
        <f>IFERROR(MAX(IF(OR(O741="",P741="",Q741=""),"",IF(AND(MONTH(E741)=6,MONTH(F741)=6),(NETWORKDAYS(E741,F741,Lister!$D$7:$D$13)-Q741)*N741/NETWORKDAYS(Lister!$D$21,Lister!$E$21,Lister!$D$7:$D$13),IF(AND(MONTH(E741)&lt;6,MONTH(F741)=6),(NETWORKDAYS(Lister!$D$21,F741,Lister!$D$7:$D$13)-Q741)*N741/NETWORKDAYS(Lister!$D$21,Lister!$E$21,Lister!$D$7:$D$13),IF(MONTH(F741)&lt;6,0)))),0),"")</f>
        <v/>
      </c>
      <c r="U741" s="50" t="str">
        <f t="shared" si="58"/>
        <v/>
      </c>
    </row>
    <row r="742" spans="1:21" x14ac:dyDescent="0.35">
      <c r="A742" s="11" t="str">
        <f t="shared" si="59"/>
        <v/>
      </c>
      <c r="B742" s="32"/>
      <c r="C742" s="17"/>
      <c r="D742" s="18"/>
      <c r="E742" s="12"/>
      <c r="F742" s="12"/>
      <c r="G742" s="40" t="str">
        <f>IF(OR(E742="",F742=""),"",NETWORKDAYS(E742,F742,Lister!$D$7:$D$13))</f>
        <v/>
      </c>
      <c r="H742" s="14"/>
      <c r="I742" s="25" t="str">
        <f t="shared" si="55"/>
        <v/>
      </c>
      <c r="J742" s="45"/>
      <c r="K742" s="46"/>
      <c r="L742" s="15"/>
      <c r="M742" s="49" t="str">
        <f t="shared" si="56"/>
        <v/>
      </c>
      <c r="N742" s="47" t="str">
        <f t="shared" si="57"/>
        <v/>
      </c>
      <c r="O742" s="15"/>
      <c r="P742" s="15"/>
      <c r="Q742" s="15"/>
      <c r="R742" s="48" t="str">
        <f>IFERROR(MAX(IF(OR(O742="",P742="",Q742=""),"",IF(AND(MONTH(E742)=4,MONTH(F742)=4),(NETWORKDAYS(E742,F742,Lister!$D$7:$D$13)-O742)*N742/NETWORKDAYS(Lister!$D$19,Lister!$E$19,Lister!$D$7:$D$13),IF(AND(MONTH(E742)=4,MONTH(F742)&gt;4),(NETWORKDAYS(E742,Lister!$E$19,Lister!$D$7:$D$13)-O742)*N742/NETWORKDAYS(Lister!$D$19,Lister!$E$19,Lister!$D$7:$D$13),IF(MONTH(E742)&gt;4,0)))),0),"")</f>
        <v/>
      </c>
      <c r="S742" s="48" t="str">
        <f>IFERROR(MAX(IF(OR(O742="",P742="",Q742=""),"",IF(AND(MONTH(E742)=5,MONTH(F742)=5),(NETWORKDAYS(E742,F742,Lister!$D$7:$D$13)-P742)*N742/NETWORKDAYS(Lister!$D$20,Lister!$E$20,Lister!$D$7:$D$13),IF(AND(MONTH(E742)=4,MONTH(F742)=5),(NETWORKDAYS(Lister!$D$20,F742,Lister!$D$7:$D$13)-P742)*N742/NETWORKDAYS(Lister!$D$20,Lister!$E$20,Lister!$D$7:$D$13),IF(AND(MONTH(E742)=5,MONTH(F742)=6),(NETWORKDAYS(E742,Lister!$E$20,Lister!$D$7:$D$13)-P742)*N742/NETWORKDAYS(Lister!$D$20,Lister!$E$20,Lister!$D$7:$D$13),IF(AND(MONTH(E742)=4,MONTH(F742)=6),(NETWORKDAYS(Lister!$D$20,Lister!$E$20,Lister!$D$7:$D$13)-P742)*N742/NETWORKDAYS(Lister!$D$20,Lister!$E$20,Lister!$D$7:$D$13),IF(OR(MONTH(F742)=4,MONTH(E742)=6),0)))))),0),"")</f>
        <v/>
      </c>
      <c r="T742" s="48" t="str">
        <f>IFERROR(MAX(IF(OR(O742="",P742="",Q742=""),"",IF(AND(MONTH(E742)=6,MONTH(F742)=6),(NETWORKDAYS(E742,F742,Lister!$D$7:$D$13)-Q742)*N742/NETWORKDAYS(Lister!$D$21,Lister!$E$21,Lister!$D$7:$D$13),IF(AND(MONTH(E742)&lt;6,MONTH(F742)=6),(NETWORKDAYS(Lister!$D$21,F742,Lister!$D$7:$D$13)-Q742)*N742/NETWORKDAYS(Lister!$D$21,Lister!$E$21,Lister!$D$7:$D$13),IF(MONTH(F742)&lt;6,0)))),0),"")</f>
        <v/>
      </c>
      <c r="U742" s="50" t="str">
        <f t="shared" si="58"/>
        <v/>
      </c>
    </row>
    <row r="743" spans="1:21" x14ac:dyDescent="0.35">
      <c r="A743" s="11" t="str">
        <f t="shared" si="59"/>
        <v/>
      </c>
      <c r="B743" s="32"/>
      <c r="C743" s="17"/>
      <c r="D743" s="18"/>
      <c r="E743" s="12"/>
      <c r="F743" s="12"/>
      <c r="G743" s="40" t="str">
        <f>IF(OR(E743="",F743=""),"",NETWORKDAYS(E743,F743,Lister!$D$7:$D$13))</f>
        <v/>
      </c>
      <c r="H743" s="14"/>
      <c r="I743" s="25" t="str">
        <f t="shared" si="55"/>
        <v/>
      </c>
      <c r="J743" s="45"/>
      <c r="K743" s="46"/>
      <c r="L743" s="15"/>
      <c r="M743" s="49" t="str">
        <f t="shared" si="56"/>
        <v/>
      </c>
      <c r="N743" s="47" t="str">
        <f t="shared" si="57"/>
        <v/>
      </c>
      <c r="O743" s="15"/>
      <c r="P743" s="15"/>
      <c r="Q743" s="15"/>
      <c r="R743" s="48" t="str">
        <f>IFERROR(MAX(IF(OR(O743="",P743="",Q743=""),"",IF(AND(MONTH(E743)=4,MONTH(F743)=4),(NETWORKDAYS(E743,F743,Lister!$D$7:$D$13)-O743)*N743/NETWORKDAYS(Lister!$D$19,Lister!$E$19,Lister!$D$7:$D$13),IF(AND(MONTH(E743)=4,MONTH(F743)&gt;4),(NETWORKDAYS(E743,Lister!$E$19,Lister!$D$7:$D$13)-O743)*N743/NETWORKDAYS(Lister!$D$19,Lister!$E$19,Lister!$D$7:$D$13),IF(MONTH(E743)&gt;4,0)))),0),"")</f>
        <v/>
      </c>
      <c r="S743" s="48" t="str">
        <f>IFERROR(MAX(IF(OR(O743="",P743="",Q743=""),"",IF(AND(MONTH(E743)=5,MONTH(F743)=5),(NETWORKDAYS(E743,F743,Lister!$D$7:$D$13)-P743)*N743/NETWORKDAYS(Lister!$D$20,Lister!$E$20,Lister!$D$7:$D$13),IF(AND(MONTH(E743)=4,MONTH(F743)=5),(NETWORKDAYS(Lister!$D$20,F743,Lister!$D$7:$D$13)-P743)*N743/NETWORKDAYS(Lister!$D$20,Lister!$E$20,Lister!$D$7:$D$13),IF(AND(MONTH(E743)=5,MONTH(F743)=6),(NETWORKDAYS(E743,Lister!$E$20,Lister!$D$7:$D$13)-P743)*N743/NETWORKDAYS(Lister!$D$20,Lister!$E$20,Lister!$D$7:$D$13),IF(AND(MONTH(E743)=4,MONTH(F743)=6),(NETWORKDAYS(Lister!$D$20,Lister!$E$20,Lister!$D$7:$D$13)-P743)*N743/NETWORKDAYS(Lister!$D$20,Lister!$E$20,Lister!$D$7:$D$13),IF(OR(MONTH(F743)=4,MONTH(E743)=6),0)))))),0),"")</f>
        <v/>
      </c>
      <c r="T743" s="48" t="str">
        <f>IFERROR(MAX(IF(OR(O743="",P743="",Q743=""),"",IF(AND(MONTH(E743)=6,MONTH(F743)=6),(NETWORKDAYS(E743,F743,Lister!$D$7:$D$13)-Q743)*N743/NETWORKDAYS(Lister!$D$21,Lister!$E$21,Lister!$D$7:$D$13),IF(AND(MONTH(E743)&lt;6,MONTH(F743)=6),(NETWORKDAYS(Lister!$D$21,F743,Lister!$D$7:$D$13)-Q743)*N743/NETWORKDAYS(Lister!$D$21,Lister!$E$21,Lister!$D$7:$D$13),IF(MONTH(F743)&lt;6,0)))),0),"")</f>
        <v/>
      </c>
      <c r="U743" s="50" t="str">
        <f t="shared" si="58"/>
        <v/>
      </c>
    </row>
    <row r="744" spans="1:21" x14ac:dyDescent="0.35">
      <c r="A744" s="11" t="str">
        <f t="shared" si="59"/>
        <v/>
      </c>
      <c r="B744" s="32"/>
      <c r="C744" s="17"/>
      <c r="D744" s="18"/>
      <c r="E744" s="12"/>
      <c r="F744" s="12"/>
      <c r="G744" s="40" t="str">
        <f>IF(OR(E744="",F744=""),"",NETWORKDAYS(E744,F744,Lister!$D$7:$D$13))</f>
        <v/>
      </c>
      <c r="H744" s="14"/>
      <c r="I744" s="25" t="str">
        <f t="shared" si="55"/>
        <v/>
      </c>
      <c r="J744" s="45"/>
      <c r="K744" s="46"/>
      <c r="L744" s="15"/>
      <c r="M744" s="49" t="str">
        <f t="shared" si="56"/>
        <v/>
      </c>
      <c r="N744" s="47" t="str">
        <f t="shared" si="57"/>
        <v/>
      </c>
      <c r="O744" s="15"/>
      <c r="P744" s="15"/>
      <c r="Q744" s="15"/>
      <c r="R744" s="48" t="str">
        <f>IFERROR(MAX(IF(OR(O744="",P744="",Q744=""),"",IF(AND(MONTH(E744)=4,MONTH(F744)=4),(NETWORKDAYS(E744,F744,Lister!$D$7:$D$13)-O744)*N744/NETWORKDAYS(Lister!$D$19,Lister!$E$19,Lister!$D$7:$D$13),IF(AND(MONTH(E744)=4,MONTH(F744)&gt;4),(NETWORKDAYS(E744,Lister!$E$19,Lister!$D$7:$D$13)-O744)*N744/NETWORKDAYS(Lister!$D$19,Lister!$E$19,Lister!$D$7:$D$13),IF(MONTH(E744)&gt;4,0)))),0),"")</f>
        <v/>
      </c>
      <c r="S744" s="48" t="str">
        <f>IFERROR(MAX(IF(OR(O744="",P744="",Q744=""),"",IF(AND(MONTH(E744)=5,MONTH(F744)=5),(NETWORKDAYS(E744,F744,Lister!$D$7:$D$13)-P744)*N744/NETWORKDAYS(Lister!$D$20,Lister!$E$20,Lister!$D$7:$D$13),IF(AND(MONTH(E744)=4,MONTH(F744)=5),(NETWORKDAYS(Lister!$D$20,F744,Lister!$D$7:$D$13)-P744)*N744/NETWORKDAYS(Lister!$D$20,Lister!$E$20,Lister!$D$7:$D$13),IF(AND(MONTH(E744)=5,MONTH(F744)=6),(NETWORKDAYS(E744,Lister!$E$20,Lister!$D$7:$D$13)-P744)*N744/NETWORKDAYS(Lister!$D$20,Lister!$E$20,Lister!$D$7:$D$13),IF(AND(MONTH(E744)=4,MONTH(F744)=6),(NETWORKDAYS(Lister!$D$20,Lister!$E$20,Lister!$D$7:$D$13)-P744)*N744/NETWORKDAYS(Lister!$D$20,Lister!$E$20,Lister!$D$7:$D$13),IF(OR(MONTH(F744)=4,MONTH(E744)=6),0)))))),0),"")</f>
        <v/>
      </c>
      <c r="T744" s="48" t="str">
        <f>IFERROR(MAX(IF(OR(O744="",P744="",Q744=""),"",IF(AND(MONTH(E744)=6,MONTH(F744)=6),(NETWORKDAYS(E744,F744,Lister!$D$7:$D$13)-Q744)*N744/NETWORKDAYS(Lister!$D$21,Lister!$E$21,Lister!$D$7:$D$13),IF(AND(MONTH(E744)&lt;6,MONTH(F744)=6),(NETWORKDAYS(Lister!$D$21,F744,Lister!$D$7:$D$13)-Q744)*N744/NETWORKDAYS(Lister!$D$21,Lister!$E$21,Lister!$D$7:$D$13),IF(MONTH(F744)&lt;6,0)))),0),"")</f>
        <v/>
      </c>
      <c r="U744" s="50" t="str">
        <f t="shared" si="58"/>
        <v/>
      </c>
    </row>
    <row r="745" spans="1:21" x14ac:dyDescent="0.35">
      <c r="A745" s="11" t="str">
        <f t="shared" si="59"/>
        <v/>
      </c>
      <c r="B745" s="32"/>
      <c r="C745" s="17"/>
      <c r="D745" s="18"/>
      <c r="E745" s="12"/>
      <c r="F745" s="12"/>
      <c r="G745" s="40" t="str">
        <f>IF(OR(E745="",F745=""),"",NETWORKDAYS(E745,F745,Lister!$D$7:$D$13))</f>
        <v/>
      </c>
      <c r="H745" s="14"/>
      <c r="I745" s="25" t="str">
        <f t="shared" si="55"/>
        <v/>
      </c>
      <c r="J745" s="45"/>
      <c r="K745" s="46"/>
      <c r="L745" s="15"/>
      <c r="M745" s="49" t="str">
        <f t="shared" si="56"/>
        <v/>
      </c>
      <c r="N745" s="47" t="str">
        <f t="shared" si="57"/>
        <v/>
      </c>
      <c r="O745" s="15"/>
      <c r="P745" s="15"/>
      <c r="Q745" s="15"/>
      <c r="R745" s="48" t="str">
        <f>IFERROR(MAX(IF(OR(O745="",P745="",Q745=""),"",IF(AND(MONTH(E745)=4,MONTH(F745)=4),(NETWORKDAYS(E745,F745,Lister!$D$7:$D$13)-O745)*N745/NETWORKDAYS(Lister!$D$19,Lister!$E$19,Lister!$D$7:$D$13),IF(AND(MONTH(E745)=4,MONTH(F745)&gt;4),(NETWORKDAYS(E745,Lister!$E$19,Lister!$D$7:$D$13)-O745)*N745/NETWORKDAYS(Lister!$D$19,Lister!$E$19,Lister!$D$7:$D$13),IF(MONTH(E745)&gt;4,0)))),0),"")</f>
        <v/>
      </c>
      <c r="S745" s="48" t="str">
        <f>IFERROR(MAX(IF(OR(O745="",P745="",Q745=""),"",IF(AND(MONTH(E745)=5,MONTH(F745)=5),(NETWORKDAYS(E745,F745,Lister!$D$7:$D$13)-P745)*N745/NETWORKDAYS(Lister!$D$20,Lister!$E$20,Lister!$D$7:$D$13),IF(AND(MONTH(E745)=4,MONTH(F745)=5),(NETWORKDAYS(Lister!$D$20,F745,Lister!$D$7:$D$13)-P745)*N745/NETWORKDAYS(Lister!$D$20,Lister!$E$20,Lister!$D$7:$D$13),IF(AND(MONTH(E745)=5,MONTH(F745)=6),(NETWORKDAYS(E745,Lister!$E$20,Lister!$D$7:$D$13)-P745)*N745/NETWORKDAYS(Lister!$D$20,Lister!$E$20,Lister!$D$7:$D$13),IF(AND(MONTH(E745)=4,MONTH(F745)=6),(NETWORKDAYS(Lister!$D$20,Lister!$E$20,Lister!$D$7:$D$13)-P745)*N745/NETWORKDAYS(Lister!$D$20,Lister!$E$20,Lister!$D$7:$D$13),IF(OR(MONTH(F745)=4,MONTH(E745)=6),0)))))),0),"")</f>
        <v/>
      </c>
      <c r="T745" s="48" t="str">
        <f>IFERROR(MAX(IF(OR(O745="",P745="",Q745=""),"",IF(AND(MONTH(E745)=6,MONTH(F745)=6),(NETWORKDAYS(E745,F745,Lister!$D$7:$D$13)-Q745)*N745/NETWORKDAYS(Lister!$D$21,Lister!$E$21,Lister!$D$7:$D$13),IF(AND(MONTH(E745)&lt;6,MONTH(F745)=6),(NETWORKDAYS(Lister!$D$21,F745,Lister!$D$7:$D$13)-Q745)*N745/NETWORKDAYS(Lister!$D$21,Lister!$E$21,Lister!$D$7:$D$13),IF(MONTH(F745)&lt;6,0)))),0),"")</f>
        <v/>
      </c>
      <c r="U745" s="50" t="str">
        <f t="shared" si="58"/>
        <v/>
      </c>
    </row>
    <row r="746" spans="1:21" x14ac:dyDescent="0.35">
      <c r="A746" s="11" t="str">
        <f t="shared" si="59"/>
        <v/>
      </c>
      <c r="B746" s="32"/>
      <c r="C746" s="17"/>
      <c r="D746" s="18"/>
      <c r="E746" s="12"/>
      <c r="F746" s="12"/>
      <c r="G746" s="40" t="str">
        <f>IF(OR(E746="",F746=""),"",NETWORKDAYS(E746,F746,Lister!$D$7:$D$13))</f>
        <v/>
      </c>
      <c r="H746" s="14"/>
      <c r="I746" s="25" t="str">
        <f t="shared" si="55"/>
        <v/>
      </c>
      <c r="J746" s="45"/>
      <c r="K746" s="46"/>
      <c r="L746" s="15"/>
      <c r="M746" s="49" t="str">
        <f t="shared" si="56"/>
        <v/>
      </c>
      <c r="N746" s="47" t="str">
        <f t="shared" si="57"/>
        <v/>
      </c>
      <c r="O746" s="15"/>
      <c r="P746" s="15"/>
      <c r="Q746" s="15"/>
      <c r="R746" s="48" t="str">
        <f>IFERROR(MAX(IF(OR(O746="",P746="",Q746=""),"",IF(AND(MONTH(E746)=4,MONTH(F746)=4),(NETWORKDAYS(E746,F746,Lister!$D$7:$D$13)-O746)*N746/NETWORKDAYS(Lister!$D$19,Lister!$E$19,Lister!$D$7:$D$13),IF(AND(MONTH(E746)=4,MONTH(F746)&gt;4),(NETWORKDAYS(E746,Lister!$E$19,Lister!$D$7:$D$13)-O746)*N746/NETWORKDAYS(Lister!$D$19,Lister!$E$19,Lister!$D$7:$D$13),IF(MONTH(E746)&gt;4,0)))),0),"")</f>
        <v/>
      </c>
      <c r="S746" s="48" t="str">
        <f>IFERROR(MAX(IF(OR(O746="",P746="",Q746=""),"",IF(AND(MONTH(E746)=5,MONTH(F746)=5),(NETWORKDAYS(E746,F746,Lister!$D$7:$D$13)-P746)*N746/NETWORKDAYS(Lister!$D$20,Lister!$E$20,Lister!$D$7:$D$13),IF(AND(MONTH(E746)=4,MONTH(F746)=5),(NETWORKDAYS(Lister!$D$20,F746,Lister!$D$7:$D$13)-P746)*N746/NETWORKDAYS(Lister!$D$20,Lister!$E$20,Lister!$D$7:$D$13),IF(AND(MONTH(E746)=5,MONTH(F746)=6),(NETWORKDAYS(E746,Lister!$E$20,Lister!$D$7:$D$13)-P746)*N746/NETWORKDAYS(Lister!$D$20,Lister!$E$20,Lister!$D$7:$D$13),IF(AND(MONTH(E746)=4,MONTH(F746)=6),(NETWORKDAYS(Lister!$D$20,Lister!$E$20,Lister!$D$7:$D$13)-P746)*N746/NETWORKDAYS(Lister!$D$20,Lister!$E$20,Lister!$D$7:$D$13),IF(OR(MONTH(F746)=4,MONTH(E746)=6),0)))))),0),"")</f>
        <v/>
      </c>
      <c r="T746" s="48" t="str">
        <f>IFERROR(MAX(IF(OR(O746="",P746="",Q746=""),"",IF(AND(MONTH(E746)=6,MONTH(F746)=6),(NETWORKDAYS(E746,F746,Lister!$D$7:$D$13)-Q746)*N746/NETWORKDAYS(Lister!$D$21,Lister!$E$21,Lister!$D$7:$D$13),IF(AND(MONTH(E746)&lt;6,MONTH(F746)=6),(NETWORKDAYS(Lister!$D$21,F746,Lister!$D$7:$D$13)-Q746)*N746/NETWORKDAYS(Lister!$D$21,Lister!$E$21,Lister!$D$7:$D$13),IF(MONTH(F746)&lt;6,0)))),0),"")</f>
        <v/>
      </c>
      <c r="U746" s="50" t="str">
        <f t="shared" si="58"/>
        <v/>
      </c>
    </row>
    <row r="747" spans="1:21" x14ac:dyDescent="0.35">
      <c r="A747" s="11" t="str">
        <f t="shared" si="59"/>
        <v/>
      </c>
      <c r="B747" s="32"/>
      <c r="C747" s="17"/>
      <c r="D747" s="18"/>
      <c r="E747" s="12"/>
      <c r="F747" s="12"/>
      <c r="G747" s="40" t="str">
        <f>IF(OR(E747="",F747=""),"",NETWORKDAYS(E747,F747,Lister!$D$7:$D$13))</f>
        <v/>
      </c>
      <c r="H747" s="14"/>
      <c r="I747" s="25" t="str">
        <f t="shared" si="55"/>
        <v/>
      </c>
      <c r="J747" s="45"/>
      <c r="K747" s="46"/>
      <c r="L747" s="15"/>
      <c r="M747" s="49" t="str">
        <f t="shared" si="56"/>
        <v/>
      </c>
      <c r="N747" s="47" t="str">
        <f t="shared" si="57"/>
        <v/>
      </c>
      <c r="O747" s="15"/>
      <c r="P747" s="15"/>
      <c r="Q747" s="15"/>
      <c r="R747" s="48" t="str">
        <f>IFERROR(MAX(IF(OR(O747="",P747="",Q747=""),"",IF(AND(MONTH(E747)=4,MONTH(F747)=4),(NETWORKDAYS(E747,F747,Lister!$D$7:$D$13)-O747)*N747/NETWORKDAYS(Lister!$D$19,Lister!$E$19,Lister!$D$7:$D$13),IF(AND(MONTH(E747)=4,MONTH(F747)&gt;4),(NETWORKDAYS(E747,Lister!$E$19,Lister!$D$7:$D$13)-O747)*N747/NETWORKDAYS(Lister!$D$19,Lister!$E$19,Lister!$D$7:$D$13),IF(MONTH(E747)&gt;4,0)))),0),"")</f>
        <v/>
      </c>
      <c r="S747" s="48" t="str">
        <f>IFERROR(MAX(IF(OR(O747="",P747="",Q747=""),"",IF(AND(MONTH(E747)=5,MONTH(F747)=5),(NETWORKDAYS(E747,F747,Lister!$D$7:$D$13)-P747)*N747/NETWORKDAYS(Lister!$D$20,Lister!$E$20,Lister!$D$7:$D$13),IF(AND(MONTH(E747)=4,MONTH(F747)=5),(NETWORKDAYS(Lister!$D$20,F747,Lister!$D$7:$D$13)-P747)*N747/NETWORKDAYS(Lister!$D$20,Lister!$E$20,Lister!$D$7:$D$13),IF(AND(MONTH(E747)=5,MONTH(F747)=6),(NETWORKDAYS(E747,Lister!$E$20,Lister!$D$7:$D$13)-P747)*N747/NETWORKDAYS(Lister!$D$20,Lister!$E$20,Lister!$D$7:$D$13),IF(AND(MONTH(E747)=4,MONTH(F747)=6),(NETWORKDAYS(Lister!$D$20,Lister!$E$20,Lister!$D$7:$D$13)-P747)*N747/NETWORKDAYS(Lister!$D$20,Lister!$E$20,Lister!$D$7:$D$13),IF(OR(MONTH(F747)=4,MONTH(E747)=6),0)))))),0),"")</f>
        <v/>
      </c>
      <c r="T747" s="48" t="str">
        <f>IFERROR(MAX(IF(OR(O747="",P747="",Q747=""),"",IF(AND(MONTH(E747)=6,MONTH(F747)=6),(NETWORKDAYS(E747,F747,Lister!$D$7:$D$13)-Q747)*N747/NETWORKDAYS(Lister!$D$21,Lister!$E$21,Lister!$D$7:$D$13),IF(AND(MONTH(E747)&lt;6,MONTH(F747)=6),(NETWORKDAYS(Lister!$D$21,F747,Lister!$D$7:$D$13)-Q747)*N747/NETWORKDAYS(Lister!$D$21,Lister!$E$21,Lister!$D$7:$D$13),IF(MONTH(F747)&lt;6,0)))),0),"")</f>
        <v/>
      </c>
      <c r="U747" s="50" t="str">
        <f t="shared" si="58"/>
        <v/>
      </c>
    </row>
    <row r="748" spans="1:21" x14ac:dyDescent="0.35">
      <c r="A748" s="11" t="str">
        <f t="shared" si="59"/>
        <v/>
      </c>
      <c r="B748" s="32"/>
      <c r="C748" s="17"/>
      <c r="D748" s="18"/>
      <c r="E748" s="12"/>
      <c r="F748" s="12"/>
      <c r="G748" s="40" t="str">
        <f>IF(OR(E748="",F748=""),"",NETWORKDAYS(E748,F748,Lister!$D$7:$D$13))</f>
        <v/>
      </c>
      <c r="H748" s="14"/>
      <c r="I748" s="25" t="str">
        <f t="shared" si="55"/>
        <v/>
      </c>
      <c r="J748" s="45"/>
      <c r="K748" s="46"/>
      <c r="L748" s="15"/>
      <c r="M748" s="49" t="str">
        <f t="shared" si="56"/>
        <v/>
      </c>
      <c r="N748" s="47" t="str">
        <f t="shared" si="57"/>
        <v/>
      </c>
      <c r="O748" s="15"/>
      <c r="P748" s="15"/>
      <c r="Q748" s="15"/>
      <c r="R748" s="48" t="str">
        <f>IFERROR(MAX(IF(OR(O748="",P748="",Q748=""),"",IF(AND(MONTH(E748)=4,MONTH(F748)=4),(NETWORKDAYS(E748,F748,Lister!$D$7:$D$13)-O748)*N748/NETWORKDAYS(Lister!$D$19,Lister!$E$19,Lister!$D$7:$D$13),IF(AND(MONTH(E748)=4,MONTH(F748)&gt;4),(NETWORKDAYS(E748,Lister!$E$19,Lister!$D$7:$D$13)-O748)*N748/NETWORKDAYS(Lister!$D$19,Lister!$E$19,Lister!$D$7:$D$13),IF(MONTH(E748)&gt;4,0)))),0),"")</f>
        <v/>
      </c>
      <c r="S748" s="48" t="str">
        <f>IFERROR(MAX(IF(OR(O748="",P748="",Q748=""),"",IF(AND(MONTH(E748)=5,MONTH(F748)=5),(NETWORKDAYS(E748,F748,Lister!$D$7:$D$13)-P748)*N748/NETWORKDAYS(Lister!$D$20,Lister!$E$20,Lister!$D$7:$D$13),IF(AND(MONTH(E748)=4,MONTH(F748)=5),(NETWORKDAYS(Lister!$D$20,F748,Lister!$D$7:$D$13)-P748)*N748/NETWORKDAYS(Lister!$D$20,Lister!$E$20,Lister!$D$7:$D$13),IF(AND(MONTH(E748)=5,MONTH(F748)=6),(NETWORKDAYS(E748,Lister!$E$20,Lister!$D$7:$D$13)-P748)*N748/NETWORKDAYS(Lister!$D$20,Lister!$E$20,Lister!$D$7:$D$13),IF(AND(MONTH(E748)=4,MONTH(F748)=6),(NETWORKDAYS(Lister!$D$20,Lister!$E$20,Lister!$D$7:$D$13)-P748)*N748/NETWORKDAYS(Lister!$D$20,Lister!$E$20,Lister!$D$7:$D$13),IF(OR(MONTH(F748)=4,MONTH(E748)=6),0)))))),0),"")</f>
        <v/>
      </c>
      <c r="T748" s="48" t="str">
        <f>IFERROR(MAX(IF(OR(O748="",P748="",Q748=""),"",IF(AND(MONTH(E748)=6,MONTH(F748)=6),(NETWORKDAYS(E748,F748,Lister!$D$7:$D$13)-Q748)*N748/NETWORKDAYS(Lister!$D$21,Lister!$E$21,Lister!$D$7:$D$13),IF(AND(MONTH(E748)&lt;6,MONTH(F748)=6),(NETWORKDAYS(Lister!$D$21,F748,Lister!$D$7:$D$13)-Q748)*N748/NETWORKDAYS(Lister!$D$21,Lister!$E$21,Lister!$D$7:$D$13),IF(MONTH(F748)&lt;6,0)))),0),"")</f>
        <v/>
      </c>
      <c r="U748" s="50" t="str">
        <f t="shared" si="58"/>
        <v/>
      </c>
    </row>
    <row r="749" spans="1:21" x14ac:dyDescent="0.35">
      <c r="A749" s="11" t="str">
        <f t="shared" si="59"/>
        <v/>
      </c>
      <c r="B749" s="32"/>
      <c r="C749" s="17"/>
      <c r="D749" s="18"/>
      <c r="E749" s="12"/>
      <c r="F749" s="12"/>
      <c r="G749" s="40" t="str">
        <f>IF(OR(E749="",F749=""),"",NETWORKDAYS(E749,F749,Lister!$D$7:$D$13))</f>
        <v/>
      </c>
      <c r="H749" s="14"/>
      <c r="I749" s="25" t="str">
        <f t="shared" si="55"/>
        <v/>
      </c>
      <c r="J749" s="45"/>
      <c r="K749" s="46"/>
      <c r="L749" s="15"/>
      <c r="M749" s="49" t="str">
        <f t="shared" si="56"/>
        <v/>
      </c>
      <c r="N749" s="47" t="str">
        <f t="shared" si="57"/>
        <v/>
      </c>
      <c r="O749" s="15"/>
      <c r="P749" s="15"/>
      <c r="Q749" s="15"/>
      <c r="R749" s="48" t="str">
        <f>IFERROR(MAX(IF(OR(O749="",P749="",Q749=""),"",IF(AND(MONTH(E749)=4,MONTH(F749)=4),(NETWORKDAYS(E749,F749,Lister!$D$7:$D$13)-O749)*N749/NETWORKDAYS(Lister!$D$19,Lister!$E$19,Lister!$D$7:$D$13),IF(AND(MONTH(E749)=4,MONTH(F749)&gt;4),(NETWORKDAYS(E749,Lister!$E$19,Lister!$D$7:$D$13)-O749)*N749/NETWORKDAYS(Lister!$D$19,Lister!$E$19,Lister!$D$7:$D$13),IF(MONTH(E749)&gt;4,0)))),0),"")</f>
        <v/>
      </c>
      <c r="S749" s="48" t="str">
        <f>IFERROR(MAX(IF(OR(O749="",P749="",Q749=""),"",IF(AND(MONTH(E749)=5,MONTH(F749)=5),(NETWORKDAYS(E749,F749,Lister!$D$7:$D$13)-P749)*N749/NETWORKDAYS(Lister!$D$20,Lister!$E$20,Lister!$D$7:$D$13),IF(AND(MONTH(E749)=4,MONTH(F749)=5),(NETWORKDAYS(Lister!$D$20,F749,Lister!$D$7:$D$13)-P749)*N749/NETWORKDAYS(Lister!$D$20,Lister!$E$20,Lister!$D$7:$D$13),IF(AND(MONTH(E749)=5,MONTH(F749)=6),(NETWORKDAYS(E749,Lister!$E$20,Lister!$D$7:$D$13)-P749)*N749/NETWORKDAYS(Lister!$D$20,Lister!$E$20,Lister!$D$7:$D$13),IF(AND(MONTH(E749)=4,MONTH(F749)=6),(NETWORKDAYS(Lister!$D$20,Lister!$E$20,Lister!$D$7:$D$13)-P749)*N749/NETWORKDAYS(Lister!$D$20,Lister!$E$20,Lister!$D$7:$D$13),IF(OR(MONTH(F749)=4,MONTH(E749)=6),0)))))),0),"")</f>
        <v/>
      </c>
      <c r="T749" s="48" t="str">
        <f>IFERROR(MAX(IF(OR(O749="",P749="",Q749=""),"",IF(AND(MONTH(E749)=6,MONTH(F749)=6),(NETWORKDAYS(E749,F749,Lister!$D$7:$D$13)-Q749)*N749/NETWORKDAYS(Lister!$D$21,Lister!$E$21,Lister!$D$7:$D$13),IF(AND(MONTH(E749)&lt;6,MONTH(F749)=6),(NETWORKDAYS(Lister!$D$21,F749,Lister!$D$7:$D$13)-Q749)*N749/NETWORKDAYS(Lister!$D$21,Lister!$E$21,Lister!$D$7:$D$13),IF(MONTH(F749)&lt;6,0)))),0),"")</f>
        <v/>
      </c>
      <c r="U749" s="50" t="str">
        <f t="shared" si="58"/>
        <v/>
      </c>
    </row>
    <row r="750" spans="1:21" x14ac:dyDescent="0.35">
      <c r="A750" s="11" t="str">
        <f t="shared" si="59"/>
        <v/>
      </c>
      <c r="B750" s="32"/>
      <c r="C750" s="17"/>
      <c r="D750" s="18"/>
      <c r="E750" s="12"/>
      <c r="F750" s="12"/>
      <c r="G750" s="40" t="str">
        <f>IF(OR(E750="",F750=""),"",NETWORKDAYS(E750,F750,Lister!$D$7:$D$13))</f>
        <v/>
      </c>
      <c r="H750" s="14"/>
      <c r="I750" s="25" t="str">
        <f t="shared" si="55"/>
        <v/>
      </c>
      <c r="J750" s="45"/>
      <c r="K750" s="46"/>
      <c r="L750" s="15"/>
      <c r="M750" s="49" t="str">
        <f t="shared" si="56"/>
        <v/>
      </c>
      <c r="N750" s="47" t="str">
        <f t="shared" si="57"/>
        <v/>
      </c>
      <c r="O750" s="15"/>
      <c r="P750" s="15"/>
      <c r="Q750" s="15"/>
      <c r="R750" s="48" t="str">
        <f>IFERROR(MAX(IF(OR(O750="",P750="",Q750=""),"",IF(AND(MONTH(E750)=4,MONTH(F750)=4),(NETWORKDAYS(E750,F750,Lister!$D$7:$D$13)-O750)*N750/NETWORKDAYS(Lister!$D$19,Lister!$E$19,Lister!$D$7:$D$13),IF(AND(MONTH(E750)=4,MONTH(F750)&gt;4),(NETWORKDAYS(E750,Lister!$E$19,Lister!$D$7:$D$13)-O750)*N750/NETWORKDAYS(Lister!$D$19,Lister!$E$19,Lister!$D$7:$D$13),IF(MONTH(E750)&gt;4,0)))),0),"")</f>
        <v/>
      </c>
      <c r="S750" s="48" t="str">
        <f>IFERROR(MAX(IF(OR(O750="",P750="",Q750=""),"",IF(AND(MONTH(E750)=5,MONTH(F750)=5),(NETWORKDAYS(E750,F750,Lister!$D$7:$D$13)-P750)*N750/NETWORKDAYS(Lister!$D$20,Lister!$E$20,Lister!$D$7:$D$13),IF(AND(MONTH(E750)=4,MONTH(F750)=5),(NETWORKDAYS(Lister!$D$20,F750,Lister!$D$7:$D$13)-P750)*N750/NETWORKDAYS(Lister!$D$20,Lister!$E$20,Lister!$D$7:$D$13),IF(AND(MONTH(E750)=5,MONTH(F750)=6),(NETWORKDAYS(E750,Lister!$E$20,Lister!$D$7:$D$13)-P750)*N750/NETWORKDAYS(Lister!$D$20,Lister!$E$20,Lister!$D$7:$D$13),IF(AND(MONTH(E750)=4,MONTH(F750)=6),(NETWORKDAYS(Lister!$D$20,Lister!$E$20,Lister!$D$7:$D$13)-P750)*N750/NETWORKDAYS(Lister!$D$20,Lister!$E$20,Lister!$D$7:$D$13),IF(OR(MONTH(F750)=4,MONTH(E750)=6),0)))))),0),"")</f>
        <v/>
      </c>
      <c r="T750" s="48" t="str">
        <f>IFERROR(MAX(IF(OR(O750="",P750="",Q750=""),"",IF(AND(MONTH(E750)=6,MONTH(F750)=6),(NETWORKDAYS(E750,F750,Lister!$D$7:$D$13)-Q750)*N750/NETWORKDAYS(Lister!$D$21,Lister!$E$21,Lister!$D$7:$D$13),IF(AND(MONTH(E750)&lt;6,MONTH(F750)=6),(NETWORKDAYS(Lister!$D$21,F750,Lister!$D$7:$D$13)-Q750)*N750/NETWORKDAYS(Lister!$D$21,Lister!$E$21,Lister!$D$7:$D$13),IF(MONTH(F750)&lt;6,0)))),0),"")</f>
        <v/>
      </c>
      <c r="U750" s="50" t="str">
        <f t="shared" si="58"/>
        <v/>
      </c>
    </row>
    <row r="751" spans="1:21" x14ac:dyDescent="0.35">
      <c r="A751" s="11" t="str">
        <f t="shared" si="59"/>
        <v/>
      </c>
      <c r="B751" s="32"/>
      <c r="C751" s="17"/>
      <c r="D751" s="18"/>
      <c r="E751" s="12"/>
      <c r="F751" s="12"/>
      <c r="G751" s="40" t="str">
        <f>IF(OR(E751="",F751=""),"",NETWORKDAYS(E751,F751,Lister!$D$7:$D$13))</f>
        <v/>
      </c>
      <c r="H751" s="14"/>
      <c r="I751" s="25" t="str">
        <f t="shared" si="55"/>
        <v/>
      </c>
      <c r="J751" s="45"/>
      <c r="K751" s="46"/>
      <c r="L751" s="15"/>
      <c r="M751" s="49" t="str">
        <f t="shared" si="56"/>
        <v/>
      </c>
      <c r="N751" s="47" t="str">
        <f t="shared" si="57"/>
        <v/>
      </c>
      <c r="O751" s="15"/>
      <c r="P751" s="15"/>
      <c r="Q751" s="15"/>
      <c r="R751" s="48" t="str">
        <f>IFERROR(MAX(IF(OR(O751="",P751="",Q751=""),"",IF(AND(MONTH(E751)=4,MONTH(F751)=4),(NETWORKDAYS(E751,F751,Lister!$D$7:$D$13)-O751)*N751/NETWORKDAYS(Lister!$D$19,Lister!$E$19,Lister!$D$7:$D$13),IF(AND(MONTH(E751)=4,MONTH(F751)&gt;4),(NETWORKDAYS(E751,Lister!$E$19,Lister!$D$7:$D$13)-O751)*N751/NETWORKDAYS(Lister!$D$19,Lister!$E$19,Lister!$D$7:$D$13),IF(MONTH(E751)&gt;4,0)))),0),"")</f>
        <v/>
      </c>
      <c r="S751" s="48" t="str">
        <f>IFERROR(MAX(IF(OR(O751="",P751="",Q751=""),"",IF(AND(MONTH(E751)=5,MONTH(F751)=5),(NETWORKDAYS(E751,F751,Lister!$D$7:$D$13)-P751)*N751/NETWORKDAYS(Lister!$D$20,Lister!$E$20,Lister!$D$7:$D$13),IF(AND(MONTH(E751)=4,MONTH(F751)=5),(NETWORKDAYS(Lister!$D$20,F751,Lister!$D$7:$D$13)-P751)*N751/NETWORKDAYS(Lister!$D$20,Lister!$E$20,Lister!$D$7:$D$13),IF(AND(MONTH(E751)=5,MONTH(F751)=6),(NETWORKDAYS(E751,Lister!$E$20,Lister!$D$7:$D$13)-P751)*N751/NETWORKDAYS(Lister!$D$20,Lister!$E$20,Lister!$D$7:$D$13),IF(AND(MONTH(E751)=4,MONTH(F751)=6),(NETWORKDAYS(Lister!$D$20,Lister!$E$20,Lister!$D$7:$D$13)-P751)*N751/NETWORKDAYS(Lister!$D$20,Lister!$E$20,Lister!$D$7:$D$13),IF(OR(MONTH(F751)=4,MONTH(E751)=6),0)))))),0),"")</f>
        <v/>
      </c>
      <c r="T751" s="48" t="str">
        <f>IFERROR(MAX(IF(OR(O751="",P751="",Q751=""),"",IF(AND(MONTH(E751)=6,MONTH(F751)=6),(NETWORKDAYS(E751,F751,Lister!$D$7:$D$13)-Q751)*N751/NETWORKDAYS(Lister!$D$21,Lister!$E$21,Lister!$D$7:$D$13),IF(AND(MONTH(E751)&lt;6,MONTH(F751)=6),(NETWORKDAYS(Lister!$D$21,F751,Lister!$D$7:$D$13)-Q751)*N751/NETWORKDAYS(Lister!$D$21,Lister!$E$21,Lister!$D$7:$D$13),IF(MONTH(F751)&lt;6,0)))),0),"")</f>
        <v/>
      </c>
      <c r="U751" s="50" t="str">
        <f t="shared" si="58"/>
        <v/>
      </c>
    </row>
    <row r="752" spans="1:21" x14ac:dyDescent="0.35">
      <c r="A752" s="11" t="str">
        <f t="shared" si="59"/>
        <v/>
      </c>
      <c r="B752" s="32"/>
      <c r="C752" s="17"/>
      <c r="D752" s="18"/>
      <c r="E752" s="12"/>
      <c r="F752" s="12"/>
      <c r="G752" s="40" t="str">
        <f>IF(OR(E752="",F752=""),"",NETWORKDAYS(E752,F752,Lister!$D$7:$D$13))</f>
        <v/>
      </c>
      <c r="H752" s="14"/>
      <c r="I752" s="25" t="str">
        <f t="shared" si="55"/>
        <v/>
      </c>
      <c r="J752" s="45"/>
      <c r="K752" s="46"/>
      <c r="L752" s="15"/>
      <c r="M752" s="49" t="str">
        <f t="shared" si="56"/>
        <v/>
      </c>
      <c r="N752" s="47" t="str">
        <f t="shared" si="57"/>
        <v/>
      </c>
      <c r="O752" s="15"/>
      <c r="P752" s="15"/>
      <c r="Q752" s="15"/>
      <c r="R752" s="48" t="str">
        <f>IFERROR(MAX(IF(OR(O752="",P752="",Q752=""),"",IF(AND(MONTH(E752)=4,MONTH(F752)=4),(NETWORKDAYS(E752,F752,Lister!$D$7:$D$13)-O752)*N752/NETWORKDAYS(Lister!$D$19,Lister!$E$19,Lister!$D$7:$D$13),IF(AND(MONTH(E752)=4,MONTH(F752)&gt;4),(NETWORKDAYS(E752,Lister!$E$19,Lister!$D$7:$D$13)-O752)*N752/NETWORKDAYS(Lister!$D$19,Lister!$E$19,Lister!$D$7:$D$13),IF(MONTH(E752)&gt;4,0)))),0),"")</f>
        <v/>
      </c>
      <c r="S752" s="48" t="str">
        <f>IFERROR(MAX(IF(OR(O752="",P752="",Q752=""),"",IF(AND(MONTH(E752)=5,MONTH(F752)=5),(NETWORKDAYS(E752,F752,Lister!$D$7:$D$13)-P752)*N752/NETWORKDAYS(Lister!$D$20,Lister!$E$20,Lister!$D$7:$D$13),IF(AND(MONTH(E752)=4,MONTH(F752)=5),(NETWORKDAYS(Lister!$D$20,F752,Lister!$D$7:$D$13)-P752)*N752/NETWORKDAYS(Lister!$D$20,Lister!$E$20,Lister!$D$7:$D$13),IF(AND(MONTH(E752)=5,MONTH(F752)=6),(NETWORKDAYS(E752,Lister!$E$20,Lister!$D$7:$D$13)-P752)*N752/NETWORKDAYS(Lister!$D$20,Lister!$E$20,Lister!$D$7:$D$13),IF(AND(MONTH(E752)=4,MONTH(F752)=6),(NETWORKDAYS(Lister!$D$20,Lister!$E$20,Lister!$D$7:$D$13)-P752)*N752/NETWORKDAYS(Lister!$D$20,Lister!$E$20,Lister!$D$7:$D$13),IF(OR(MONTH(F752)=4,MONTH(E752)=6),0)))))),0),"")</f>
        <v/>
      </c>
      <c r="T752" s="48" t="str">
        <f>IFERROR(MAX(IF(OR(O752="",P752="",Q752=""),"",IF(AND(MONTH(E752)=6,MONTH(F752)=6),(NETWORKDAYS(E752,F752,Lister!$D$7:$D$13)-Q752)*N752/NETWORKDAYS(Lister!$D$21,Lister!$E$21,Lister!$D$7:$D$13),IF(AND(MONTH(E752)&lt;6,MONTH(F752)=6),(NETWORKDAYS(Lister!$D$21,F752,Lister!$D$7:$D$13)-Q752)*N752/NETWORKDAYS(Lister!$D$21,Lister!$E$21,Lister!$D$7:$D$13),IF(MONTH(F752)&lt;6,0)))),0),"")</f>
        <v/>
      </c>
      <c r="U752" s="50" t="str">
        <f t="shared" si="58"/>
        <v/>
      </c>
    </row>
    <row r="753" spans="1:21" x14ac:dyDescent="0.35">
      <c r="A753" s="11" t="str">
        <f t="shared" si="59"/>
        <v/>
      </c>
      <c r="B753" s="32"/>
      <c r="C753" s="17"/>
      <c r="D753" s="18"/>
      <c r="E753" s="12"/>
      <c r="F753" s="12"/>
      <c r="G753" s="40" t="str">
        <f>IF(OR(E753="",F753=""),"",NETWORKDAYS(E753,F753,Lister!$D$7:$D$13))</f>
        <v/>
      </c>
      <c r="H753" s="14"/>
      <c r="I753" s="25" t="str">
        <f t="shared" si="55"/>
        <v/>
      </c>
      <c r="J753" s="45"/>
      <c r="K753" s="46"/>
      <c r="L753" s="15"/>
      <c r="M753" s="49" t="str">
        <f t="shared" si="56"/>
        <v/>
      </c>
      <c r="N753" s="47" t="str">
        <f t="shared" si="57"/>
        <v/>
      </c>
      <c r="O753" s="15"/>
      <c r="P753" s="15"/>
      <c r="Q753" s="15"/>
      <c r="R753" s="48" t="str">
        <f>IFERROR(MAX(IF(OR(O753="",P753="",Q753=""),"",IF(AND(MONTH(E753)=4,MONTH(F753)=4),(NETWORKDAYS(E753,F753,Lister!$D$7:$D$13)-O753)*N753/NETWORKDAYS(Lister!$D$19,Lister!$E$19,Lister!$D$7:$D$13),IF(AND(MONTH(E753)=4,MONTH(F753)&gt;4),(NETWORKDAYS(E753,Lister!$E$19,Lister!$D$7:$D$13)-O753)*N753/NETWORKDAYS(Lister!$D$19,Lister!$E$19,Lister!$D$7:$D$13),IF(MONTH(E753)&gt;4,0)))),0),"")</f>
        <v/>
      </c>
      <c r="S753" s="48" t="str">
        <f>IFERROR(MAX(IF(OR(O753="",P753="",Q753=""),"",IF(AND(MONTH(E753)=5,MONTH(F753)=5),(NETWORKDAYS(E753,F753,Lister!$D$7:$D$13)-P753)*N753/NETWORKDAYS(Lister!$D$20,Lister!$E$20,Lister!$D$7:$D$13),IF(AND(MONTH(E753)=4,MONTH(F753)=5),(NETWORKDAYS(Lister!$D$20,F753,Lister!$D$7:$D$13)-P753)*N753/NETWORKDAYS(Lister!$D$20,Lister!$E$20,Lister!$D$7:$D$13),IF(AND(MONTH(E753)=5,MONTH(F753)=6),(NETWORKDAYS(E753,Lister!$E$20,Lister!$D$7:$D$13)-P753)*N753/NETWORKDAYS(Lister!$D$20,Lister!$E$20,Lister!$D$7:$D$13),IF(AND(MONTH(E753)=4,MONTH(F753)=6),(NETWORKDAYS(Lister!$D$20,Lister!$E$20,Lister!$D$7:$D$13)-P753)*N753/NETWORKDAYS(Lister!$D$20,Lister!$E$20,Lister!$D$7:$D$13),IF(OR(MONTH(F753)=4,MONTH(E753)=6),0)))))),0),"")</f>
        <v/>
      </c>
      <c r="T753" s="48" t="str">
        <f>IFERROR(MAX(IF(OR(O753="",P753="",Q753=""),"",IF(AND(MONTH(E753)=6,MONTH(F753)=6),(NETWORKDAYS(E753,F753,Lister!$D$7:$D$13)-Q753)*N753/NETWORKDAYS(Lister!$D$21,Lister!$E$21,Lister!$D$7:$D$13),IF(AND(MONTH(E753)&lt;6,MONTH(F753)=6),(NETWORKDAYS(Lister!$D$21,F753,Lister!$D$7:$D$13)-Q753)*N753/NETWORKDAYS(Lister!$D$21,Lister!$E$21,Lister!$D$7:$D$13),IF(MONTH(F753)&lt;6,0)))),0),"")</f>
        <v/>
      </c>
      <c r="U753" s="50" t="str">
        <f t="shared" si="58"/>
        <v/>
      </c>
    </row>
    <row r="754" spans="1:21" x14ac:dyDescent="0.35">
      <c r="A754" s="11" t="str">
        <f t="shared" si="59"/>
        <v/>
      </c>
      <c r="B754" s="32"/>
      <c r="C754" s="17"/>
      <c r="D754" s="18"/>
      <c r="E754" s="12"/>
      <c r="F754" s="12"/>
      <c r="G754" s="40" t="str">
        <f>IF(OR(E754="",F754=""),"",NETWORKDAYS(E754,F754,Lister!$D$7:$D$13))</f>
        <v/>
      </c>
      <c r="H754" s="14"/>
      <c r="I754" s="25" t="str">
        <f t="shared" si="55"/>
        <v/>
      </c>
      <c r="J754" s="45"/>
      <c r="K754" s="46"/>
      <c r="L754" s="15"/>
      <c r="M754" s="49" t="str">
        <f t="shared" si="56"/>
        <v/>
      </c>
      <c r="N754" s="47" t="str">
        <f t="shared" si="57"/>
        <v/>
      </c>
      <c r="O754" s="15"/>
      <c r="P754" s="15"/>
      <c r="Q754" s="15"/>
      <c r="R754" s="48" t="str">
        <f>IFERROR(MAX(IF(OR(O754="",P754="",Q754=""),"",IF(AND(MONTH(E754)=4,MONTH(F754)=4),(NETWORKDAYS(E754,F754,Lister!$D$7:$D$13)-O754)*N754/NETWORKDAYS(Lister!$D$19,Lister!$E$19,Lister!$D$7:$D$13),IF(AND(MONTH(E754)=4,MONTH(F754)&gt;4),(NETWORKDAYS(E754,Lister!$E$19,Lister!$D$7:$D$13)-O754)*N754/NETWORKDAYS(Lister!$D$19,Lister!$E$19,Lister!$D$7:$D$13),IF(MONTH(E754)&gt;4,0)))),0),"")</f>
        <v/>
      </c>
      <c r="S754" s="48" t="str">
        <f>IFERROR(MAX(IF(OR(O754="",P754="",Q754=""),"",IF(AND(MONTH(E754)=5,MONTH(F754)=5),(NETWORKDAYS(E754,F754,Lister!$D$7:$D$13)-P754)*N754/NETWORKDAYS(Lister!$D$20,Lister!$E$20,Lister!$D$7:$D$13),IF(AND(MONTH(E754)=4,MONTH(F754)=5),(NETWORKDAYS(Lister!$D$20,F754,Lister!$D$7:$D$13)-P754)*N754/NETWORKDAYS(Lister!$D$20,Lister!$E$20,Lister!$D$7:$D$13),IF(AND(MONTH(E754)=5,MONTH(F754)=6),(NETWORKDAYS(E754,Lister!$E$20,Lister!$D$7:$D$13)-P754)*N754/NETWORKDAYS(Lister!$D$20,Lister!$E$20,Lister!$D$7:$D$13),IF(AND(MONTH(E754)=4,MONTH(F754)=6),(NETWORKDAYS(Lister!$D$20,Lister!$E$20,Lister!$D$7:$D$13)-P754)*N754/NETWORKDAYS(Lister!$D$20,Lister!$E$20,Lister!$D$7:$D$13),IF(OR(MONTH(F754)=4,MONTH(E754)=6),0)))))),0),"")</f>
        <v/>
      </c>
      <c r="T754" s="48" t="str">
        <f>IFERROR(MAX(IF(OR(O754="",P754="",Q754=""),"",IF(AND(MONTH(E754)=6,MONTH(F754)=6),(NETWORKDAYS(E754,F754,Lister!$D$7:$D$13)-Q754)*N754/NETWORKDAYS(Lister!$D$21,Lister!$E$21,Lister!$D$7:$D$13),IF(AND(MONTH(E754)&lt;6,MONTH(F754)=6),(NETWORKDAYS(Lister!$D$21,F754,Lister!$D$7:$D$13)-Q754)*N754/NETWORKDAYS(Lister!$D$21,Lister!$E$21,Lister!$D$7:$D$13),IF(MONTH(F754)&lt;6,0)))),0),"")</f>
        <v/>
      </c>
      <c r="U754" s="50" t="str">
        <f t="shared" si="58"/>
        <v/>
      </c>
    </row>
    <row r="755" spans="1:21" x14ac:dyDescent="0.35">
      <c r="A755" s="11" t="str">
        <f t="shared" si="59"/>
        <v/>
      </c>
      <c r="B755" s="32"/>
      <c r="C755" s="17"/>
      <c r="D755" s="18"/>
      <c r="E755" s="12"/>
      <c r="F755" s="12"/>
      <c r="G755" s="40" t="str">
        <f>IF(OR(E755="",F755=""),"",NETWORKDAYS(E755,F755,Lister!$D$7:$D$13))</f>
        <v/>
      </c>
      <c r="H755" s="14"/>
      <c r="I755" s="25" t="str">
        <f t="shared" si="55"/>
        <v/>
      </c>
      <c r="J755" s="45"/>
      <c r="K755" s="46"/>
      <c r="L755" s="15"/>
      <c r="M755" s="49" t="str">
        <f t="shared" si="56"/>
        <v/>
      </c>
      <c r="N755" s="47" t="str">
        <f t="shared" si="57"/>
        <v/>
      </c>
      <c r="O755" s="15"/>
      <c r="P755" s="15"/>
      <c r="Q755" s="15"/>
      <c r="R755" s="48" t="str">
        <f>IFERROR(MAX(IF(OR(O755="",P755="",Q755=""),"",IF(AND(MONTH(E755)=4,MONTH(F755)=4),(NETWORKDAYS(E755,F755,Lister!$D$7:$D$13)-O755)*N755/NETWORKDAYS(Lister!$D$19,Lister!$E$19,Lister!$D$7:$D$13),IF(AND(MONTH(E755)=4,MONTH(F755)&gt;4),(NETWORKDAYS(E755,Lister!$E$19,Lister!$D$7:$D$13)-O755)*N755/NETWORKDAYS(Lister!$D$19,Lister!$E$19,Lister!$D$7:$D$13),IF(MONTH(E755)&gt;4,0)))),0),"")</f>
        <v/>
      </c>
      <c r="S755" s="48" t="str">
        <f>IFERROR(MAX(IF(OR(O755="",P755="",Q755=""),"",IF(AND(MONTH(E755)=5,MONTH(F755)=5),(NETWORKDAYS(E755,F755,Lister!$D$7:$D$13)-P755)*N755/NETWORKDAYS(Lister!$D$20,Lister!$E$20,Lister!$D$7:$D$13),IF(AND(MONTH(E755)=4,MONTH(F755)=5),(NETWORKDAYS(Lister!$D$20,F755,Lister!$D$7:$D$13)-P755)*N755/NETWORKDAYS(Lister!$D$20,Lister!$E$20,Lister!$D$7:$D$13),IF(AND(MONTH(E755)=5,MONTH(F755)=6),(NETWORKDAYS(E755,Lister!$E$20,Lister!$D$7:$D$13)-P755)*N755/NETWORKDAYS(Lister!$D$20,Lister!$E$20,Lister!$D$7:$D$13),IF(AND(MONTH(E755)=4,MONTH(F755)=6),(NETWORKDAYS(Lister!$D$20,Lister!$E$20,Lister!$D$7:$D$13)-P755)*N755/NETWORKDAYS(Lister!$D$20,Lister!$E$20,Lister!$D$7:$D$13),IF(OR(MONTH(F755)=4,MONTH(E755)=6),0)))))),0),"")</f>
        <v/>
      </c>
      <c r="T755" s="48" t="str">
        <f>IFERROR(MAX(IF(OR(O755="",P755="",Q755=""),"",IF(AND(MONTH(E755)=6,MONTH(F755)=6),(NETWORKDAYS(E755,F755,Lister!$D$7:$D$13)-Q755)*N755/NETWORKDAYS(Lister!$D$21,Lister!$E$21,Lister!$D$7:$D$13),IF(AND(MONTH(E755)&lt;6,MONTH(F755)=6),(NETWORKDAYS(Lister!$D$21,F755,Lister!$D$7:$D$13)-Q755)*N755/NETWORKDAYS(Lister!$D$21,Lister!$E$21,Lister!$D$7:$D$13),IF(MONTH(F755)&lt;6,0)))),0),"")</f>
        <v/>
      </c>
      <c r="U755" s="50" t="str">
        <f t="shared" si="58"/>
        <v/>
      </c>
    </row>
    <row r="756" spans="1:21" x14ac:dyDescent="0.35">
      <c r="A756" s="11" t="str">
        <f t="shared" si="59"/>
        <v/>
      </c>
      <c r="B756" s="32"/>
      <c r="C756" s="17"/>
      <c r="D756" s="18"/>
      <c r="E756" s="12"/>
      <c r="F756" s="12"/>
      <c r="G756" s="40" t="str">
        <f>IF(OR(E756="",F756=""),"",NETWORKDAYS(E756,F756,Lister!$D$7:$D$13))</f>
        <v/>
      </c>
      <c r="H756" s="14"/>
      <c r="I756" s="25" t="str">
        <f t="shared" si="55"/>
        <v/>
      </c>
      <c r="J756" s="45"/>
      <c r="K756" s="46"/>
      <c r="L756" s="15"/>
      <c r="M756" s="49" t="str">
        <f t="shared" si="56"/>
        <v/>
      </c>
      <c r="N756" s="47" t="str">
        <f t="shared" si="57"/>
        <v/>
      </c>
      <c r="O756" s="15"/>
      <c r="P756" s="15"/>
      <c r="Q756" s="15"/>
      <c r="R756" s="48" t="str">
        <f>IFERROR(MAX(IF(OR(O756="",P756="",Q756=""),"",IF(AND(MONTH(E756)=4,MONTH(F756)=4),(NETWORKDAYS(E756,F756,Lister!$D$7:$D$13)-O756)*N756/NETWORKDAYS(Lister!$D$19,Lister!$E$19,Lister!$D$7:$D$13),IF(AND(MONTH(E756)=4,MONTH(F756)&gt;4),(NETWORKDAYS(E756,Lister!$E$19,Lister!$D$7:$D$13)-O756)*N756/NETWORKDAYS(Lister!$D$19,Lister!$E$19,Lister!$D$7:$D$13),IF(MONTH(E756)&gt;4,0)))),0),"")</f>
        <v/>
      </c>
      <c r="S756" s="48" t="str">
        <f>IFERROR(MAX(IF(OR(O756="",P756="",Q756=""),"",IF(AND(MONTH(E756)=5,MONTH(F756)=5),(NETWORKDAYS(E756,F756,Lister!$D$7:$D$13)-P756)*N756/NETWORKDAYS(Lister!$D$20,Lister!$E$20,Lister!$D$7:$D$13),IF(AND(MONTH(E756)=4,MONTH(F756)=5),(NETWORKDAYS(Lister!$D$20,F756,Lister!$D$7:$D$13)-P756)*N756/NETWORKDAYS(Lister!$D$20,Lister!$E$20,Lister!$D$7:$D$13),IF(AND(MONTH(E756)=5,MONTH(F756)=6),(NETWORKDAYS(E756,Lister!$E$20,Lister!$D$7:$D$13)-P756)*N756/NETWORKDAYS(Lister!$D$20,Lister!$E$20,Lister!$D$7:$D$13),IF(AND(MONTH(E756)=4,MONTH(F756)=6),(NETWORKDAYS(Lister!$D$20,Lister!$E$20,Lister!$D$7:$D$13)-P756)*N756/NETWORKDAYS(Lister!$D$20,Lister!$E$20,Lister!$D$7:$D$13),IF(OR(MONTH(F756)=4,MONTH(E756)=6),0)))))),0),"")</f>
        <v/>
      </c>
      <c r="T756" s="48" t="str">
        <f>IFERROR(MAX(IF(OR(O756="",P756="",Q756=""),"",IF(AND(MONTH(E756)=6,MONTH(F756)=6),(NETWORKDAYS(E756,F756,Lister!$D$7:$D$13)-Q756)*N756/NETWORKDAYS(Lister!$D$21,Lister!$E$21,Lister!$D$7:$D$13),IF(AND(MONTH(E756)&lt;6,MONTH(F756)=6),(NETWORKDAYS(Lister!$D$21,F756,Lister!$D$7:$D$13)-Q756)*N756/NETWORKDAYS(Lister!$D$21,Lister!$E$21,Lister!$D$7:$D$13),IF(MONTH(F756)&lt;6,0)))),0),"")</f>
        <v/>
      </c>
      <c r="U756" s="50" t="str">
        <f t="shared" si="58"/>
        <v/>
      </c>
    </row>
    <row r="757" spans="1:21" x14ac:dyDescent="0.35">
      <c r="A757" s="11" t="str">
        <f t="shared" si="59"/>
        <v/>
      </c>
      <c r="B757" s="32"/>
      <c r="C757" s="17"/>
      <c r="D757" s="18"/>
      <c r="E757" s="12"/>
      <c r="F757" s="12"/>
      <c r="G757" s="40" t="str">
        <f>IF(OR(E757="",F757=""),"",NETWORKDAYS(E757,F757,Lister!$D$7:$D$13))</f>
        <v/>
      </c>
      <c r="H757" s="14"/>
      <c r="I757" s="25" t="str">
        <f t="shared" si="55"/>
        <v/>
      </c>
      <c r="J757" s="45"/>
      <c r="K757" s="46"/>
      <c r="L757" s="15"/>
      <c r="M757" s="49" t="str">
        <f t="shared" si="56"/>
        <v/>
      </c>
      <c r="N757" s="47" t="str">
        <f t="shared" si="57"/>
        <v/>
      </c>
      <c r="O757" s="15"/>
      <c r="P757" s="15"/>
      <c r="Q757" s="15"/>
      <c r="R757" s="48" t="str">
        <f>IFERROR(MAX(IF(OR(O757="",P757="",Q757=""),"",IF(AND(MONTH(E757)=4,MONTH(F757)=4),(NETWORKDAYS(E757,F757,Lister!$D$7:$D$13)-O757)*N757/NETWORKDAYS(Lister!$D$19,Lister!$E$19,Lister!$D$7:$D$13),IF(AND(MONTH(E757)=4,MONTH(F757)&gt;4),(NETWORKDAYS(E757,Lister!$E$19,Lister!$D$7:$D$13)-O757)*N757/NETWORKDAYS(Lister!$D$19,Lister!$E$19,Lister!$D$7:$D$13),IF(MONTH(E757)&gt;4,0)))),0),"")</f>
        <v/>
      </c>
      <c r="S757" s="48" t="str">
        <f>IFERROR(MAX(IF(OR(O757="",P757="",Q757=""),"",IF(AND(MONTH(E757)=5,MONTH(F757)=5),(NETWORKDAYS(E757,F757,Lister!$D$7:$D$13)-P757)*N757/NETWORKDAYS(Lister!$D$20,Lister!$E$20,Lister!$D$7:$D$13),IF(AND(MONTH(E757)=4,MONTH(F757)=5),(NETWORKDAYS(Lister!$D$20,F757,Lister!$D$7:$D$13)-P757)*N757/NETWORKDAYS(Lister!$D$20,Lister!$E$20,Lister!$D$7:$D$13),IF(AND(MONTH(E757)=5,MONTH(F757)=6),(NETWORKDAYS(E757,Lister!$E$20,Lister!$D$7:$D$13)-P757)*N757/NETWORKDAYS(Lister!$D$20,Lister!$E$20,Lister!$D$7:$D$13),IF(AND(MONTH(E757)=4,MONTH(F757)=6),(NETWORKDAYS(Lister!$D$20,Lister!$E$20,Lister!$D$7:$D$13)-P757)*N757/NETWORKDAYS(Lister!$D$20,Lister!$E$20,Lister!$D$7:$D$13),IF(OR(MONTH(F757)=4,MONTH(E757)=6),0)))))),0),"")</f>
        <v/>
      </c>
      <c r="T757" s="48" t="str">
        <f>IFERROR(MAX(IF(OR(O757="",P757="",Q757=""),"",IF(AND(MONTH(E757)=6,MONTH(F757)=6),(NETWORKDAYS(E757,F757,Lister!$D$7:$D$13)-Q757)*N757/NETWORKDAYS(Lister!$D$21,Lister!$E$21,Lister!$D$7:$D$13),IF(AND(MONTH(E757)&lt;6,MONTH(F757)=6),(NETWORKDAYS(Lister!$D$21,F757,Lister!$D$7:$D$13)-Q757)*N757/NETWORKDAYS(Lister!$D$21,Lister!$E$21,Lister!$D$7:$D$13),IF(MONTH(F757)&lt;6,0)))),0),"")</f>
        <v/>
      </c>
      <c r="U757" s="50" t="str">
        <f t="shared" si="58"/>
        <v/>
      </c>
    </row>
    <row r="758" spans="1:21" x14ac:dyDescent="0.35">
      <c r="A758" s="11" t="str">
        <f t="shared" si="59"/>
        <v/>
      </c>
      <c r="B758" s="32"/>
      <c r="C758" s="17"/>
      <c r="D758" s="18"/>
      <c r="E758" s="12"/>
      <c r="F758" s="12"/>
      <c r="G758" s="40" t="str">
        <f>IF(OR(E758="",F758=""),"",NETWORKDAYS(E758,F758,Lister!$D$7:$D$13))</f>
        <v/>
      </c>
      <c r="H758" s="14"/>
      <c r="I758" s="25" t="str">
        <f t="shared" si="55"/>
        <v/>
      </c>
      <c r="J758" s="45"/>
      <c r="K758" s="46"/>
      <c r="L758" s="15"/>
      <c r="M758" s="49" t="str">
        <f t="shared" si="56"/>
        <v/>
      </c>
      <c r="N758" s="47" t="str">
        <f t="shared" si="57"/>
        <v/>
      </c>
      <c r="O758" s="15"/>
      <c r="P758" s="15"/>
      <c r="Q758" s="15"/>
      <c r="R758" s="48" t="str">
        <f>IFERROR(MAX(IF(OR(O758="",P758="",Q758=""),"",IF(AND(MONTH(E758)=4,MONTH(F758)=4),(NETWORKDAYS(E758,F758,Lister!$D$7:$D$13)-O758)*N758/NETWORKDAYS(Lister!$D$19,Lister!$E$19,Lister!$D$7:$D$13),IF(AND(MONTH(E758)=4,MONTH(F758)&gt;4),(NETWORKDAYS(E758,Lister!$E$19,Lister!$D$7:$D$13)-O758)*N758/NETWORKDAYS(Lister!$D$19,Lister!$E$19,Lister!$D$7:$D$13),IF(MONTH(E758)&gt;4,0)))),0),"")</f>
        <v/>
      </c>
      <c r="S758" s="48" t="str">
        <f>IFERROR(MAX(IF(OR(O758="",P758="",Q758=""),"",IF(AND(MONTH(E758)=5,MONTH(F758)=5),(NETWORKDAYS(E758,F758,Lister!$D$7:$D$13)-P758)*N758/NETWORKDAYS(Lister!$D$20,Lister!$E$20,Lister!$D$7:$D$13),IF(AND(MONTH(E758)=4,MONTH(F758)=5),(NETWORKDAYS(Lister!$D$20,F758,Lister!$D$7:$D$13)-P758)*N758/NETWORKDAYS(Lister!$D$20,Lister!$E$20,Lister!$D$7:$D$13),IF(AND(MONTH(E758)=5,MONTH(F758)=6),(NETWORKDAYS(E758,Lister!$E$20,Lister!$D$7:$D$13)-P758)*N758/NETWORKDAYS(Lister!$D$20,Lister!$E$20,Lister!$D$7:$D$13),IF(AND(MONTH(E758)=4,MONTH(F758)=6),(NETWORKDAYS(Lister!$D$20,Lister!$E$20,Lister!$D$7:$D$13)-P758)*N758/NETWORKDAYS(Lister!$D$20,Lister!$E$20,Lister!$D$7:$D$13),IF(OR(MONTH(F758)=4,MONTH(E758)=6),0)))))),0),"")</f>
        <v/>
      </c>
      <c r="T758" s="48" t="str">
        <f>IFERROR(MAX(IF(OR(O758="",P758="",Q758=""),"",IF(AND(MONTH(E758)=6,MONTH(F758)=6),(NETWORKDAYS(E758,F758,Lister!$D$7:$D$13)-Q758)*N758/NETWORKDAYS(Lister!$D$21,Lister!$E$21,Lister!$D$7:$D$13),IF(AND(MONTH(E758)&lt;6,MONTH(F758)=6),(NETWORKDAYS(Lister!$D$21,F758,Lister!$D$7:$D$13)-Q758)*N758/NETWORKDAYS(Lister!$D$21,Lister!$E$21,Lister!$D$7:$D$13),IF(MONTH(F758)&lt;6,0)))),0),"")</f>
        <v/>
      </c>
      <c r="U758" s="50" t="str">
        <f t="shared" si="58"/>
        <v/>
      </c>
    </row>
    <row r="759" spans="1:21" x14ac:dyDescent="0.35">
      <c r="A759" s="11" t="str">
        <f t="shared" si="59"/>
        <v/>
      </c>
      <c r="B759" s="32"/>
      <c r="C759" s="17"/>
      <c r="D759" s="18"/>
      <c r="E759" s="12"/>
      <c r="F759" s="12"/>
      <c r="G759" s="40" t="str">
        <f>IF(OR(E759="",F759=""),"",NETWORKDAYS(E759,F759,Lister!$D$7:$D$13))</f>
        <v/>
      </c>
      <c r="H759" s="14"/>
      <c r="I759" s="25" t="str">
        <f t="shared" si="55"/>
        <v/>
      </c>
      <c r="J759" s="45"/>
      <c r="K759" s="46"/>
      <c r="L759" s="15"/>
      <c r="M759" s="49" t="str">
        <f t="shared" si="56"/>
        <v/>
      </c>
      <c r="N759" s="47" t="str">
        <f t="shared" si="57"/>
        <v/>
      </c>
      <c r="O759" s="15"/>
      <c r="P759" s="15"/>
      <c r="Q759" s="15"/>
      <c r="R759" s="48" t="str">
        <f>IFERROR(MAX(IF(OR(O759="",P759="",Q759=""),"",IF(AND(MONTH(E759)=4,MONTH(F759)=4),(NETWORKDAYS(E759,F759,Lister!$D$7:$D$13)-O759)*N759/NETWORKDAYS(Lister!$D$19,Lister!$E$19,Lister!$D$7:$D$13),IF(AND(MONTH(E759)=4,MONTH(F759)&gt;4),(NETWORKDAYS(E759,Lister!$E$19,Lister!$D$7:$D$13)-O759)*N759/NETWORKDAYS(Lister!$D$19,Lister!$E$19,Lister!$D$7:$D$13),IF(MONTH(E759)&gt;4,0)))),0),"")</f>
        <v/>
      </c>
      <c r="S759" s="48" t="str">
        <f>IFERROR(MAX(IF(OR(O759="",P759="",Q759=""),"",IF(AND(MONTH(E759)=5,MONTH(F759)=5),(NETWORKDAYS(E759,F759,Lister!$D$7:$D$13)-P759)*N759/NETWORKDAYS(Lister!$D$20,Lister!$E$20,Lister!$D$7:$D$13),IF(AND(MONTH(E759)=4,MONTH(F759)=5),(NETWORKDAYS(Lister!$D$20,F759,Lister!$D$7:$D$13)-P759)*N759/NETWORKDAYS(Lister!$D$20,Lister!$E$20,Lister!$D$7:$D$13),IF(AND(MONTH(E759)=5,MONTH(F759)=6),(NETWORKDAYS(E759,Lister!$E$20,Lister!$D$7:$D$13)-P759)*N759/NETWORKDAYS(Lister!$D$20,Lister!$E$20,Lister!$D$7:$D$13),IF(AND(MONTH(E759)=4,MONTH(F759)=6),(NETWORKDAYS(Lister!$D$20,Lister!$E$20,Lister!$D$7:$D$13)-P759)*N759/NETWORKDAYS(Lister!$D$20,Lister!$E$20,Lister!$D$7:$D$13),IF(OR(MONTH(F759)=4,MONTH(E759)=6),0)))))),0),"")</f>
        <v/>
      </c>
      <c r="T759" s="48" t="str">
        <f>IFERROR(MAX(IF(OR(O759="",P759="",Q759=""),"",IF(AND(MONTH(E759)=6,MONTH(F759)=6),(NETWORKDAYS(E759,F759,Lister!$D$7:$D$13)-Q759)*N759/NETWORKDAYS(Lister!$D$21,Lister!$E$21,Lister!$D$7:$D$13),IF(AND(MONTH(E759)&lt;6,MONTH(F759)=6),(NETWORKDAYS(Lister!$D$21,F759,Lister!$D$7:$D$13)-Q759)*N759/NETWORKDAYS(Lister!$D$21,Lister!$E$21,Lister!$D$7:$D$13),IF(MONTH(F759)&lt;6,0)))),0),"")</f>
        <v/>
      </c>
      <c r="U759" s="50" t="str">
        <f t="shared" si="58"/>
        <v/>
      </c>
    </row>
    <row r="760" spans="1:21" x14ac:dyDescent="0.35">
      <c r="A760" s="11" t="str">
        <f t="shared" si="59"/>
        <v/>
      </c>
      <c r="B760" s="32"/>
      <c r="C760" s="17"/>
      <c r="D760" s="18"/>
      <c r="E760" s="12"/>
      <c r="F760" s="12"/>
      <c r="G760" s="40" t="str">
        <f>IF(OR(E760="",F760=""),"",NETWORKDAYS(E760,F760,Lister!$D$7:$D$13))</f>
        <v/>
      </c>
      <c r="H760" s="14"/>
      <c r="I760" s="25" t="str">
        <f t="shared" si="55"/>
        <v/>
      </c>
      <c r="J760" s="45"/>
      <c r="K760" s="46"/>
      <c r="L760" s="15"/>
      <c r="M760" s="49" t="str">
        <f t="shared" si="56"/>
        <v/>
      </c>
      <c r="N760" s="47" t="str">
        <f t="shared" si="57"/>
        <v/>
      </c>
      <c r="O760" s="15"/>
      <c r="P760" s="15"/>
      <c r="Q760" s="15"/>
      <c r="R760" s="48" t="str">
        <f>IFERROR(MAX(IF(OR(O760="",P760="",Q760=""),"",IF(AND(MONTH(E760)=4,MONTH(F760)=4),(NETWORKDAYS(E760,F760,Lister!$D$7:$D$13)-O760)*N760/NETWORKDAYS(Lister!$D$19,Lister!$E$19,Lister!$D$7:$D$13),IF(AND(MONTH(E760)=4,MONTH(F760)&gt;4),(NETWORKDAYS(E760,Lister!$E$19,Lister!$D$7:$D$13)-O760)*N760/NETWORKDAYS(Lister!$D$19,Lister!$E$19,Lister!$D$7:$D$13),IF(MONTH(E760)&gt;4,0)))),0),"")</f>
        <v/>
      </c>
      <c r="S760" s="48" t="str">
        <f>IFERROR(MAX(IF(OR(O760="",P760="",Q760=""),"",IF(AND(MONTH(E760)=5,MONTH(F760)=5),(NETWORKDAYS(E760,F760,Lister!$D$7:$D$13)-P760)*N760/NETWORKDAYS(Lister!$D$20,Lister!$E$20,Lister!$D$7:$D$13),IF(AND(MONTH(E760)=4,MONTH(F760)=5),(NETWORKDAYS(Lister!$D$20,F760,Lister!$D$7:$D$13)-P760)*N760/NETWORKDAYS(Lister!$D$20,Lister!$E$20,Lister!$D$7:$D$13),IF(AND(MONTH(E760)=5,MONTH(F760)=6),(NETWORKDAYS(E760,Lister!$E$20,Lister!$D$7:$D$13)-P760)*N760/NETWORKDAYS(Lister!$D$20,Lister!$E$20,Lister!$D$7:$D$13),IF(AND(MONTH(E760)=4,MONTH(F760)=6),(NETWORKDAYS(Lister!$D$20,Lister!$E$20,Lister!$D$7:$D$13)-P760)*N760/NETWORKDAYS(Lister!$D$20,Lister!$E$20,Lister!$D$7:$D$13),IF(OR(MONTH(F760)=4,MONTH(E760)=6),0)))))),0),"")</f>
        <v/>
      </c>
      <c r="T760" s="48" t="str">
        <f>IFERROR(MAX(IF(OR(O760="",P760="",Q760=""),"",IF(AND(MONTH(E760)=6,MONTH(F760)=6),(NETWORKDAYS(E760,F760,Lister!$D$7:$D$13)-Q760)*N760/NETWORKDAYS(Lister!$D$21,Lister!$E$21,Lister!$D$7:$D$13),IF(AND(MONTH(E760)&lt;6,MONTH(F760)=6),(NETWORKDAYS(Lister!$D$21,F760,Lister!$D$7:$D$13)-Q760)*N760/NETWORKDAYS(Lister!$D$21,Lister!$E$21,Lister!$D$7:$D$13),IF(MONTH(F760)&lt;6,0)))),0),"")</f>
        <v/>
      </c>
      <c r="U760" s="50" t="str">
        <f t="shared" si="58"/>
        <v/>
      </c>
    </row>
    <row r="761" spans="1:21" x14ac:dyDescent="0.35">
      <c r="A761" s="11" t="str">
        <f t="shared" si="59"/>
        <v/>
      </c>
      <c r="B761" s="32"/>
      <c r="C761" s="17"/>
      <c r="D761" s="18"/>
      <c r="E761" s="12"/>
      <c r="F761" s="12"/>
      <c r="G761" s="40" t="str">
        <f>IF(OR(E761="",F761=""),"",NETWORKDAYS(E761,F761,Lister!$D$7:$D$13))</f>
        <v/>
      </c>
      <c r="H761" s="14"/>
      <c r="I761" s="25" t="str">
        <f t="shared" si="55"/>
        <v/>
      </c>
      <c r="J761" s="45"/>
      <c r="K761" s="46"/>
      <c r="L761" s="15"/>
      <c r="M761" s="49" t="str">
        <f t="shared" si="56"/>
        <v/>
      </c>
      <c r="N761" s="47" t="str">
        <f t="shared" si="57"/>
        <v/>
      </c>
      <c r="O761" s="15"/>
      <c r="P761" s="15"/>
      <c r="Q761" s="15"/>
      <c r="R761" s="48" t="str">
        <f>IFERROR(MAX(IF(OR(O761="",P761="",Q761=""),"",IF(AND(MONTH(E761)=4,MONTH(F761)=4),(NETWORKDAYS(E761,F761,Lister!$D$7:$D$13)-O761)*N761/NETWORKDAYS(Lister!$D$19,Lister!$E$19,Lister!$D$7:$D$13),IF(AND(MONTH(E761)=4,MONTH(F761)&gt;4),(NETWORKDAYS(E761,Lister!$E$19,Lister!$D$7:$D$13)-O761)*N761/NETWORKDAYS(Lister!$D$19,Lister!$E$19,Lister!$D$7:$D$13),IF(MONTH(E761)&gt;4,0)))),0),"")</f>
        <v/>
      </c>
      <c r="S761" s="48" t="str">
        <f>IFERROR(MAX(IF(OR(O761="",P761="",Q761=""),"",IF(AND(MONTH(E761)=5,MONTH(F761)=5),(NETWORKDAYS(E761,F761,Lister!$D$7:$D$13)-P761)*N761/NETWORKDAYS(Lister!$D$20,Lister!$E$20,Lister!$D$7:$D$13),IF(AND(MONTH(E761)=4,MONTH(F761)=5),(NETWORKDAYS(Lister!$D$20,F761,Lister!$D$7:$D$13)-P761)*N761/NETWORKDAYS(Lister!$D$20,Lister!$E$20,Lister!$D$7:$D$13),IF(AND(MONTH(E761)=5,MONTH(F761)=6),(NETWORKDAYS(E761,Lister!$E$20,Lister!$D$7:$D$13)-P761)*N761/NETWORKDAYS(Lister!$D$20,Lister!$E$20,Lister!$D$7:$D$13),IF(AND(MONTH(E761)=4,MONTH(F761)=6),(NETWORKDAYS(Lister!$D$20,Lister!$E$20,Lister!$D$7:$D$13)-P761)*N761/NETWORKDAYS(Lister!$D$20,Lister!$E$20,Lister!$D$7:$D$13),IF(OR(MONTH(F761)=4,MONTH(E761)=6),0)))))),0),"")</f>
        <v/>
      </c>
      <c r="T761" s="48" t="str">
        <f>IFERROR(MAX(IF(OR(O761="",P761="",Q761=""),"",IF(AND(MONTH(E761)=6,MONTH(F761)=6),(NETWORKDAYS(E761,F761,Lister!$D$7:$D$13)-Q761)*N761/NETWORKDAYS(Lister!$D$21,Lister!$E$21,Lister!$D$7:$D$13),IF(AND(MONTH(E761)&lt;6,MONTH(F761)=6),(NETWORKDAYS(Lister!$D$21,F761,Lister!$D$7:$D$13)-Q761)*N761/NETWORKDAYS(Lister!$D$21,Lister!$E$21,Lister!$D$7:$D$13),IF(MONTH(F761)&lt;6,0)))),0),"")</f>
        <v/>
      </c>
      <c r="U761" s="50" t="str">
        <f t="shared" si="58"/>
        <v/>
      </c>
    </row>
    <row r="762" spans="1:21" x14ac:dyDescent="0.35">
      <c r="A762" s="11" t="str">
        <f t="shared" si="59"/>
        <v/>
      </c>
      <c r="B762" s="32"/>
      <c r="C762" s="17"/>
      <c r="D762" s="18"/>
      <c r="E762" s="12"/>
      <c r="F762" s="12"/>
      <c r="G762" s="40" t="str">
        <f>IF(OR(E762="",F762=""),"",NETWORKDAYS(E762,F762,Lister!$D$7:$D$13))</f>
        <v/>
      </c>
      <c r="H762" s="14"/>
      <c r="I762" s="25" t="str">
        <f t="shared" si="55"/>
        <v/>
      </c>
      <c r="J762" s="45"/>
      <c r="K762" s="46"/>
      <c r="L762" s="15"/>
      <c r="M762" s="49" t="str">
        <f t="shared" si="56"/>
        <v/>
      </c>
      <c r="N762" s="47" t="str">
        <f t="shared" si="57"/>
        <v/>
      </c>
      <c r="O762" s="15"/>
      <c r="P762" s="15"/>
      <c r="Q762" s="15"/>
      <c r="R762" s="48" t="str">
        <f>IFERROR(MAX(IF(OR(O762="",P762="",Q762=""),"",IF(AND(MONTH(E762)=4,MONTH(F762)=4),(NETWORKDAYS(E762,F762,Lister!$D$7:$D$13)-O762)*N762/NETWORKDAYS(Lister!$D$19,Lister!$E$19,Lister!$D$7:$D$13),IF(AND(MONTH(E762)=4,MONTH(F762)&gt;4),(NETWORKDAYS(E762,Lister!$E$19,Lister!$D$7:$D$13)-O762)*N762/NETWORKDAYS(Lister!$D$19,Lister!$E$19,Lister!$D$7:$D$13),IF(MONTH(E762)&gt;4,0)))),0),"")</f>
        <v/>
      </c>
      <c r="S762" s="48" t="str">
        <f>IFERROR(MAX(IF(OR(O762="",P762="",Q762=""),"",IF(AND(MONTH(E762)=5,MONTH(F762)=5),(NETWORKDAYS(E762,F762,Lister!$D$7:$D$13)-P762)*N762/NETWORKDAYS(Lister!$D$20,Lister!$E$20,Lister!$D$7:$D$13),IF(AND(MONTH(E762)=4,MONTH(F762)=5),(NETWORKDAYS(Lister!$D$20,F762,Lister!$D$7:$D$13)-P762)*N762/NETWORKDAYS(Lister!$D$20,Lister!$E$20,Lister!$D$7:$D$13),IF(AND(MONTH(E762)=5,MONTH(F762)=6),(NETWORKDAYS(E762,Lister!$E$20,Lister!$D$7:$D$13)-P762)*N762/NETWORKDAYS(Lister!$D$20,Lister!$E$20,Lister!$D$7:$D$13),IF(AND(MONTH(E762)=4,MONTH(F762)=6),(NETWORKDAYS(Lister!$D$20,Lister!$E$20,Lister!$D$7:$D$13)-P762)*N762/NETWORKDAYS(Lister!$D$20,Lister!$E$20,Lister!$D$7:$D$13),IF(OR(MONTH(F762)=4,MONTH(E762)=6),0)))))),0),"")</f>
        <v/>
      </c>
      <c r="T762" s="48" t="str">
        <f>IFERROR(MAX(IF(OR(O762="",P762="",Q762=""),"",IF(AND(MONTH(E762)=6,MONTH(F762)=6),(NETWORKDAYS(E762,F762,Lister!$D$7:$D$13)-Q762)*N762/NETWORKDAYS(Lister!$D$21,Lister!$E$21,Lister!$D$7:$D$13),IF(AND(MONTH(E762)&lt;6,MONTH(F762)=6),(NETWORKDAYS(Lister!$D$21,F762,Lister!$D$7:$D$13)-Q762)*N762/NETWORKDAYS(Lister!$D$21,Lister!$E$21,Lister!$D$7:$D$13),IF(MONTH(F762)&lt;6,0)))),0),"")</f>
        <v/>
      </c>
      <c r="U762" s="50" t="str">
        <f t="shared" si="58"/>
        <v/>
      </c>
    </row>
    <row r="763" spans="1:21" x14ac:dyDescent="0.35">
      <c r="A763" s="11" t="str">
        <f t="shared" si="59"/>
        <v/>
      </c>
      <c r="B763" s="32"/>
      <c r="C763" s="17"/>
      <c r="D763" s="18"/>
      <c r="E763" s="12"/>
      <c r="F763" s="12"/>
      <c r="G763" s="40" t="str">
        <f>IF(OR(E763="",F763=""),"",NETWORKDAYS(E763,F763,Lister!$D$7:$D$13))</f>
        <v/>
      </c>
      <c r="H763" s="14"/>
      <c r="I763" s="25" t="str">
        <f t="shared" si="55"/>
        <v/>
      </c>
      <c r="J763" s="45"/>
      <c r="K763" s="46"/>
      <c r="L763" s="15"/>
      <c r="M763" s="49" t="str">
        <f t="shared" si="56"/>
        <v/>
      </c>
      <c r="N763" s="47" t="str">
        <f t="shared" si="57"/>
        <v/>
      </c>
      <c r="O763" s="15"/>
      <c r="P763" s="15"/>
      <c r="Q763" s="15"/>
      <c r="R763" s="48" t="str">
        <f>IFERROR(MAX(IF(OR(O763="",P763="",Q763=""),"",IF(AND(MONTH(E763)=4,MONTH(F763)=4),(NETWORKDAYS(E763,F763,Lister!$D$7:$D$13)-O763)*N763/NETWORKDAYS(Lister!$D$19,Lister!$E$19,Lister!$D$7:$D$13),IF(AND(MONTH(E763)=4,MONTH(F763)&gt;4),(NETWORKDAYS(E763,Lister!$E$19,Lister!$D$7:$D$13)-O763)*N763/NETWORKDAYS(Lister!$D$19,Lister!$E$19,Lister!$D$7:$D$13),IF(MONTH(E763)&gt;4,0)))),0),"")</f>
        <v/>
      </c>
      <c r="S763" s="48" t="str">
        <f>IFERROR(MAX(IF(OR(O763="",P763="",Q763=""),"",IF(AND(MONTH(E763)=5,MONTH(F763)=5),(NETWORKDAYS(E763,F763,Lister!$D$7:$D$13)-P763)*N763/NETWORKDAYS(Lister!$D$20,Lister!$E$20,Lister!$D$7:$D$13),IF(AND(MONTH(E763)=4,MONTH(F763)=5),(NETWORKDAYS(Lister!$D$20,F763,Lister!$D$7:$D$13)-P763)*N763/NETWORKDAYS(Lister!$D$20,Lister!$E$20,Lister!$D$7:$D$13),IF(AND(MONTH(E763)=5,MONTH(F763)=6),(NETWORKDAYS(E763,Lister!$E$20,Lister!$D$7:$D$13)-P763)*N763/NETWORKDAYS(Lister!$D$20,Lister!$E$20,Lister!$D$7:$D$13),IF(AND(MONTH(E763)=4,MONTH(F763)=6),(NETWORKDAYS(Lister!$D$20,Lister!$E$20,Lister!$D$7:$D$13)-P763)*N763/NETWORKDAYS(Lister!$D$20,Lister!$E$20,Lister!$D$7:$D$13),IF(OR(MONTH(F763)=4,MONTH(E763)=6),0)))))),0),"")</f>
        <v/>
      </c>
      <c r="T763" s="48" t="str">
        <f>IFERROR(MAX(IF(OR(O763="",P763="",Q763=""),"",IF(AND(MONTH(E763)=6,MONTH(F763)=6),(NETWORKDAYS(E763,F763,Lister!$D$7:$D$13)-Q763)*N763/NETWORKDAYS(Lister!$D$21,Lister!$E$21,Lister!$D$7:$D$13),IF(AND(MONTH(E763)&lt;6,MONTH(F763)=6),(NETWORKDAYS(Lister!$D$21,F763,Lister!$D$7:$D$13)-Q763)*N763/NETWORKDAYS(Lister!$D$21,Lister!$E$21,Lister!$D$7:$D$13),IF(MONTH(F763)&lt;6,0)))),0),"")</f>
        <v/>
      </c>
      <c r="U763" s="50" t="str">
        <f t="shared" si="58"/>
        <v/>
      </c>
    </row>
    <row r="764" spans="1:21" x14ac:dyDescent="0.35">
      <c r="A764" s="11" t="str">
        <f t="shared" si="59"/>
        <v/>
      </c>
      <c r="B764" s="32"/>
      <c r="C764" s="17"/>
      <c r="D764" s="18"/>
      <c r="E764" s="12"/>
      <c r="F764" s="12"/>
      <c r="G764" s="40" t="str">
        <f>IF(OR(E764="",F764=""),"",NETWORKDAYS(E764,F764,Lister!$D$7:$D$13))</f>
        <v/>
      </c>
      <c r="H764" s="14"/>
      <c r="I764" s="25" t="str">
        <f t="shared" si="55"/>
        <v/>
      </c>
      <c r="J764" s="45"/>
      <c r="K764" s="46"/>
      <c r="L764" s="15"/>
      <c r="M764" s="49" t="str">
        <f t="shared" si="56"/>
        <v/>
      </c>
      <c r="N764" s="47" t="str">
        <f t="shared" si="57"/>
        <v/>
      </c>
      <c r="O764" s="15"/>
      <c r="P764" s="15"/>
      <c r="Q764" s="15"/>
      <c r="R764" s="48" t="str">
        <f>IFERROR(MAX(IF(OR(O764="",P764="",Q764=""),"",IF(AND(MONTH(E764)=4,MONTH(F764)=4),(NETWORKDAYS(E764,F764,Lister!$D$7:$D$13)-O764)*N764/NETWORKDAYS(Lister!$D$19,Lister!$E$19,Lister!$D$7:$D$13),IF(AND(MONTH(E764)=4,MONTH(F764)&gt;4),(NETWORKDAYS(E764,Lister!$E$19,Lister!$D$7:$D$13)-O764)*N764/NETWORKDAYS(Lister!$D$19,Lister!$E$19,Lister!$D$7:$D$13),IF(MONTH(E764)&gt;4,0)))),0),"")</f>
        <v/>
      </c>
      <c r="S764" s="48" t="str">
        <f>IFERROR(MAX(IF(OR(O764="",P764="",Q764=""),"",IF(AND(MONTH(E764)=5,MONTH(F764)=5),(NETWORKDAYS(E764,F764,Lister!$D$7:$D$13)-P764)*N764/NETWORKDAYS(Lister!$D$20,Lister!$E$20,Lister!$D$7:$D$13),IF(AND(MONTH(E764)=4,MONTH(F764)=5),(NETWORKDAYS(Lister!$D$20,F764,Lister!$D$7:$D$13)-P764)*N764/NETWORKDAYS(Lister!$D$20,Lister!$E$20,Lister!$D$7:$D$13),IF(AND(MONTH(E764)=5,MONTH(F764)=6),(NETWORKDAYS(E764,Lister!$E$20,Lister!$D$7:$D$13)-P764)*N764/NETWORKDAYS(Lister!$D$20,Lister!$E$20,Lister!$D$7:$D$13),IF(AND(MONTH(E764)=4,MONTH(F764)=6),(NETWORKDAYS(Lister!$D$20,Lister!$E$20,Lister!$D$7:$D$13)-P764)*N764/NETWORKDAYS(Lister!$D$20,Lister!$E$20,Lister!$D$7:$D$13),IF(OR(MONTH(F764)=4,MONTH(E764)=6),0)))))),0),"")</f>
        <v/>
      </c>
      <c r="T764" s="48" t="str">
        <f>IFERROR(MAX(IF(OR(O764="",P764="",Q764=""),"",IF(AND(MONTH(E764)=6,MONTH(F764)=6),(NETWORKDAYS(E764,F764,Lister!$D$7:$D$13)-Q764)*N764/NETWORKDAYS(Lister!$D$21,Lister!$E$21,Lister!$D$7:$D$13),IF(AND(MONTH(E764)&lt;6,MONTH(F764)=6),(NETWORKDAYS(Lister!$D$21,F764,Lister!$D$7:$D$13)-Q764)*N764/NETWORKDAYS(Lister!$D$21,Lister!$E$21,Lister!$D$7:$D$13),IF(MONTH(F764)&lt;6,0)))),0),"")</f>
        <v/>
      </c>
      <c r="U764" s="50" t="str">
        <f t="shared" si="58"/>
        <v/>
      </c>
    </row>
    <row r="765" spans="1:21" x14ac:dyDescent="0.35">
      <c r="A765" s="11" t="str">
        <f t="shared" si="59"/>
        <v/>
      </c>
      <c r="B765" s="32"/>
      <c r="C765" s="17"/>
      <c r="D765" s="18"/>
      <c r="E765" s="12"/>
      <c r="F765" s="12"/>
      <c r="G765" s="40" t="str">
        <f>IF(OR(E765="",F765=""),"",NETWORKDAYS(E765,F765,Lister!$D$7:$D$13))</f>
        <v/>
      </c>
      <c r="H765" s="14"/>
      <c r="I765" s="25" t="str">
        <f t="shared" si="55"/>
        <v/>
      </c>
      <c r="J765" s="45"/>
      <c r="K765" s="46"/>
      <c r="L765" s="15"/>
      <c r="M765" s="49" t="str">
        <f t="shared" si="56"/>
        <v/>
      </c>
      <c r="N765" s="47" t="str">
        <f t="shared" si="57"/>
        <v/>
      </c>
      <c r="O765" s="15"/>
      <c r="P765" s="15"/>
      <c r="Q765" s="15"/>
      <c r="R765" s="48" t="str">
        <f>IFERROR(MAX(IF(OR(O765="",P765="",Q765=""),"",IF(AND(MONTH(E765)=4,MONTH(F765)=4),(NETWORKDAYS(E765,F765,Lister!$D$7:$D$13)-O765)*N765/NETWORKDAYS(Lister!$D$19,Lister!$E$19,Lister!$D$7:$D$13),IF(AND(MONTH(E765)=4,MONTH(F765)&gt;4),(NETWORKDAYS(E765,Lister!$E$19,Lister!$D$7:$D$13)-O765)*N765/NETWORKDAYS(Lister!$D$19,Lister!$E$19,Lister!$D$7:$D$13),IF(MONTH(E765)&gt;4,0)))),0),"")</f>
        <v/>
      </c>
      <c r="S765" s="48" t="str">
        <f>IFERROR(MAX(IF(OR(O765="",P765="",Q765=""),"",IF(AND(MONTH(E765)=5,MONTH(F765)=5),(NETWORKDAYS(E765,F765,Lister!$D$7:$D$13)-P765)*N765/NETWORKDAYS(Lister!$D$20,Lister!$E$20,Lister!$D$7:$D$13),IF(AND(MONTH(E765)=4,MONTH(F765)=5),(NETWORKDAYS(Lister!$D$20,F765,Lister!$D$7:$D$13)-P765)*N765/NETWORKDAYS(Lister!$D$20,Lister!$E$20,Lister!$D$7:$D$13),IF(AND(MONTH(E765)=5,MONTH(F765)=6),(NETWORKDAYS(E765,Lister!$E$20,Lister!$D$7:$D$13)-P765)*N765/NETWORKDAYS(Lister!$D$20,Lister!$E$20,Lister!$D$7:$D$13),IF(AND(MONTH(E765)=4,MONTH(F765)=6),(NETWORKDAYS(Lister!$D$20,Lister!$E$20,Lister!$D$7:$D$13)-P765)*N765/NETWORKDAYS(Lister!$D$20,Lister!$E$20,Lister!$D$7:$D$13),IF(OR(MONTH(F765)=4,MONTH(E765)=6),0)))))),0),"")</f>
        <v/>
      </c>
      <c r="T765" s="48" t="str">
        <f>IFERROR(MAX(IF(OR(O765="",P765="",Q765=""),"",IF(AND(MONTH(E765)=6,MONTH(F765)=6),(NETWORKDAYS(E765,F765,Lister!$D$7:$D$13)-Q765)*N765/NETWORKDAYS(Lister!$D$21,Lister!$E$21,Lister!$D$7:$D$13),IF(AND(MONTH(E765)&lt;6,MONTH(F765)=6),(NETWORKDAYS(Lister!$D$21,F765,Lister!$D$7:$D$13)-Q765)*N765/NETWORKDAYS(Lister!$D$21,Lister!$E$21,Lister!$D$7:$D$13),IF(MONTH(F765)&lt;6,0)))),0),"")</f>
        <v/>
      </c>
      <c r="U765" s="50" t="str">
        <f t="shared" si="58"/>
        <v/>
      </c>
    </row>
    <row r="766" spans="1:21" x14ac:dyDescent="0.35">
      <c r="A766" s="11" t="str">
        <f t="shared" si="59"/>
        <v/>
      </c>
      <c r="B766" s="32"/>
      <c r="C766" s="17"/>
      <c r="D766" s="18"/>
      <c r="E766" s="12"/>
      <c r="F766" s="12"/>
      <c r="G766" s="40" t="str">
        <f>IF(OR(E766="",F766=""),"",NETWORKDAYS(E766,F766,Lister!$D$7:$D$13))</f>
        <v/>
      </c>
      <c r="H766" s="14"/>
      <c r="I766" s="25" t="str">
        <f t="shared" si="55"/>
        <v/>
      </c>
      <c r="J766" s="45"/>
      <c r="K766" s="46"/>
      <c r="L766" s="15"/>
      <c r="M766" s="49" t="str">
        <f t="shared" si="56"/>
        <v/>
      </c>
      <c r="N766" s="47" t="str">
        <f t="shared" si="57"/>
        <v/>
      </c>
      <c r="O766" s="15"/>
      <c r="P766" s="15"/>
      <c r="Q766" s="15"/>
      <c r="R766" s="48" t="str">
        <f>IFERROR(MAX(IF(OR(O766="",P766="",Q766=""),"",IF(AND(MONTH(E766)=4,MONTH(F766)=4),(NETWORKDAYS(E766,F766,Lister!$D$7:$D$13)-O766)*N766/NETWORKDAYS(Lister!$D$19,Lister!$E$19,Lister!$D$7:$D$13),IF(AND(MONTH(E766)=4,MONTH(F766)&gt;4),(NETWORKDAYS(E766,Lister!$E$19,Lister!$D$7:$D$13)-O766)*N766/NETWORKDAYS(Lister!$D$19,Lister!$E$19,Lister!$D$7:$D$13),IF(MONTH(E766)&gt;4,0)))),0),"")</f>
        <v/>
      </c>
      <c r="S766" s="48" t="str">
        <f>IFERROR(MAX(IF(OR(O766="",P766="",Q766=""),"",IF(AND(MONTH(E766)=5,MONTH(F766)=5),(NETWORKDAYS(E766,F766,Lister!$D$7:$D$13)-P766)*N766/NETWORKDAYS(Lister!$D$20,Lister!$E$20,Lister!$D$7:$D$13),IF(AND(MONTH(E766)=4,MONTH(F766)=5),(NETWORKDAYS(Lister!$D$20,F766,Lister!$D$7:$D$13)-P766)*N766/NETWORKDAYS(Lister!$D$20,Lister!$E$20,Lister!$D$7:$D$13),IF(AND(MONTH(E766)=5,MONTH(F766)=6),(NETWORKDAYS(E766,Lister!$E$20,Lister!$D$7:$D$13)-P766)*N766/NETWORKDAYS(Lister!$D$20,Lister!$E$20,Lister!$D$7:$D$13),IF(AND(MONTH(E766)=4,MONTH(F766)=6),(NETWORKDAYS(Lister!$D$20,Lister!$E$20,Lister!$D$7:$D$13)-P766)*N766/NETWORKDAYS(Lister!$D$20,Lister!$E$20,Lister!$D$7:$D$13),IF(OR(MONTH(F766)=4,MONTH(E766)=6),0)))))),0),"")</f>
        <v/>
      </c>
      <c r="T766" s="48" t="str">
        <f>IFERROR(MAX(IF(OR(O766="",P766="",Q766=""),"",IF(AND(MONTH(E766)=6,MONTH(F766)=6),(NETWORKDAYS(E766,F766,Lister!$D$7:$D$13)-Q766)*N766/NETWORKDAYS(Lister!$D$21,Lister!$E$21,Lister!$D$7:$D$13),IF(AND(MONTH(E766)&lt;6,MONTH(F766)=6),(NETWORKDAYS(Lister!$D$21,F766,Lister!$D$7:$D$13)-Q766)*N766/NETWORKDAYS(Lister!$D$21,Lister!$E$21,Lister!$D$7:$D$13),IF(MONTH(F766)&lt;6,0)))),0),"")</f>
        <v/>
      </c>
      <c r="U766" s="50" t="str">
        <f t="shared" si="58"/>
        <v/>
      </c>
    </row>
    <row r="767" spans="1:21" x14ac:dyDescent="0.35">
      <c r="A767" s="11" t="str">
        <f t="shared" si="59"/>
        <v/>
      </c>
      <c r="B767" s="32"/>
      <c r="C767" s="17"/>
      <c r="D767" s="18"/>
      <c r="E767" s="12"/>
      <c r="F767" s="12"/>
      <c r="G767" s="40" t="str">
        <f>IF(OR(E767="",F767=""),"",NETWORKDAYS(E767,F767,Lister!$D$7:$D$13))</f>
        <v/>
      </c>
      <c r="H767" s="14"/>
      <c r="I767" s="25" t="str">
        <f t="shared" si="55"/>
        <v/>
      </c>
      <c r="J767" s="45"/>
      <c r="K767" s="46"/>
      <c r="L767" s="15"/>
      <c r="M767" s="49" t="str">
        <f t="shared" si="56"/>
        <v/>
      </c>
      <c r="N767" s="47" t="str">
        <f t="shared" si="57"/>
        <v/>
      </c>
      <c r="O767" s="15"/>
      <c r="P767" s="15"/>
      <c r="Q767" s="15"/>
      <c r="R767" s="48" t="str">
        <f>IFERROR(MAX(IF(OR(O767="",P767="",Q767=""),"",IF(AND(MONTH(E767)=4,MONTH(F767)=4),(NETWORKDAYS(E767,F767,Lister!$D$7:$D$13)-O767)*N767/NETWORKDAYS(Lister!$D$19,Lister!$E$19,Lister!$D$7:$D$13),IF(AND(MONTH(E767)=4,MONTH(F767)&gt;4),(NETWORKDAYS(E767,Lister!$E$19,Lister!$D$7:$D$13)-O767)*N767/NETWORKDAYS(Lister!$D$19,Lister!$E$19,Lister!$D$7:$D$13),IF(MONTH(E767)&gt;4,0)))),0),"")</f>
        <v/>
      </c>
      <c r="S767" s="48" t="str">
        <f>IFERROR(MAX(IF(OR(O767="",P767="",Q767=""),"",IF(AND(MONTH(E767)=5,MONTH(F767)=5),(NETWORKDAYS(E767,F767,Lister!$D$7:$D$13)-P767)*N767/NETWORKDAYS(Lister!$D$20,Lister!$E$20,Lister!$D$7:$D$13),IF(AND(MONTH(E767)=4,MONTH(F767)=5),(NETWORKDAYS(Lister!$D$20,F767,Lister!$D$7:$D$13)-P767)*N767/NETWORKDAYS(Lister!$D$20,Lister!$E$20,Lister!$D$7:$D$13),IF(AND(MONTH(E767)=5,MONTH(F767)=6),(NETWORKDAYS(E767,Lister!$E$20,Lister!$D$7:$D$13)-P767)*N767/NETWORKDAYS(Lister!$D$20,Lister!$E$20,Lister!$D$7:$D$13),IF(AND(MONTH(E767)=4,MONTH(F767)=6),(NETWORKDAYS(Lister!$D$20,Lister!$E$20,Lister!$D$7:$D$13)-P767)*N767/NETWORKDAYS(Lister!$D$20,Lister!$E$20,Lister!$D$7:$D$13),IF(OR(MONTH(F767)=4,MONTH(E767)=6),0)))))),0),"")</f>
        <v/>
      </c>
      <c r="T767" s="48" t="str">
        <f>IFERROR(MAX(IF(OR(O767="",P767="",Q767=""),"",IF(AND(MONTH(E767)=6,MONTH(F767)=6),(NETWORKDAYS(E767,F767,Lister!$D$7:$D$13)-Q767)*N767/NETWORKDAYS(Lister!$D$21,Lister!$E$21,Lister!$D$7:$D$13),IF(AND(MONTH(E767)&lt;6,MONTH(F767)=6),(NETWORKDAYS(Lister!$D$21,F767,Lister!$D$7:$D$13)-Q767)*N767/NETWORKDAYS(Lister!$D$21,Lister!$E$21,Lister!$D$7:$D$13),IF(MONTH(F767)&lt;6,0)))),0),"")</f>
        <v/>
      </c>
      <c r="U767" s="50" t="str">
        <f t="shared" si="58"/>
        <v/>
      </c>
    </row>
    <row r="768" spans="1:21" x14ac:dyDescent="0.35">
      <c r="A768" s="11" t="str">
        <f t="shared" si="59"/>
        <v/>
      </c>
      <c r="B768" s="32"/>
      <c r="C768" s="17"/>
      <c r="D768" s="18"/>
      <c r="E768" s="12"/>
      <c r="F768" s="12"/>
      <c r="G768" s="40" t="str">
        <f>IF(OR(E768="",F768=""),"",NETWORKDAYS(E768,F768,Lister!$D$7:$D$13))</f>
        <v/>
      </c>
      <c r="H768" s="14"/>
      <c r="I768" s="25" t="str">
        <f t="shared" si="55"/>
        <v/>
      </c>
      <c r="J768" s="45"/>
      <c r="K768" s="46"/>
      <c r="L768" s="15"/>
      <c r="M768" s="49" t="str">
        <f t="shared" si="56"/>
        <v/>
      </c>
      <c r="N768" s="47" t="str">
        <f t="shared" si="57"/>
        <v/>
      </c>
      <c r="O768" s="15"/>
      <c r="P768" s="15"/>
      <c r="Q768" s="15"/>
      <c r="R768" s="48" t="str">
        <f>IFERROR(MAX(IF(OR(O768="",P768="",Q768=""),"",IF(AND(MONTH(E768)=4,MONTH(F768)=4),(NETWORKDAYS(E768,F768,Lister!$D$7:$D$13)-O768)*N768/NETWORKDAYS(Lister!$D$19,Lister!$E$19,Lister!$D$7:$D$13),IF(AND(MONTH(E768)=4,MONTH(F768)&gt;4),(NETWORKDAYS(E768,Lister!$E$19,Lister!$D$7:$D$13)-O768)*N768/NETWORKDAYS(Lister!$D$19,Lister!$E$19,Lister!$D$7:$D$13),IF(MONTH(E768)&gt;4,0)))),0),"")</f>
        <v/>
      </c>
      <c r="S768" s="48" t="str">
        <f>IFERROR(MAX(IF(OR(O768="",P768="",Q768=""),"",IF(AND(MONTH(E768)=5,MONTH(F768)=5),(NETWORKDAYS(E768,F768,Lister!$D$7:$D$13)-P768)*N768/NETWORKDAYS(Lister!$D$20,Lister!$E$20,Lister!$D$7:$D$13),IF(AND(MONTH(E768)=4,MONTH(F768)=5),(NETWORKDAYS(Lister!$D$20,F768,Lister!$D$7:$D$13)-P768)*N768/NETWORKDAYS(Lister!$D$20,Lister!$E$20,Lister!$D$7:$D$13),IF(AND(MONTH(E768)=5,MONTH(F768)=6),(NETWORKDAYS(E768,Lister!$E$20,Lister!$D$7:$D$13)-P768)*N768/NETWORKDAYS(Lister!$D$20,Lister!$E$20,Lister!$D$7:$D$13),IF(AND(MONTH(E768)=4,MONTH(F768)=6),(NETWORKDAYS(Lister!$D$20,Lister!$E$20,Lister!$D$7:$D$13)-P768)*N768/NETWORKDAYS(Lister!$D$20,Lister!$E$20,Lister!$D$7:$D$13),IF(OR(MONTH(F768)=4,MONTH(E768)=6),0)))))),0),"")</f>
        <v/>
      </c>
      <c r="T768" s="48" t="str">
        <f>IFERROR(MAX(IF(OR(O768="",P768="",Q768=""),"",IF(AND(MONTH(E768)=6,MONTH(F768)=6),(NETWORKDAYS(E768,F768,Lister!$D$7:$D$13)-Q768)*N768/NETWORKDAYS(Lister!$D$21,Lister!$E$21,Lister!$D$7:$D$13),IF(AND(MONTH(E768)&lt;6,MONTH(F768)=6),(NETWORKDAYS(Lister!$D$21,F768,Lister!$D$7:$D$13)-Q768)*N768/NETWORKDAYS(Lister!$D$21,Lister!$E$21,Lister!$D$7:$D$13),IF(MONTH(F768)&lt;6,0)))),0),"")</f>
        <v/>
      </c>
      <c r="U768" s="50" t="str">
        <f t="shared" si="58"/>
        <v/>
      </c>
    </row>
    <row r="769" spans="1:21" x14ac:dyDescent="0.35">
      <c r="A769" s="11" t="str">
        <f t="shared" si="59"/>
        <v/>
      </c>
      <c r="B769" s="32"/>
      <c r="C769" s="17"/>
      <c r="D769" s="18"/>
      <c r="E769" s="12"/>
      <c r="F769" s="12"/>
      <c r="G769" s="40" t="str">
        <f>IF(OR(E769="",F769=""),"",NETWORKDAYS(E769,F769,Lister!$D$7:$D$13))</f>
        <v/>
      </c>
      <c r="H769" s="14"/>
      <c r="I769" s="25" t="str">
        <f t="shared" si="55"/>
        <v/>
      </c>
      <c r="J769" s="45"/>
      <c r="K769" s="46"/>
      <c r="L769" s="15"/>
      <c r="M769" s="49" t="str">
        <f t="shared" si="56"/>
        <v/>
      </c>
      <c r="N769" s="47" t="str">
        <f t="shared" si="57"/>
        <v/>
      </c>
      <c r="O769" s="15"/>
      <c r="P769" s="15"/>
      <c r="Q769" s="15"/>
      <c r="R769" s="48" t="str">
        <f>IFERROR(MAX(IF(OR(O769="",P769="",Q769=""),"",IF(AND(MONTH(E769)=4,MONTH(F769)=4),(NETWORKDAYS(E769,F769,Lister!$D$7:$D$13)-O769)*N769/NETWORKDAYS(Lister!$D$19,Lister!$E$19,Lister!$D$7:$D$13),IF(AND(MONTH(E769)=4,MONTH(F769)&gt;4),(NETWORKDAYS(E769,Lister!$E$19,Lister!$D$7:$D$13)-O769)*N769/NETWORKDAYS(Lister!$D$19,Lister!$E$19,Lister!$D$7:$D$13),IF(MONTH(E769)&gt;4,0)))),0),"")</f>
        <v/>
      </c>
      <c r="S769" s="48" t="str">
        <f>IFERROR(MAX(IF(OR(O769="",P769="",Q769=""),"",IF(AND(MONTH(E769)=5,MONTH(F769)=5),(NETWORKDAYS(E769,F769,Lister!$D$7:$D$13)-P769)*N769/NETWORKDAYS(Lister!$D$20,Lister!$E$20,Lister!$D$7:$D$13),IF(AND(MONTH(E769)=4,MONTH(F769)=5),(NETWORKDAYS(Lister!$D$20,F769,Lister!$D$7:$D$13)-P769)*N769/NETWORKDAYS(Lister!$D$20,Lister!$E$20,Lister!$D$7:$D$13),IF(AND(MONTH(E769)=5,MONTH(F769)=6),(NETWORKDAYS(E769,Lister!$E$20,Lister!$D$7:$D$13)-P769)*N769/NETWORKDAYS(Lister!$D$20,Lister!$E$20,Lister!$D$7:$D$13),IF(AND(MONTH(E769)=4,MONTH(F769)=6),(NETWORKDAYS(Lister!$D$20,Lister!$E$20,Lister!$D$7:$D$13)-P769)*N769/NETWORKDAYS(Lister!$D$20,Lister!$E$20,Lister!$D$7:$D$13),IF(OR(MONTH(F769)=4,MONTH(E769)=6),0)))))),0),"")</f>
        <v/>
      </c>
      <c r="T769" s="48" t="str">
        <f>IFERROR(MAX(IF(OR(O769="",P769="",Q769=""),"",IF(AND(MONTH(E769)=6,MONTH(F769)=6),(NETWORKDAYS(E769,F769,Lister!$D$7:$D$13)-Q769)*N769/NETWORKDAYS(Lister!$D$21,Lister!$E$21,Lister!$D$7:$D$13),IF(AND(MONTH(E769)&lt;6,MONTH(F769)=6),(NETWORKDAYS(Lister!$D$21,F769,Lister!$D$7:$D$13)-Q769)*N769/NETWORKDAYS(Lister!$D$21,Lister!$E$21,Lister!$D$7:$D$13),IF(MONTH(F769)&lt;6,0)))),0),"")</f>
        <v/>
      </c>
      <c r="U769" s="50" t="str">
        <f t="shared" si="58"/>
        <v/>
      </c>
    </row>
    <row r="770" spans="1:21" x14ac:dyDescent="0.35">
      <c r="A770" s="11" t="str">
        <f t="shared" si="59"/>
        <v/>
      </c>
      <c r="B770" s="32"/>
      <c r="C770" s="17"/>
      <c r="D770" s="18"/>
      <c r="E770" s="12"/>
      <c r="F770" s="12"/>
      <c r="G770" s="40" t="str">
        <f>IF(OR(E770="",F770=""),"",NETWORKDAYS(E770,F770,Lister!$D$7:$D$13))</f>
        <v/>
      </c>
      <c r="H770" s="14"/>
      <c r="I770" s="25" t="str">
        <f t="shared" si="55"/>
        <v/>
      </c>
      <c r="J770" s="45"/>
      <c r="K770" s="46"/>
      <c r="L770" s="15"/>
      <c r="M770" s="49" t="str">
        <f t="shared" si="56"/>
        <v/>
      </c>
      <c r="N770" s="47" t="str">
        <f t="shared" si="57"/>
        <v/>
      </c>
      <c r="O770" s="15"/>
      <c r="P770" s="15"/>
      <c r="Q770" s="15"/>
      <c r="R770" s="48" t="str">
        <f>IFERROR(MAX(IF(OR(O770="",P770="",Q770=""),"",IF(AND(MONTH(E770)=4,MONTH(F770)=4),(NETWORKDAYS(E770,F770,Lister!$D$7:$D$13)-O770)*N770/NETWORKDAYS(Lister!$D$19,Lister!$E$19,Lister!$D$7:$D$13),IF(AND(MONTH(E770)=4,MONTH(F770)&gt;4),(NETWORKDAYS(E770,Lister!$E$19,Lister!$D$7:$D$13)-O770)*N770/NETWORKDAYS(Lister!$D$19,Lister!$E$19,Lister!$D$7:$D$13),IF(MONTH(E770)&gt;4,0)))),0),"")</f>
        <v/>
      </c>
      <c r="S770" s="48" t="str">
        <f>IFERROR(MAX(IF(OR(O770="",P770="",Q770=""),"",IF(AND(MONTH(E770)=5,MONTH(F770)=5),(NETWORKDAYS(E770,F770,Lister!$D$7:$D$13)-P770)*N770/NETWORKDAYS(Lister!$D$20,Lister!$E$20,Lister!$D$7:$D$13),IF(AND(MONTH(E770)=4,MONTH(F770)=5),(NETWORKDAYS(Lister!$D$20,F770,Lister!$D$7:$D$13)-P770)*N770/NETWORKDAYS(Lister!$D$20,Lister!$E$20,Lister!$D$7:$D$13),IF(AND(MONTH(E770)=5,MONTH(F770)=6),(NETWORKDAYS(E770,Lister!$E$20,Lister!$D$7:$D$13)-P770)*N770/NETWORKDAYS(Lister!$D$20,Lister!$E$20,Lister!$D$7:$D$13),IF(AND(MONTH(E770)=4,MONTH(F770)=6),(NETWORKDAYS(Lister!$D$20,Lister!$E$20,Lister!$D$7:$D$13)-P770)*N770/NETWORKDAYS(Lister!$D$20,Lister!$E$20,Lister!$D$7:$D$13),IF(OR(MONTH(F770)=4,MONTH(E770)=6),0)))))),0),"")</f>
        <v/>
      </c>
      <c r="T770" s="48" t="str">
        <f>IFERROR(MAX(IF(OR(O770="",P770="",Q770=""),"",IF(AND(MONTH(E770)=6,MONTH(F770)=6),(NETWORKDAYS(E770,F770,Lister!$D$7:$D$13)-Q770)*N770/NETWORKDAYS(Lister!$D$21,Lister!$E$21,Lister!$D$7:$D$13),IF(AND(MONTH(E770)&lt;6,MONTH(F770)=6),(NETWORKDAYS(Lister!$D$21,F770,Lister!$D$7:$D$13)-Q770)*N770/NETWORKDAYS(Lister!$D$21,Lister!$E$21,Lister!$D$7:$D$13),IF(MONTH(F770)&lt;6,0)))),0),"")</f>
        <v/>
      </c>
      <c r="U770" s="50" t="str">
        <f t="shared" si="58"/>
        <v/>
      </c>
    </row>
    <row r="771" spans="1:21" x14ac:dyDescent="0.35">
      <c r="A771" s="11" t="str">
        <f t="shared" si="59"/>
        <v/>
      </c>
      <c r="B771" s="32"/>
      <c r="C771" s="17"/>
      <c r="D771" s="18"/>
      <c r="E771" s="12"/>
      <c r="F771" s="12"/>
      <c r="G771" s="40" t="str">
        <f>IF(OR(E771="",F771=""),"",NETWORKDAYS(E771,F771,Lister!$D$7:$D$13))</f>
        <v/>
      </c>
      <c r="H771" s="14"/>
      <c r="I771" s="25" t="str">
        <f t="shared" si="55"/>
        <v/>
      </c>
      <c r="J771" s="45"/>
      <c r="K771" s="46"/>
      <c r="L771" s="15"/>
      <c r="M771" s="49" t="str">
        <f t="shared" si="56"/>
        <v/>
      </c>
      <c r="N771" s="47" t="str">
        <f t="shared" si="57"/>
        <v/>
      </c>
      <c r="O771" s="15"/>
      <c r="P771" s="15"/>
      <c r="Q771" s="15"/>
      <c r="R771" s="48" t="str">
        <f>IFERROR(MAX(IF(OR(O771="",P771="",Q771=""),"",IF(AND(MONTH(E771)=4,MONTH(F771)=4),(NETWORKDAYS(E771,F771,Lister!$D$7:$D$13)-O771)*N771/NETWORKDAYS(Lister!$D$19,Lister!$E$19,Lister!$D$7:$D$13),IF(AND(MONTH(E771)=4,MONTH(F771)&gt;4),(NETWORKDAYS(E771,Lister!$E$19,Lister!$D$7:$D$13)-O771)*N771/NETWORKDAYS(Lister!$D$19,Lister!$E$19,Lister!$D$7:$D$13),IF(MONTH(E771)&gt;4,0)))),0),"")</f>
        <v/>
      </c>
      <c r="S771" s="48" t="str">
        <f>IFERROR(MAX(IF(OR(O771="",P771="",Q771=""),"",IF(AND(MONTH(E771)=5,MONTH(F771)=5),(NETWORKDAYS(E771,F771,Lister!$D$7:$D$13)-P771)*N771/NETWORKDAYS(Lister!$D$20,Lister!$E$20,Lister!$D$7:$D$13),IF(AND(MONTH(E771)=4,MONTH(F771)=5),(NETWORKDAYS(Lister!$D$20,F771,Lister!$D$7:$D$13)-P771)*N771/NETWORKDAYS(Lister!$D$20,Lister!$E$20,Lister!$D$7:$D$13),IF(AND(MONTH(E771)=5,MONTH(F771)=6),(NETWORKDAYS(E771,Lister!$E$20,Lister!$D$7:$D$13)-P771)*N771/NETWORKDAYS(Lister!$D$20,Lister!$E$20,Lister!$D$7:$D$13),IF(AND(MONTH(E771)=4,MONTH(F771)=6),(NETWORKDAYS(Lister!$D$20,Lister!$E$20,Lister!$D$7:$D$13)-P771)*N771/NETWORKDAYS(Lister!$D$20,Lister!$E$20,Lister!$D$7:$D$13),IF(OR(MONTH(F771)=4,MONTH(E771)=6),0)))))),0),"")</f>
        <v/>
      </c>
      <c r="T771" s="48" t="str">
        <f>IFERROR(MAX(IF(OR(O771="",P771="",Q771=""),"",IF(AND(MONTH(E771)=6,MONTH(F771)=6),(NETWORKDAYS(E771,F771,Lister!$D$7:$D$13)-Q771)*N771/NETWORKDAYS(Lister!$D$21,Lister!$E$21,Lister!$D$7:$D$13),IF(AND(MONTH(E771)&lt;6,MONTH(F771)=6),(NETWORKDAYS(Lister!$D$21,F771,Lister!$D$7:$D$13)-Q771)*N771/NETWORKDAYS(Lister!$D$21,Lister!$E$21,Lister!$D$7:$D$13),IF(MONTH(F771)&lt;6,0)))),0),"")</f>
        <v/>
      </c>
      <c r="U771" s="50" t="str">
        <f t="shared" si="58"/>
        <v/>
      </c>
    </row>
    <row r="772" spans="1:21" x14ac:dyDescent="0.35">
      <c r="A772" s="11" t="str">
        <f t="shared" si="59"/>
        <v/>
      </c>
      <c r="B772" s="32"/>
      <c r="C772" s="17"/>
      <c r="D772" s="18"/>
      <c r="E772" s="12"/>
      <c r="F772" s="12"/>
      <c r="G772" s="40" t="str">
        <f>IF(OR(E772="",F772=""),"",NETWORKDAYS(E772,F772,Lister!$D$7:$D$13))</f>
        <v/>
      </c>
      <c r="H772" s="14"/>
      <c r="I772" s="25" t="str">
        <f t="shared" si="55"/>
        <v/>
      </c>
      <c r="J772" s="45"/>
      <c r="K772" s="46"/>
      <c r="L772" s="15"/>
      <c r="M772" s="49" t="str">
        <f t="shared" si="56"/>
        <v/>
      </c>
      <c r="N772" s="47" t="str">
        <f t="shared" si="57"/>
        <v/>
      </c>
      <c r="O772" s="15"/>
      <c r="P772" s="15"/>
      <c r="Q772" s="15"/>
      <c r="R772" s="48" t="str">
        <f>IFERROR(MAX(IF(OR(O772="",P772="",Q772=""),"",IF(AND(MONTH(E772)=4,MONTH(F772)=4),(NETWORKDAYS(E772,F772,Lister!$D$7:$D$13)-O772)*N772/NETWORKDAYS(Lister!$D$19,Lister!$E$19,Lister!$D$7:$D$13),IF(AND(MONTH(E772)=4,MONTH(F772)&gt;4),(NETWORKDAYS(E772,Lister!$E$19,Lister!$D$7:$D$13)-O772)*N772/NETWORKDAYS(Lister!$D$19,Lister!$E$19,Lister!$D$7:$D$13),IF(MONTH(E772)&gt;4,0)))),0),"")</f>
        <v/>
      </c>
      <c r="S772" s="48" t="str">
        <f>IFERROR(MAX(IF(OR(O772="",P772="",Q772=""),"",IF(AND(MONTH(E772)=5,MONTH(F772)=5),(NETWORKDAYS(E772,F772,Lister!$D$7:$D$13)-P772)*N772/NETWORKDAYS(Lister!$D$20,Lister!$E$20,Lister!$D$7:$D$13),IF(AND(MONTH(E772)=4,MONTH(F772)=5),(NETWORKDAYS(Lister!$D$20,F772,Lister!$D$7:$D$13)-P772)*N772/NETWORKDAYS(Lister!$D$20,Lister!$E$20,Lister!$D$7:$D$13),IF(AND(MONTH(E772)=5,MONTH(F772)=6),(NETWORKDAYS(E772,Lister!$E$20,Lister!$D$7:$D$13)-P772)*N772/NETWORKDAYS(Lister!$D$20,Lister!$E$20,Lister!$D$7:$D$13),IF(AND(MONTH(E772)=4,MONTH(F772)=6),(NETWORKDAYS(Lister!$D$20,Lister!$E$20,Lister!$D$7:$D$13)-P772)*N772/NETWORKDAYS(Lister!$D$20,Lister!$E$20,Lister!$D$7:$D$13),IF(OR(MONTH(F772)=4,MONTH(E772)=6),0)))))),0),"")</f>
        <v/>
      </c>
      <c r="T772" s="48" t="str">
        <f>IFERROR(MAX(IF(OR(O772="",P772="",Q772=""),"",IF(AND(MONTH(E772)=6,MONTH(F772)=6),(NETWORKDAYS(E772,F772,Lister!$D$7:$D$13)-Q772)*N772/NETWORKDAYS(Lister!$D$21,Lister!$E$21,Lister!$D$7:$D$13),IF(AND(MONTH(E772)&lt;6,MONTH(F772)=6),(NETWORKDAYS(Lister!$D$21,F772,Lister!$D$7:$D$13)-Q772)*N772/NETWORKDAYS(Lister!$D$21,Lister!$E$21,Lister!$D$7:$D$13),IF(MONTH(F772)&lt;6,0)))),0),"")</f>
        <v/>
      </c>
      <c r="U772" s="50" t="str">
        <f t="shared" si="58"/>
        <v/>
      </c>
    </row>
    <row r="773" spans="1:21" x14ac:dyDescent="0.35">
      <c r="A773" s="11" t="str">
        <f t="shared" si="59"/>
        <v/>
      </c>
      <c r="B773" s="32"/>
      <c r="C773" s="17"/>
      <c r="D773" s="18"/>
      <c r="E773" s="12"/>
      <c r="F773" s="12"/>
      <c r="G773" s="40" t="str">
        <f>IF(OR(E773="",F773=""),"",NETWORKDAYS(E773,F773,Lister!$D$7:$D$13))</f>
        <v/>
      </c>
      <c r="H773" s="14"/>
      <c r="I773" s="25" t="str">
        <f t="shared" si="55"/>
        <v/>
      </c>
      <c r="J773" s="45"/>
      <c r="K773" s="46"/>
      <c r="L773" s="15"/>
      <c r="M773" s="49" t="str">
        <f t="shared" si="56"/>
        <v/>
      </c>
      <c r="N773" s="47" t="str">
        <f t="shared" si="57"/>
        <v/>
      </c>
      <c r="O773" s="15"/>
      <c r="P773" s="15"/>
      <c r="Q773" s="15"/>
      <c r="R773" s="48" t="str">
        <f>IFERROR(MAX(IF(OR(O773="",P773="",Q773=""),"",IF(AND(MONTH(E773)=4,MONTH(F773)=4),(NETWORKDAYS(E773,F773,Lister!$D$7:$D$13)-O773)*N773/NETWORKDAYS(Lister!$D$19,Lister!$E$19,Lister!$D$7:$D$13),IF(AND(MONTH(E773)=4,MONTH(F773)&gt;4),(NETWORKDAYS(E773,Lister!$E$19,Lister!$D$7:$D$13)-O773)*N773/NETWORKDAYS(Lister!$D$19,Lister!$E$19,Lister!$D$7:$D$13),IF(MONTH(E773)&gt;4,0)))),0),"")</f>
        <v/>
      </c>
      <c r="S773" s="48" t="str">
        <f>IFERROR(MAX(IF(OR(O773="",P773="",Q773=""),"",IF(AND(MONTH(E773)=5,MONTH(F773)=5),(NETWORKDAYS(E773,F773,Lister!$D$7:$D$13)-P773)*N773/NETWORKDAYS(Lister!$D$20,Lister!$E$20,Lister!$D$7:$D$13),IF(AND(MONTH(E773)=4,MONTH(F773)=5),(NETWORKDAYS(Lister!$D$20,F773,Lister!$D$7:$D$13)-P773)*N773/NETWORKDAYS(Lister!$D$20,Lister!$E$20,Lister!$D$7:$D$13),IF(AND(MONTH(E773)=5,MONTH(F773)=6),(NETWORKDAYS(E773,Lister!$E$20,Lister!$D$7:$D$13)-P773)*N773/NETWORKDAYS(Lister!$D$20,Lister!$E$20,Lister!$D$7:$D$13),IF(AND(MONTH(E773)=4,MONTH(F773)=6),(NETWORKDAYS(Lister!$D$20,Lister!$E$20,Lister!$D$7:$D$13)-P773)*N773/NETWORKDAYS(Lister!$D$20,Lister!$E$20,Lister!$D$7:$D$13),IF(OR(MONTH(F773)=4,MONTH(E773)=6),0)))))),0),"")</f>
        <v/>
      </c>
      <c r="T773" s="48" t="str">
        <f>IFERROR(MAX(IF(OR(O773="",P773="",Q773=""),"",IF(AND(MONTH(E773)=6,MONTH(F773)=6),(NETWORKDAYS(E773,F773,Lister!$D$7:$D$13)-Q773)*N773/NETWORKDAYS(Lister!$D$21,Lister!$E$21,Lister!$D$7:$D$13),IF(AND(MONTH(E773)&lt;6,MONTH(F773)=6),(NETWORKDAYS(Lister!$D$21,F773,Lister!$D$7:$D$13)-Q773)*N773/NETWORKDAYS(Lister!$D$21,Lister!$E$21,Lister!$D$7:$D$13),IF(MONTH(F773)&lt;6,0)))),0),"")</f>
        <v/>
      </c>
      <c r="U773" s="50" t="str">
        <f t="shared" si="58"/>
        <v/>
      </c>
    </row>
    <row r="774" spans="1:21" x14ac:dyDescent="0.35">
      <c r="A774" s="11" t="str">
        <f t="shared" si="59"/>
        <v/>
      </c>
      <c r="B774" s="32"/>
      <c r="C774" s="17"/>
      <c r="D774" s="18"/>
      <c r="E774" s="12"/>
      <c r="F774" s="12"/>
      <c r="G774" s="40" t="str">
        <f>IF(OR(E774="",F774=""),"",NETWORKDAYS(E774,F774,Lister!$D$7:$D$13))</f>
        <v/>
      </c>
      <c r="H774" s="14"/>
      <c r="I774" s="25" t="str">
        <f t="shared" si="55"/>
        <v/>
      </c>
      <c r="J774" s="45"/>
      <c r="K774" s="46"/>
      <c r="L774" s="15"/>
      <c r="M774" s="49" t="str">
        <f t="shared" si="56"/>
        <v/>
      </c>
      <c r="N774" s="47" t="str">
        <f t="shared" si="57"/>
        <v/>
      </c>
      <c r="O774" s="15"/>
      <c r="P774" s="15"/>
      <c r="Q774" s="15"/>
      <c r="R774" s="48" t="str">
        <f>IFERROR(MAX(IF(OR(O774="",P774="",Q774=""),"",IF(AND(MONTH(E774)=4,MONTH(F774)=4),(NETWORKDAYS(E774,F774,Lister!$D$7:$D$13)-O774)*N774/NETWORKDAYS(Lister!$D$19,Lister!$E$19,Lister!$D$7:$D$13),IF(AND(MONTH(E774)=4,MONTH(F774)&gt;4),(NETWORKDAYS(E774,Lister!$E$19,Lister!$D$7:$D$13)-O774)*N774/NETWORKDAYS(Lister!$D$19,Lister!$E$19,Lister!$D$7:$D$13),IF(MONTH(E774)&gt;4,0)))),0),"")</f>
        <v/>
      </c>
      <c r="S774" s="48" t="str">
        <f>IFERROR(MAX(IF(OR(O774="",P774="",Q774=""),"",IF(AND(MONTH(E774)=5,MONTH(F774)=5),(NETWORKDAYS(E774,F774,Lister!$D$7:$D$13)-P774)*N774/NETWORKDAYS(Lister!$D$20,Lister!$E$20,Lister!$D$7:$D$13),IF(AND(MONTH(E774)=4,MONTH(F774)=5),(NETWORKDAYS(Lister!$D$20,F774,Lister!$D$7:$D$13)-P774)*N774/NETWORKDAYS(Lister!$D$20,Lister!$E$20,Lister!$D$7:$D$13),IF(AND(MONTH(E774)=5,MONTH(F774)=6),(NETWORKDAYS(E774,Lister!$E$20,Lister!$D$7:$D$13)-P774)*N774/NETWORKDAYS(Lister!$D$20,Lister!$E$20,Lister!$D$7:$D$13),IF(AND(MONTH(E774)=4,MONTH(F774)=6),(NETWORKDAYS(Lister!$D$20,Lister!$E$20,Lister!$D$7:$D$13)-P774)*N774/NETWORKDAYS(Lister!$D$20,Lister!$E$20,Lister!$D$7:$D$13),IF(OR(MONTH(F774)=4,MONTH(E774)=6),0)))))),0),"")</f>
        <v/>
      </c>
      <c r="T774" s="48" t="str">
        <f>IFERROR(MAX(IF(OR(O774="",P774="",Q774=""),"",IF(AND(MONTH(E774)=6,MONTH(F774)=6),(NETWORKDAYS(E774,F774,Lister!$D$7:$D$13)-Q774)*N774/NETWORKDAYS(Lister!$D$21,Lister!$E$21,Lister!$D$7:$D$13),IF(AND(MONTH(E774)&lt;6,MONTH(F774)=6),(NETWORKDAYS(Lister!$D$21,F774,Lister!$D$7:$D$13)-Q774)*N774/NETWORKDAYS(Lister!$D$21,Lister!$E$21,Lister!$D$7:$D$13),IF(MONTH(F774)&lt;6,0)))),0),"")</f>
        <v/>
      </c>
      <c r="U774" s="50" t="str">
        <f t="shared" si="58"/>
        <v/>
      </c>
    </row>
    <row r="775" spans="1:21" x14ac:dyDescent="0.35">
      <c r="A775" s="11" t="str">
        <f t="shared" si="59"/>
        <v/>
      </c>
      <c r="B775" s="32"/>
      <c r="C775" s="17"/>
      <c r="D775" s="18"/>
      <c r="E775" s="12"/>
      <c r="F775" s="12"/>
      <c r="G775" s="40" t="str">
        <f>IF(OR(E775="",F775=""),"",NETWORKDAYS(E775,F775,Lister!$D$7:$D$13))</f>
        <v/>
      </c>
      <c r="H775" s="14"/>
      <c r="I775" s="25" t="str">
        <f t="shared" si="55"/>
        <v/>
      </c>
      <c r="J775" s="45"/>
      <c r="K775" s="46"/>
      <c r="L775" s="15"/>
      <c r="M775" s="49" t="str">
        <f t="shared" si="56"/>
        <v/>
      </c>
      <c r="N775" s="47" t="str">
        <f t="shared" si="57"/>
        <v/>
      </c>
      <c r="O775" s="15"/>
      <c r="P775" s="15"/>
      <c r="Q775" s="15"/>
      <c r="R775" s="48" t="str">
        <f>IFERROR(MAX(IF(OR(O775="",P775="",Q775=""),"",IF(AND(MONTH(E775)=4,MONTH(F775)=4),(NETWORKDAYS(E775,F775,Lister!$D$7:$D$13)-O775)*N775/NETWORKDAYS(Lister!$D$19,Lister!$E$19,Lister!$D$7:$D$13),IF(AND(MONTH(E775)=4,MONTH(F775)&gt;4),(NETWORKDAYS(E775,Lister!$E$19,Lister!$D$7:$D$13)-O775)*N775/NETWORKDAYS(Lister!$D$19,Lister!$E$19,Lister!$D$7:$D$13),IF(MONTH(E775)&gt;4,0)))),0),"")</f>
        <v/>
      </c>
      <c r="S775" s="48" t="str">
        <f>IFERROR(MAX(IF(OR(O775="",P775="",Q775=""),"",IF(AND(MONTH(E775)=5,MONTH(F775)=5),(NETWORKDAYS(E775,F775,Lister!$D$7:$D$13)-P775)*N775/NETWORKDAYS(Lister!$D$20,Lister!$E$20,Lister!$D$7:$D$13),IF(AND(MONTH(E775)=4,MONTH(F775)=5),(NETWORKDAYS(Lister!$D$20,F775,Lister!$D$7:$D$13)-P775)*N775/NETWORKDAYS(Lister!$D$20,Lister!$E$20,Lister!$D$7:$D$13),IF(AND(MONTH(E775)=5,MONTH(F775)=6),(NETWORKDAYS(E775,Lister!$E$20,Lister!$D$7:$D$13)-P775)*N775/NETWORKDAYS(Lister!$D$20,Lister!$E$20,Lister!$D$7:$D$13),IF(AND(MONTH(E775)=4,MONTH(F775)=6),(NETWORKDAYS(Lister!$D$20,Lister!$E$20,Lister!$D$7:$D$13)-P775)*N775/NETWORKDAYS(Lister!$D$20,Lister!$E$20,Lister!$D$7:$D$13),IF(OR(MONTH(F775)=4,MONTH(E775)=6),0)))))),0),"")</f>
        <v/>
      </c>
      <c r="T775" s="48" t="str">
        <f>IFERROR(MAX(IF(OR(O775="",P775="",Q775=""),"",IF(AND(MONTH(E775)=6,MONTH(F775)=6),(NETWORKDAYS(E775,F775,Lister!$D$7:$D$13)-Q775)*N775/NETWORKDAYS(Lister!$D$21,Lister!$E$21,Lister!$D$7:$D$13),IF(AND(MONTH(E775)&lt;6,MONTH(F775)=6),(NETWORKDAYS(Lister!$D$21,F775,Lister!$D$7:$D$13)-Q775)*N775/NETWORKDAYS(Lister!$D$21,Lister!$E$21,Lister!$D$7:$D$13),IF(MONTH(F775)&lt;6,0)))),0),"")</f>
        <v/>
      </c>
      <c r="U775" s="50" t="str">
        <f t="shared" si="58"/>
        <v/>
      </c>
    </row>
    <row r="776" spans="1:21" x14ac:dyDescent="0.35">
      <c r="A776" s="11" t="str">
        <f t="shared" si="59"/>
        <v/>
      </c>
      <c r="B776" s="32"/>
      <c r="C776" s="17"/>
      <c r="D776" s="18"/>
      <c r="E776" s="12"/>
      <c r="F776" s="12"/>
      <c r="G776" s="40" t="str">
        <f>IF(OR(E776="",F776=""),"",NETWORKDAYS(E776,F776,Lister!$D$7:$D$13))</f>
        <v/>
      </c>
      <c r="H776" s="14"/>
      <c r="I776" s="25" t="str">
        <f t="shared" si="55"/>
        <v/>
      </c>
      <c r="J776" s="45"/>
      <c r="K776" s="46"/>
      <c r="L776" s="15"/>
      <c r="M776" s="49" t="str">
        <f t="shared" si="56"/>
        <v/>
      </c>
      <c r="N776" s="47" t="str">
        <f t="shared" si="57"/>
        <v/>
      </c>
      <c r="O776" s="15"/>
      <c r="P776" s="15"/>
      <c r="Q776" s="15"/>
      <c r="R776" s="48" t="str">
        <f>IFERROR(MAX(IF(OR(O776="",P776="",Q776=""),"",IF(AND(MONTH(E776)=4,MONTH(F776)=4),(NETWORKDAYS(E776,F776,Lister!$D$7:$D$13)-O776)*N776/NETWORKDAYS(Lister!$D$19,Lister!$E$19,Lister!$D$7:$D$13),IF(AND(MONTH(E776)=4,MONTH(F776)&gt;4),(NETWORKDAYS(E776,Lister!$E$19,Lister!$D$7:$D$13)-O776)*N776/NETWORKDAYS(Lister!$D$19,Lister!$E$19,Lister!$D$7:$D$13),IF(MONTH(E776)&gt;4,0)))),0),"")</f>
        <v/>
      </c>
      <c r="S776" s="48" t="str">
        <f>IFERROR(MAX(IF(OR(O776="",P776="",Q776=""),"",IF(AND(MONTH(E776)=5,MONTH(F776)=5),(NETWORKDAYS(E776,F776,Lister!$D$7:$D$13)-P776)*N776/NETWORKDAYS(Lister!$D$20,Lister!$E$20,Lister!$D$7:$D$13),IF(AND(MONTH(E776)=4,MONTH(F776)=5),(NETWORKDAYS(Lister!$D$20,F776,Lister!$D$7:$D$13)-P776)*N776/NETWORKDAYS(Lister!$D$20,Lister!$E$20,Lister!$D$7:$D$13),IF(AND(MONTH(E776)=5,MONTH(F776)=6),(NETWORKDAYS(E776,Lister!$E$20,Lister!$D$7:$D$13)-P776)*N776/NETWORKDAYS(Lister!$D$20,Lister!$E$20,Lister!$D$7:$D$13),IF(AND(MONTH(E776)=4,MONTH(F776)=6),(NETWORKDAYS(Lister!$D$20,Lister!$E$20,Lister!$D$7:$D$13)-P776)*N776/NETWORKDAYS(Lister!$D$20,Lister!$E$20,Lister!$D$7:$D$13),IF(OR(MONTH(F776)=4,MONTH(E776)=6),0)))))),0),"")</f>
        <v/>
      </c>
      <c r="T776" s="48" t="str">
        <f>IFERROR(MAX(IF(OR(O776="",P776="",Q776=""),"",IF(AND(MONTH(E776)=6,MONTH(F776)=6),(NETWORKDAYS(E776,F776,Lister!$D$7:$D$13)-Q776)*N776/NETWORKDAYS(Lister!$D$21,Lister!$E$21,Lister!$D$7:$D$13),IF(AND(MONTH(E776)&lt;6,MONTH(F776)=6),(NETWORKDAYS(Lister!$D$21,F776,Lister!$D$7:$D$13)-Q776)*N776/NETWORKDAYS(Lister!$D$21,Lister!$E$21,Lister!$D$7:$D$13),IF(MONTH(F776)&lt;6,0)))),0),"")</f>
        <v/>
      </c>
      <c r="U776" s="50" t="str">
        <f t="shared" si="58"/>
        <v/>
      </c>
    </row>
    <row r="777" spans="1:21" x14ac:dyDescent="0.35">
      <c r="A777" s="11" t="str">
        <f t="shared" si="59"/>
        <v/>
      </c>
      <c r="B777" s="32"/>
      <c r="C777" s="17"/>
      <c r="D777" s="18"/>
      <c r="E777" s="12"/>
      <c r="F777" s="12"/>
      <c r="G777" s="40" t="str">
        <f>IF(OR(E777="",F777=""),"",NETWORKDAYS(E777,F777,Lister!$D$7:$D$13))</f>
        <v/>
      </c>
      <c r="H777" s="14"/>
      <c r="I777" s="25" t="str">
        <f t="shared" si="55"/>
        <v/>
      </c>
      <c r="J777" s="45"/>
      <c r="K777" s="46"/>
      <c r="L777" s="15"/>
      <c r="M777" s="49" t="str">
        <f t="shared" si="56"/>
        <v/>
      </c>
      <c r="N777" s="47" t="str">
        <f t="shared" si="57"/>
        <v/>
      </c>
      <c r="O777" s="15"/>
      <c r="P777" s="15"/>
      <c r="Q777" s="15"/>
      <c r="R777" s="48" t="str">
        <f>IFERROR(MAX(IF(OR(O777="",P777="",Q777=""),"",IF(AND(MONTH(E777)=4,MONTH(F777)=4),(NETWORKDAYS(E777,F777,Lister!$D$7:$D$13)-O777)*N777/NETWORKDAYS(Lister!$D$19,Lister!$E$19,Lister!$D$7:$D$13),IF(AND(MONTH(E777)=4,MONTH(F777)&gt;4),(NETWORKDAYS(E777,Lister!$E$19,Lister!$D$7:$D$13)-O777)*N777/NETWORKDAYS(Lister!$D$19,Lister!$E$19,Lister!$D$7:$D$13),IF(MONTH(E777)&gt;4,0)))),0),"")</f>
        <v/>
      </c>
      <c r="S777" s="48" t="str">
        <f>IFERROR(MAX(IF(OR(O777="",P777="",Q777=""),"",IF(AND(MONTH(E777)=5,MONTH(F777)=5),(NETWORKDAYS(E777,F777,Lister!$D$7:$D$13)-P777)*N777/NETWORKDAYS(Lister!$D$20,Lister!$E$20,Lister!$D$7:$D$13),IF(AND(MONTH(E777)=4,MONTH(F777)=5),(NETWORKDAYS(Lister!$D$20,F777,Lister!$D$7:$D$13)-P777)*N777/NETWORKDAYS(Lister!$D$20,Lister!$E$20,Lister!$D$7:$D$13),IF(AND(MONTH(E777)=5,MONTH(F777)=6),(NETWORKDAYS(E777,Lister!$E$20,Lister!$D$7:$D$13)-P777)*N777/NETWORKDAYS(Lister!$D$20,Lister!$E$20,Lister!$D$7:$D$13),IF(AND(MONTH(E777)=4,MONTH(F777)=6),(NETWORKDAYS(Lister!$D$20,Lister!$E$20,Lister!$D$7:$D$13)-P777)*N777/NETWORKDAYS(Lister!$D$20,Lister!$E$20,Lister!$D$7:$D$13),IF(OR(MONTH(F777)=4,MONTH(E777)=6),0)))))),0),"")</f>
        <v/>
      </c>
      <c r="T777" s="48" t="str">
        <f>IFERROR(MAX(IF(OR(O777="",P777="",Q777=""),"",IF(AND(MONTH(E777)=6,MONTH(F777)=6),(NETWORKDAYS(E777,F777,Lister!$D$7:$D$13)-Q777)*N777/NETWORKDAYS(Lister!$D$21,Lister!$E$21,Lister!$D$7:$D$13),IF(AND(MONTH(E777)&lt;6,MONTH(F777)=6),(NETWORKDAYS(Lister!$D$21,F777,Lister!$D$7:$D$13)-Q777)*N777/NETWORKDAYS(Lister!$D$21,Lister!$E$21,Lister!$D$7:$D$13),IF(MONTH(F777)&lt;6,0)))),0),"")</f>
        <v/>
      </c>
      <c r="U777" s="50" t="str">
        <f t="shared" si="58"/>
        <v/>
      </c>
    </row>
    <row r="778" spans="1:21" x14ac:dyDescent="0.35">
      <c r="A778" s="11" t="str">
        <f t="shared" si="59"/>
        <v/>
      </c>
      <c r="B778" s="32"/>
      <c r="C778" s="17"/>
      <c r="D778" s="18"/>
      <c r="E778" s="12"/>
      <c r="F778" s="12"/>
      <c r="G778" s="40" t="str">
        <f>IF(OR(E778="",F778=""),"",NETWORKDAYS(E778,F778,Lister!$D$7:$D$13))</f>
        <v/>
      </c>
      <c r="H778" s="14"/>
      <c r="I778" s="25" t="str">
        <f t="shared" si="55"/>
        <v/>
      </c>
      <c r="J778" s="45"/>
      <c r="K778" s="46"/>
      <c r="L778" s="15"/>
      <c r="M778" s="49" t="str">
        <f t="shared" si="56"/>
        <v/>
      </c>
      <c r="N778" s="47" t="str">
        <f t="shared" si="57"/>
        <v/>
      </c>
      <c r="O778" s="15"/>
      <c r="P778" s="15"/>
      <c r="Q778" s="15"/>
      <c r="R778" s="48" t="str">
        <f>IFERROR(MAX(IF(OR(O778="",P778="",Q778=""),"",IF(AND(MONTH(E778)=4,MONTH(F778)=4),(NETWORKDAYS(E778,F778,Lister!$D$7:$D$13)-O778)*N778/NETWORKDAYS(Lister!$D$19,Lister!$E$19,Lister!$D$7:$D$13),IF(AND(MONTH(E778)=4,MONTH(F778)&gt;4),(NETWORKDAYS(E778,Lister!$E$19,Lister!$D$7:$D$13)-O778)*N778/NETWORKDAYS(Lister!$D$19,Lister!$E$19,Lister!$D$7:$D$13),IF(MONTH(E778)&gt;4,0)))),0),"")</f>
        <v/>
      </c>
      <c r="S778" s="48" t="str">
        <f>IFERROR(MAX(IF(OR(O778="",P778="",Q778=""),"",IF(AND(MONTH(E778)=5,MONTH(F778)=5),(NETWORKDAYS(E778,F778,Lister!$D$7:$D$13)-P778)*N778/NETWORKDAYS(Lister!$D$20,Lister!$E$20,Lister!$D$7:$D$13),IF(AND(MONTH(E778)=4,MONTH(F778)=5),(NETWORKDAYS(Lister!$D$20,F778,Lister!$D$7:$D$13)-P778)*N778/NETWORKDAYS(Lister!$D$20,Lister!$E$20,Lister!$D$7:$D$13),IF(AND(MONTH(E778)=5,MONTH(F778)=6),(NETWORKDAYS(E778,Lister!$E$20,Lister!$D$7:$D$13)-P778)*N778/NETWORKDAYS(Lister!$D$20,Lister!$E$20,Lister!$D$7:$D$13),IF(AND(MONTH(E778)=4,MONTH(F778)=6),(NETWORKDAYS(Lister!$D$20,Lister!$E$20,Lister!$D$7:$D$13)-P778)*N778/NETWORKDAYS(Lister!$D$20,Lister!$E$20,Lister!$D$7:$D$13),IF(OR(MONTH(F778)=4,MONTH(E778)=6),0)))))),0),"")</f>
        <v/>
      </c>
      <c r="T778" s="48" t="str">
        <f>IFERROR(MAX(IF(OR(O778="",P778="",Q778=""),"",IF(AND(MONTH(E778)=6,MONTH(F778)=6),(NETWORKDAYS(E778,F778,Lister!$D$7:$D$13)-Q778)*N778/NETWORKDAYS(Lister!$D$21,Lister!$E$21,Lister!$D$7:$D$13),IF(AND(MONTH(E778)&lt;6,MONTH(F778)=6),(NETWORKDAYS(Lister!$D$21,F778,Lister!$D$7:$D$13)-Q778)*N778/NETWORKDAYS(Lister!$D$21,Lister!$E$21,Lister!$D$7:$D$13),IF(MONTH(F778)&lt;6,0)))),0),"")</f>
        <v/>
      </c>
      <c r="U778" s="50" t="str">
        <f t="shared" si="58"/>
        <v/>
      </c>
    </row>
    <row r="779" spans="1:21" x14ac:dyDescent="0.35">
      <c r="A779" s="11" t="str">
        <f t="shared" si="59"/>
        <v/>
      </c>
      <c r="B779" s="32"/>
      <c r="C779" s="17"/>
      <c r="D779" s="18"/>
      <c r="E779" s="12"/>
      <c r="F779" s="12"/>
      <c r="G779" s="40" t="str">
        <f>IF(OR(E779="",F779=""),"",NETWORKDAYS(E779,F779,Lister!$D$7:$D$13))</f>
        <v/>
      </c>
      <c r="H779" s="14"/>
      <c r="I779" s="25" t="str">
        <f t="shared" si="55"/>
        <v/>
      </c>
      <c r="J779" s="45"/>
      <c r="K779" s="46"/>
      <c r="L779" s="15"/>
      <c r="M779" s="49" t="str">
        <f t="shared" si="56"/>
        <v/>
      </c>
      <c r="N779" s="47" t="str">
        <f t="shared" si="57"/>
        <v/>
      </c>
      <c r="O779" s="15"/>
      <c r="P779" s="15"/>
      <c r="Q779" s="15"/>
      <c r="R779" s="48" t="str">
        <f>IFERROR(MAX(IF(OR(O779="",P779="",Q779=""),"",IF(AND(MONTH(E779)=4,MONTH(F779)=4),(NETWORKDAYS(E779,F779,Lister!$D$7:$D$13)-O779)*N779/NETWORKDAYS(Lister!$D$19,Lister!$E$19,Lister!$D$7:$D$13),IF(AND(MONTH(E779)=4,MONTH(F779)&gt;4),(NETWORKDAYS(E779,Lister!$E$19,Lister!$D$7:$D$13)-O779)*N779/NETWORKDAYS(Lister!$D$19,Lister!$E$19,Lister!$D$7:$D$13),IF(MONTH(E779)&gt;4,0)))),0),"")</f>
        <v/>
      </c>
      <c r="S779" s="48" t="str">
        <f>IFERROR(MAX(IF(OR(O779="",P779="",Q779=""),"",IF(AND(MONTH(E779)=5,MONTH(F779)=5),(NETWORKDAYS(E779,F779,Lister!$D$7:$D$13)-P779)*N779/NETWORKDAYS(Lister!$D$20,Lister!$E$20,Lister!$D$7:$D$13),IF(AND(MONTH(E779)=4,MONTH(F779)=5),(NETWORKDAYS(Lister!$D$20,F779,Lister!$D$7:$D$13)-P779)*N779/NETWORKDAYS(Lister!$D$20,Lister!$E$20,Lister!$D$7:$D$13),IF(AND(MONTH(E779)=5,MONTH(F779)=6),(NETWORKDAYS(E779,Lister!$E$20,Lister!$D$7:$D$13)-P779)*N779/NETWORKDAYS(Lister!$D$20,Lister!$E$20,Lister!$D$7:$D$13),IF(AND(MONTH(E779)=4,MONTH(F779)=6),(NETWORKDAYS(Lister!$D$20,Lister!$E$20,Lister!$D$7:$D$13)-P779)*N779/NETWORKDAYS(Lister!$D$20,Lister!$E$20,Lister!$D$7:$D$13),IF(OR(MONTH(F779)=4,MONTH(E779)=6),0)))))),0),"")</f>
        <v/>
      </c>
      <c r="T779" s="48" t="str">
        <f>IFERROR(MAX(IF(OR(O779="",P779="",Q779=""),"",IF(AND(MONTH(E779)=6,MONTH(F779)=6),(NETWORKDAYS(E779,F779,Lister!$D$7:$D$13)-Q779)*N779/NETWORKDAYS(Lister!$D$21,Lister!$E$21,Lister!$D$7:$D$13),IF(AND(MONTH(E779)&lt;6,MONTH(F779)=6),(NETWORKDAYS(Lister!$D$21,F779,Lister!$D$7:$D$13)-Q779)*N779/NETWORKDAYS(Lister!$D$21,Lister!$E$21,Lister!$D$7:$D$13),IF(MONTH(F779)&lt;6,0)))),0),"")</f>
        <v/>
      </c>
      <c r="U779" s="50" t="str">
        <f t="shared" si="58"/>
        <v/>
      </c>
    </row>
    <row r="780" spans="1:21" x14ac:dyDescent="0.35">
      <c r="A780" s="11" t="str">
        <f t="shared" si="59"/>
        <v/>
      </c>
      <c r="B780" s="32"/>
      <c r="C780" s="17"/>
      <c r="D780" s="18"/>
      <c r="E780" s="12"/>
      <c r="F780" s="12"/>
      <c r="G780" s="40" t="str">
        <f>IF(OR(E780="",F780=""),"",NETWORKDAYS(E780,F780,Lister!$D$7:$D$13))</f>
        <v/>
      </c>
      <c r="H780" s="14"/>
      <c r="I780" s="25" t="str">
        <f t="shared" si="55"/>
        <v/>
      </c>
      <c r="J780" s="45"/>
      <c r="K780" s="46"/>
      <c r="L780" s="15"/>
      <c r="M780" s="49" t="str">
        <f t="shared" si="56"/>
        <v/>
      </c>
      <c r="N780" s="47" t="str">
        <f t="shared" si="57"/>
        <v/>
      </c>
      <c r="O780" s="15"/>
      <c r="P780" s="15"/>
      <c r="Q780" s="15"/>
      <c r="R780" s="48" t="str">
        <f>IFERROR(MAX(IF(OR(O780="",P780="",Q780=""),"",IF(AND(MONTH(E780)=4,MONTH(F780)=4),(NETWORKDAYS(E780,F780,Lister!$D$7:$D$13)-O780)*N780/NETWORKDAYS(Lister!$D$19,Lister!$E$19,Lister!$D$7:$D$13),IF(AND(MONTH(E780)=4,MONTH(F780)&gt;4),(NETWORKDAYS(E780,Lister!$E$19,Lister!$D$7:$D$13)-O780)*N780/NETWORKDAYS(Lister!$D$19,Lister!$E$19,Lister!$D$7:$D$13),IF(MONTH(E780)&gt;4,0)))),0),"")</f>
        <v/>
      </c>
      <c r="S780" s="48" t="str">
        <f>IFERROR(MAX(IF(OR(O780="",P780="",Q780=""),"",IF(AND(MONTH(E780)=5,MONTH(F780)=5),(NETWORKDAYS(E780,F780,Lister!$D$7:$D$13)-P780)*N780/NETWORKDAYS(Lister!$D$20,Lister!$E$20,Lister!$D$7:$D$13),IF(AND(MONTH(E780)=4,MONTH(F780)=5),(NETWORKDAYS(Lister!$D$20,F780,Lister!$D$7:$D$13)-P780)*N780/NETWORKDAYS(Lister!$D$20,Lister!$E$20,Lister!$D$7:$D$13),IF(AND(MONTH(E780)=5,MONTH(F780)=6),(NETWORKDAYS(E780,Lister!$E$20,Lister!$D$7:$D$13)-P780)*N780/NETWORKDAYS(Lister!$D$20,Lister!$E$20,Lister!$D$7:$D$13),IF(AND(MONTH(E780)=4,MONTH(F780)=6),(NETWORKDAYS(Lister!$D$20,Lister!$E$20,Lister!$D$7:$D$13)-P780)*N780/NETWORKDAYS(Lister!$D$20,Lister!$E$20,Lister!$D$7:$D$13),IF(OR(MONTH(F780)=4,MONTH(E780)=6),0)))))),0),"")</f>
        <v/>
      </c>
      <c r="T780" s="48" t="str">
        <f>IFERROR(MAX(IF(OR(O780="",P780="",Q780=""),"",IF(AND(MONTH(E780)=6,MONTH(F780)=6),(NETWORKDAYS(E780,F780,Lister!$D$7:$D$13)-Q780)*N780/NETWORKDAYS(Lister!$D$21,Lister!$E$21,Lister!$D$7:$D$13),IF(AND(MONTH(E780)&lt;6,MONTH(F780)=6),(NETWORKDAYS(Lister!$D$21,F780,Lister!$D$7:$D$13)-Q780)*N780/NETWORKDAYS(Lister!$D$21,Lister!$E$21,Lister!$D$7:$D$13),IF(MONTH(F780)&lt;6,0)))),0),"")</f>
        <v/>
      </c>
      <c r="U780" s="50" t="str">
        <f t="shared" si="58"/>
        <v/>
      </c>
    </row>
    <row r="781" spans="1:21" x14ac:dyDescent="0.35">
      <c r="A781" s="11" t="str">
        <f t="shared" si="59"/>
        <v/>
      </c>
      <c r="B781" s="32"/>
      <c r="C781" s="17"/>
      <c r="D781" s="18"/>
      <c r="E781" s="12"/>
      <c r="F781" s="12"/>
      <c r="G781" s="40" t="str">
        <f>IF(OR(E781="",F781=""),"",NETWORKDAYS(E781,F781,Lister!$D$7:$D$13))</f>
        <v/>
      </c>
      <c r="H781" s="14"/>
      <c r="I781" s="25" t="str">
        <f t="shared" si="55"/>
        <v/>
      </c>
      <c r="J781" s="45"/>
      <c r="K781" s="46"/>
      <c r="L781" s="15"/>
      <c r="M781" s="49" t="str">
        <f t="shared" si="56"/>
        <v/>
      </c>
      <c r="N781" s="47" t="str">
        <f t="shared" si="57"/>
        <v/>
      </c>
      <c r="O781" s="15"/>
      <c r="P781" s="15"/>
      <c r="Q781" s="15"/>
      <c r="R781" s="48" t="str">
        <f>IFERROR(MAX(IF(OR(O781="",P781="",Q781=""),"",IF(AND(MONTH(E781)=4,MONTH(F781)=4),(NETWORKDAYS(E781,F781,Lister!$D$7:$D$13)-O781)*N781/NETWORKDAYS(Lister!$D$19,Lister!$E$19,Lister!$D$7:$D$13),IF(AND(MONTH(E781)=4,MONTH(F781)&gt;4),(NETWORKDAYS(E781,Lister!$E$19,Lister!$D$7:$D$13)-O781)*N781/NETWORKDAYS(Lister!$D$19,Lister!$E$19,Lister!$D$7:$D$13),IF(MONTH(E781)&gt;4,0)))),0),"")</f>
        <v/>
      </c>
      <c r="S781" s="48" t="str">
        <f>IFERROR(MAX(IF(OR(O781="",P781="",Q781=""),"",IF(AND(MONTH(E781)=5,MONTH(F781)=5),(NETWORKDAYS(E781,F781,Lister!$D$7:$D$13)-P781)*N781/NETWORKDAYS(Lister!$D$20,Lister!$E$20,Lister!$D$7:$D$13),IF(AND(MONTH(E781)=4,MONTH(F781)=5),(NETWORKDAYS(Lister!$D$20,F781,Lister!$D$7:$D$13)-P781)*N781/NETWORKDAYS(Lister!$D$20,Lister!$E$20,Lister!$D$7:$D$13),IF(AND(MONTH(E781)=5,MONTH(F781)=6),(NETWORKDAYS(E781,Lister!$E$20,Lister!$D$7:$D$13)-P781)*N781/NETWORKDAYS(Lister!$D$20,Lister!$E$20,Lister!$D$7:$D$13),IF(AND(MONTH(E781)=4,MONTH(F781)=6),(NETWORKDAYS(Lister!$D$20,Lister!$E$20,Lister!$D$7:$D$13)-P781)*N781/NETWORKDAYS(Lister!$D$20,Lister!$E$20,Lister!$D$7:$D$13),IF(OR(MONTH(F781)=4,MONTH(E781)=6),0)))))),0),"")</f>
        <v/>
      </c>
      <c r="T781" s="48" t="str">
        <f>IFERROR(MAX(IF(OR(O781="",P781="",Q781=""),"",IF(AND(MONTH(E781)=6,MONTH(F781)=6),(NETWORKDAYS(E781,F781,Lister!$D$7:$D$13)-Q781)*N781/NETWORKDAYS(Lister!$D$21,Lister!$E$21,Lister!$D$7:$D$13),IF(AND(MONTH(E781)&lt;6,MONTH(F781)=6),(NETWORKDAYS(Lister!$D$21,F781,Lister!$D$7:$D$13)-Q781)*N781/NETWORKDAYS(Lister!$D$21,Lister!$E$21,Lister!$D$7:$D$13),IF(MONTH(F781)&lt;6,0)))),0),"")</f>
        <v/>
      </c>
      <c r="U781" s="50" t="str">
        <f t="shared" si="58"/>
        <v/>
      </c>
    </row>
    <row r="782" spans="1:21" x14ac:dyDescent="0.35">
      <c r="A782" s="11" t="str">
        <f t="shared" si="59"/>
        <v/>
      </c>
      <c r="B782" s="32"/>
      <c r="C782" s="17"/>
      <c r="D782" s="18"/>
      <c r="E782" s="12"/>
      <c r="F782" s="12"/>
      <c r="G782" s="40" t="str">
        <f>IF(OR(E782="",F782=""),"",NETWORKDAYS(E782,F782,Lister!$D$7:$D$13))</f>
        <v/>
      </c>
      <c r="H782" s="14"/>
      <c r="I782" s="25" t="str">
        <f t="shared" si="55"/>
        <v/>
      </c>
      <c r="J782" s="45"/>
      <c r="K782" s="46"/>
      <c r="L782" s="15"/>
      <c r="M782" s="49" t="str">
        <f t="shared" si="56"/>
        <v/>
      </c>
      <c r="N782" s="47" t="str">
        <f t="shared" si="57"/>
        <v/>
      </c>
      <c r="O782" s="15"/>
      <c r="P782" s="15"/>
      <c r="Q782" s="15"/>
      <c r="R782" s="48" t="str">
        <f>IFERROR(MAX(IF(OR(O782="",P782="",Q782=""),"",IF(AND(MONTH(E782)=4,MONTH(F782)=4),(NETWORKDAYS(E782,F782,Lister!$D$7:$D$13)-O782)*N782/NETWORKDAYS(Lister!$D$19,Lister!$E$19,Lister!$D$7:$D$13),IF(AND(MONTH(E782)=4,MONTH(F782)&gt;4),(NETWORKDAYS(E782,Lister!$E$19,Lister!$D$7:$D$13)-O782)*N782/NETWORKDAYS(Lister!$D$19,Lister!$E$19,Lister!$D$7:$D$13),IF(MONTH(E782)&gt;4,0)))),0),"")</f>
        <v/>
      </c>
      <c r="S782" s="48" t="str">
        <f>IFERROR(MAX(IF(OR(O782="",P782="",Q782=""),"",IF(AND(MONTH(E782)=5,MONTH(F782)=5),(NETWORKDAYS(E782,F782,Lister!$D$7:$D$13)-P782)*N782/NETWORKDAYS(Lister!$D$20,Lister!$E$20,Lister!$D$7:$D$13),IF(AND(MONTH(E782)=4,MONTH(F782)=5),(NETWORKDAYS(Lister!$D$20,F782,Lister!$D$7:$D$13)-P782)*N782/NETWORKDAYS(Lister!$D$20,Lister!$E$20,Lister!$D$7:$D$13),IF(AND(MONTH(E782)=5,MONTH(F782)=6),(NETWORKDAYS(E782,Lister!$E$20,Lister!$D$7:$D$13)-P782)*N782/NETWORKDAYS(Lister!$D$20,Lister!$E$20,Lister!$D$7:$D$13),IF(AND(MONTH(E782)=4,MONTH(F782)=6),(NETWORKDAYS(Lister!$D$20,Lister!$E$20,Lister!$D$7:$D$13)-P782)*N782/NETWORKDAYS(Lister!$D$20,Lister!$E$20,Lister!$D$7:$D$13),IF(OR(MONTH(F782)=4,MONTH(E782)=6),0)))))),0),"")</f>
        <v/>
      </c>
      <c r="T782" s="48" t="str">
        <f>IFERROR(MAX(IF(OR(O782="",P782="",Q782=""),"",IF(AND(MONTH(E782)=6,MONTH(F782)=6),(NETWORKDAYS(E782,F782,Lister!$D$7:$D$13)-Q782)*N782/NETWORKDAYS(Lister!$D$21,Lister!$E$21,Lister!$D$7:$D$13),IF(AND(MONTH(E782)&lt;6,MONTH(F782)=6),(NETWORKDAYS(Lister!$D$21,F782,Lister!$D$7:$D$13)-Q782)*N782/NETWORKDAYS(Lister!$D$21,Lister!$E$21,Lister!$D$7:$D$13),IF(MONTH(F782)&lt;6,0)))),0),"")</f>
        <v/>
      </c>
      <c r="U782" s="50" t="str">
        <f t="shared" si="58"/>
        <v/>
      </c>
    </row>
    <row r="783" spans="1:21" x14ac:dyDescent="0.35">
      <c r="A783" s="11" t="str">
        <f t="shared" si="59"/>
        <v/>
      </c>
      <c r="B783" s="32"/>
      <c r="C783" s="17"/>
      <c r="D783" s="18"/>
      <c r="E783" s="12"/>
      <c r="F783" s="12"/>
      <c r="G783" s="40" t="str">
        <f>IF(OR(E783="",F783=""),"",NETWORKDAYS(E783,F783,Lister!$D$7:$D$13))</f>
        <v/>
      </c>
      <c r="H783" s="14"/>
      <c r="I783" s="25" t="str">
        <f t="shared" si="55"/>
        <v/>
      </c>
      <c r="J783" s="45"/>
      <c r="K783" s="46"/>
      <c r="L783" s="15"/>
      <c r="M783" s="49" t="str">
        <f t="shared" si="56"/>
        <v/>
      </c>
      <c r="N783" s="47" t="str">
        <f t="shared" si="57"/>
        <v/>
      </c>
      <c r="O783" s="15"/>
      <c r="P783" s="15"/>
      <c r="Q783" s="15"/>
      <c r="R783" s="48" t="str">
        <f>IFERROR(MAX(IF(OR(O783="",P783="",Q783=""),"",IF(AND(MONTH(E783)=4,MONTH(F783)=4),(NETWORKDAYS(E783,F783,Lister!$D$7:$D$13)-O783)*N783/NETWORKDAYS(Lister!$D$19,Lister!$E$19,Lister!$D$7:$D$13),IF(AND(MONTH(E783)=4,MONTH(F783)&gt;4),(NETWORKDAYS(E783,Lister!$E$19,Lister!$D$7:$D$13)-O783)*N783/NETWORKDAYS(Lister!$D$19,Lister!$E$19,Lister!$D$7:$D$13),IF(MONTH(E783)&gt;4,0)))),0),"")</f>
        <v/>
      </c>
      <c r="S783" s="48" t="str">
        <f>IFERROR(MAX(IF(OR(O783="",P783="",Q783=""),"",IF(AND(MONTH(E783)=5,MONTH(F783)=5),(NETWORKDAYS(E783,F783,Lister!$D$7:$D$13)-P783)*N783/NETWORKDAYS(Lister!$D$20,Lister!$E$20,Lister!$D$7:$D$13),IF(AND(MONTH(E783)=4,MONTH(F783)=5),(NETWORKDAYS(Lister!$D$20,F783,Lister!$D$7:$D$13)-P783)*N783/NETWORKDAYS(Lister!$D$20,Lister!$E$20,Lister!$D$7:$D$13),IF(AND(MONTH(E783)=5,MONTH(F783)=6),(NETWORKDAYS(E783,Lister!$E$20,Lister!$D$7:$D$13)-P783)*N783/NETWORKDAYS(Lister!$D$20,Lister!$E$20,Lister!$D$7:$D$13),IF(AND(MONTH(E783)=4,MONTH(F783)=6),(NETWORKDAYS(Lister!$D$20,Lister!$E$20,Lister!$D$7:$D$13)-P783)*N783/NETWORKDAYS(Lister!$D$20,Lister!$E$20,Lister!$D$7:$D$13),IF(OR(MONTH(F783)=4,MONTH(E783)=6),0)))))),0),"")</f>
        <v/>
      </c>
      <c r="T783" s="48" t="str">
        <f>IFERROR(MAX(IF(OR(O783="",P783="",Q783=""),"",IF(AND(MONTH(E783)=6,MONTH(F783)=6),(NETWORKDAYS(E783,F783,Lister!$D$7:$D$13)-Q783)*N783/NETWORKDAYS(Lister!$D$21,Lister!$E$21,Lister!$D$7:$D$13),IF(AND(MONTH(E783)&lt;6,MONTH(F783)=6),(NETWORKDAYS(Lister!$D$21,F783,Lister!$D$7:$D$13)-Q783)*N783/NETWORKDAYS(Lister!$D$21,Lister!$E$21,Lister!$D$7:$D$13),IF(MONTH(F783)&lt;6,0)))),0),"")</f>
        <v/>
      </c>
      <c r="U783" s="50" t="str">
        <f t="shared" si="58"/>
        <v/>
      </c>
    </row>
    <row r="784" spans="1:21" x14ac:dyDescent="0.35">
      <c r="A784" s="11" t="str">
        <f t="shared" si="59"/>
        <v/>
      </c>
      <c r="B784" s="32"/>
      <c r="C784" s="17"/>
      <c r="D784" s="18"/>
      <c r="E784" s="12"/>
      <c r="F784" s="12"/>
      <c r="G784" s="40" t="str">
        <f>IF(OR(E784="",F784=""),"",NETWORKDAYS(E784,F784,Lister!$D$7:$D$13))</f>
        <v/>
      </c>
      <c r="H784" s="14"/>
      <c r="I784" s="25" t="str">
        <f t="shared" si="55"/>
        <v/>
      </c>
      <c r="J784" s="45"/>
      <c r="K784" s="46"/>
      <c r="L784" s="15"/>
      <c r="M784" s="49" t="str">
        <f t="shared" si="56"/>
        <v/>
      </c>
      <c r="N784" s="47" t="str">
        <f t="shared" si="57"/>
        <v/>
      </c>
      <c r="O784" s="15"/>
      <c r="P784" s="15"/>
      <c r="Q784" s="15"/>
      <c r="R784" s="48" t="str">
        <f>IFERROR(MAX(IF(OR(O784="",P784="",Q784=""),"",IF(AND(MONTH(E784)=4,MONTH(F784)=4),(NETWORKDAYS(E784,F784,Lister!$D$7:$D$13)-O784)*N784/NETWORKDAYS(Lister!$D$19,Lister!$E$19,Lister!$D$7:$D$13),IF(AND(MONTH(E784)=4,MONTH(F784)&gt;4),(NETWORKDAYS(E784,Lister!$E$19,Lister!$D$7:$D$13)-O784)*N784/NETWORKDAYS(Lister!$D$19,Lister!$E$19,Lister!$D$7:$D$13),IF(MONTH(E784)&gt;4,0)))),0),"")</f>
        <v/>
      </c>
      <c r="S784" s="48" t="str">
        <f>IFERROR(MAX(IF(OR(O784="",P784="",Q784=""),"",IF(AND(MONTH(E784)=5,MONTH(F784)=5),(NETWORKDAYS(E784,F784,Lister!$D$7:$D$13)-P784)*N784/NETWORKDAYS(Lister!$D$20,Lister!$E$20,Lister!$D$7:$D$13),IF(AND(MONTH(E784)=4,MONTH(F784)=5),(NETWORKDAYS(Lister!$D$20,F784,Lister!$D$7:$D$13)-P784)*N784/NETWORKDAYS(Lister!$D$20,Lister!$E$20,Lister!$D$7:$D$13),IF(AND(MONTH(E784)=5,MONTH(F784)=6),(NETWORKDAYS(E784,Lister!$E$20,Lister!$D$7:$D$13)-P784)*N784/NETWORKDAYS(Lister!$D$20,Lister!$E$20,Lister!$D$7:$D$13),IF(AND(MONTH(E784)=4,MONTH(F784)=6),(NETWORKDAYS(Lister!$D$20,Lister!$E$20,Lister!$D$7:$D$13)-P784)*N784/NETWORKDAYS(Lister!$D$20,Lister!$E$20,Lister!$D$7:$D$13),IF(OR(MONTH(F784)=4,MONTH(E784)=6),0)))))),0),"")</f>
        <v/>
      </c>
      <c r="T784" s="48" t="str">
        <f>IFERROR(MAX(IF(OR(O784="",P784="",Q784=""),"",IF(AND(MONTH(E784)=6,MONTH(F784)=6),(NETWORKDAYS(E784,F784,Lister!$D$7:$D$13)-Q784)*N784/NETWORKDAYS(Lister!$D$21,Lister!$E$21,Lister!$D$7:$D$13),IF(AND(MONTH(E784)&lt;6,MONTH(F784)=6),(NETWORKDAYS(Lister!$D$21,F784,Lister!$D$7:$D$13)-Q784)*N784/NETWORKDAYS(Lister!$D$21,Lister!$E$21,Lister!$D$7:$D$13),IF(MONTH(F784)&lt;6,0)))),0),"")</f>
        <v/>
      </c>
      <c r="U784" s="50" t="str">
        <f t="shared" si="58"/>
        <v/>
      </c>
    </row>
    <row r="785" spans="1:21" x14ac:dyDescent="0.35">
      <c r="A785" s="11" t="str">
        <f t="shared" si="59"/>
        <v/>
      </c>
      <c r="B785" s="32"/>
      <c r="C785" s="17"/>
      <c r="D785" s="18"/>
      <c r="E785" s="12"/>
      <c r="F785" s="12"/>
      <c r="G785" s="40" t="str">
        <f>IF(OR(E785="",F785=""),"",NETWORKDAYS(E785,F785,Lister!$D$7:$D$13))</f>
        <v/>
      </c>
      <c r="H785" s="14"/>
      <c r="I785" s="25" t="str">
        <f t="shared" si="55"/>
        <v/>
      </c>
      <c r="J785" s="45"/>
      <c r="K785" s="46"/>
      <c r="L785" s="15"/>
      <c r="M785" s="49" t="str">
        <f t="shared" si="56"/>
        <v/>
      </c>
      <c r="N785" s="47" t="str">
        <f t="shared" si="57"/>
        <v/>
      </c>
      <c r="O785" s="15"/>
      <c r="P785" s="15"/>
      <c r="Q785" s="15"/>
      <c r="R785" s="48" t="str">
        <f>IFERROR(MAX(IF(OR(O785="",P785="",Q785=""),"",IF(AND(MONTH(E785)=4,MONTH(F785)=4),(NETWORKDAYS(E785,F785,Lister!$D$7:$D$13)-O785)*N785/NETWORKDAYS(Lister!$D$19,Lister!$E$19,Lister!$D$7:$D$13),IF(AND(MONTH(E785)=4,MONTH(F785)&gt;4),(NETWORKDAYS(E785,Lister!$E$19,Lister!$D$7:$D$13)-O785)*N785/NETWORKDAYS(Lister!$D$19,Lister!$E$19,Lister!$D$7:$D$13),IF(MONTH(E785)&gt;4,0)))),0),"")</f>
        <v/>
      </c>
      <c r="S785" s="48" t="str">
        <f>IFERROR(MAX(IF(OR(O785="",P785="",Q785=""),"",IF(AND(MONTH(E785)=5,MONTH(F785)=5),(NETWORKDAYS(E785,F785,Lister!$D$7:$D$13)-P785)*N785/NETWORKDAYS(Lister!$D$20,Lister!$E$20,Lister!$D$7:$D$13),IF(AND(MONTH(E785)=4,MONTH(F785)=5),(NETWORKDAYS(Lister!$D$20,F785,Lister!$D$7:$D$13)-P785)*N785/NETWORKDAYS(Lister!$D$20,Lister!$E$20,Lister!$D$7:$D$13),IF(AND(MONTH(E785)=5,MONTH(F785)=6),(NETWORKDAYS(E785,Lister!$E$20,Lister!$D$7:$D$13)-P785)*N785/NETWORKDAYS(Lister!$D$20,Lister!$E$20,Lister!$D$7:$D$13),IF(AND(MONTH(E785)=4,MONTH(F785)=6),(NETWORKDAYS(Lister!$D$20,Lister!$E$20,Lister!$D$7:$D$13)-P785)*N785/NETWORKDAYS(Lister!$D$20,Lister!$E$20,Lister!$D$7:$D$13),IF(OR(MONTH(F785)=4,MONTH(E785)=6),0)))))),0),"")</f>
        <v/>
      </c>
      <c r="T785" s="48" t="str">
        <f>IFERROR(MAX(IF(OR(O785="",P785="",Q785=""),"",IF(AND(MONTH(E785)=6,MONTH(F785)=6),(NETWORKDAYS(E785,F785,Lister!$D$7:$D$13)-Q785)*N785/NETWORKDAYS(Lister!$D$21,Lister!$E$21,Lister!$D$7:$D$13),IF(AND(MONTH(E785)&lt;6,MONTH(F785)=6),(NETWORKDAYS(Lister!$D$21,F785,Lister!$D$7:$D$13)-Q785)*N785/NETWORKDAYS(Lister!$D$21,Lister!$E$21,Lister!$D$7:$D$13),IF(MONTH(F785)&lt;6,0)))),0),"")</f>
        <v/>
      </c>
      <c r="U785" s="50" t="str">
        <f t="shared" si="58"/>
        <v/>
      </c>
    </row>
    <row r="786" spans="1:21" x14ac:dyDescent="0.35">
      <c r="A786" s="11" t="str">
        <f t="shared" si="59"/>
        <v/>
      </c>
      <c r="B786" s="32"/>
      <c r="C786" s="17"/>
      <c r="D786" s="18"/>
      <c r="E786" s="12"/>
      <c r="F786" s="12"/>
      <c r="G786" s="40" t="str">
        <f>IF(OR(E786="",F786=""),"",NETWORKDAYS(E786,F786,Lister!$D$7:$D$13))</f>
        <v/>
      </c>
      <c r="H786" s="14"/>
      <c r="I786" s="25" t="str">
        <f t="shared" si="55"/>
        <v/>
      </c>
      <c r="J786" s="45"/>
      <c r="K786" s="46"/>
      <c r="L786" s="15"/>
      <c r="M786" s="49" t="str">
        <f t="shared" si="56"/>
        <v/>
      </c>
      <c r="N786" s="47" t="str">
        <f t="shared" si="57"/>
        <v/>
      </c>
      <c r="O786" s="15"/>
      <c r="P786" s="15"/>
      <c r="Q786" s="15"/>
      <c r="R786" s="48" t="str">
        <f>IFERROR(MAX(IF(OR(O786="",P786="",Q786=""),"",IF(AND(MONTH(E786)=4,MONTH(F786)=4),(NETWORKDAYS(E786,F786,Lister!$D$7:$D$13)-O786)*N786/NETWORKDAYS(Lister!$D$19,Lister!$E$19,Lister!$D$7:$D$13),IF(AND(MONTH(E786)=4,MONTH(F786)&gt;4),(NETWORKDAYS(E786,Lister!$E$19,Lister!$D$7:$D$13)-O786)*N786/NETWORKDAYS(Lister!$D$19,Lister!$E$19,Lister!$D$7:$D$13),IF(MONTH(E786)&gt;4,0)))),0),"")</f>
        <v/>
      </c>
      <c r="S786" s="48" t="str">
        <f>IFERROR(MAX(IF(OR(O786="",P786="",Q786=""),"",IF(AND(MONTH(E786)=5,MONTH(F786)=5),(NETWORKDAYS(E786,F786,Lister!$D$7:$D$13)-P786)*N786/NETWORKDAYS(Lister!$D$20,Lister!$E$20,Lister!$D$7:$D$13),IF(AND(MONTH(E786)=4,MONTH(F786)=5),(NETWORKDAYS(Lister!$D$20,F786,Lister!$D$7:$D$13)-P786)*N786/NETWORKDAYS(Lister!$D$20,Lister!$E$20,Lister!$D$7:$D$13),IF(AND(MONTH(E786)=5,MONTH(F786)=6),(NETWORKDAYS(E786,Lister!$E$20,Lister!$D$7:$D$13)-P786)*N786/NETWORKDAYS(Lister!$D$20,Lister!$E$20,Lister!$D$7:$D$13),IF(AND(MONTH(E786)=4,MONTH(F786)=6),(NETWORKDAYS(Lister!$D$20,Lister!$E$20,Lister!$D$7:$D$13)-P786)*N786/NETWORKDAYS(Lister!$D$20,Lister!$E$20,Lister!$D$7:$D$13),IF(OR(MONTH(F786)=4,MONTH(E786)=6),0)))))),0),"")</f>
        <v/>
      </c>
      <c r="T786" s="48" t="str">
        <f>IFERROR(MAX(IF(OR(O786="",P786="",Q786=""),"",IF(AND(MONTH(E786)=6,MONTH(F786)=6),(NETWORKDAYS(E786,F786,Lister!$D$7:$D$13)-Q786)*N786/NETWORKDAYS(Lister!$D$21,Lister!$E$21,Lister!$D$7:$D$13),IF(AND(MONTH(E786)&lt;6,MONTH(F786)=6),(NETWORKDAYS(Lister!$D$21,F786,Lister!$D$7:$D$13)-Q786)*N786/NETWORKDAYS(Lister!$D$21,Lister!$E$21,Lister!$D$7:$D$13),IF(MONTH(F786)&lt;6,0)))),0),"")</f>
        <v/>
      </c>
      <c r="U786" s="50" t="str">
        <f t="shared" si="58"/>
        <v/>
      </c>
    </row>
    <row r="787" spans="1:21" x14ac:dyDescent="0.35">
      <c r="A787" s="11" t="str">
        <f t="shared" si="59"/>
        <v/>
      </c>
      <c r="B787" s="32"/>
      <c r="C787" s="17"/>
      <c r="D787" s="18"/>
      <c r="E787" s="12"/>
      <c r="F787" s="12"/>
      <c r="G787" s="40" t="str">
        <f>IF(OR(E787="",F787=""),"",NETWORKDAYS(E787,F787,Lister!$D$7:$D$13))</f>
        <v/>
      </c>
      <c r="H787" s="14"/>
      <c r="I787" s="25" t="str">
        <f t="shared" si="55"/>
        <v/>
      </c>
      <c r="J787" s="45"/>
      <c r="K787" s="46"/>
      <c r="L787" s="15"/>
      <c r="M787" s="49" t="str">
        <f t="shared" si="56"/>
        <v/>
      </c>
      <c r="N787" s="47" t="str">
        <f t="shared" si="57"/>
        <v/>
      </c>
      <c r="O787" s="15"/>
      <c r="P787" s="15"/>
      <c r="Q787" s="15"/>
      <c r="R787" s="48" t="str">
        <f>IFERROR(MAX(IF(OR(O787="",P787="",Q787=""),"",IF(AND(MONTH(E787)=4,MONTH(F787)=4),(NETWORKDAYS(E787,F787,Lister!$D$7:$D$13)-O787)*N787/NETWORKDAYS(Lister!$D$19,Lister!$E$19,Lister!$D$7:$D$13),IF(AND(MONTH(E787)=4,MONTH(F787)&gt;4),(NETWORKDAYS(E787,Lister!$E$19,Lister!$D$7:$D$13)-O787)*N787/NETWORKDAYS(Lister!$D$19,Lister!$E$19,Lister!$D$7:$D$13),IF(MONTH(E787)&gt;4,0)))),0),"")</f>
        <v/>
      </c>
      <c r="S787" s="48" t="str">
        <f>IFERROR(MAX(IF(OR(O787="",P787="",Q787=""),"",IF(AND(MONTH(E787)=5,MONTH(F787)=5),(NETWORKDAYS(E787,F787,Lister!$D$7:$D$13)-P787)*N787/NETWORKDAYS(Lister!$D$20,Lister!$E$20,Lister!$D$7:$D$13),IF(AND(MONTH(E787)=4,MONTH(F787)=5),(NETWORKDAYS(Lister!$D$20,F787,Lister!$D$7:$D$13)-P787)*N787/NETWORKDAYS(Lister!$D$20,Lister!$E$20,Lister!$D$7:$D$13),IF(AND(MONTH(E787)=5,MONTH(F787)=6),(NETWORKDAYS(E787,Lister!$E$20,Lister!$D$7:$D$13)-P787)*N787/NETWORKDAYS(Lister!$D$20,Lister!$E$20,Lister!$D$7:$D$13),IF(AND(MONTH(E787)=4,MONTH(F787)=6),(NETWORKDAYS(Lister!$D$20,Lister!$E$20,Lister!$D$7:$D$13)-P787)*N787/NETWORKDAYS(Lister!$D$20,Lister!$E$20,Lister!$D$7:$D$13),IF(OR(MONTH(F787)=4,MONTH(E787)=6),0)))))),0),"")</f>
        <v/>
      </c>
      <c r="T787" s="48" t="str">
        <f>IFERROR(MAX(IF(OR(O787="",P787="",Q787=""),"",IF(AND(MONTH(E787)=6,MONTH(F787)=6),(NETWORKDAYS(E787,F787,Lister!$D$7:$D$13)-Q787)*N787/NETWORKDAYS(Lister!$D$21,Lister!$E$21,Lister!$D$7:$D$13),IF(AND(MONTH(E787)&lt;6,MONTH(F787)=6),(NETWORKDAYS(Lister!$D$21,F787,Lister!$D$7:$D$13)-Q787)*N787/NETWORKDAYS(Lister!$D$21,Lister!$E$21,Lister!$D$7:$D$13),IF(MONTH(F787)&lt;6,0)))),0),"")</f>
        <v/>
      </c>
      <c r="U787" s="50" t="str">
        <f t="shared" si="58"/>
        <v/>
      </c>
    </row>
    <row r="788" spans="1:21" x14ac:dyDescent="0.35">
      <c r="A788" s="11" t="str">
        <f t="shared" si="59"/>
        <v/>
      </c>
      <c r="B788" s="32"/>
      <c r="C788" s="17"/>
      <c r="D788" s="18"/>
      <c r="E788" s="12"/>
      <c r="F788" s="12"/>
      <c r="G788" s="40" t="str">
        <f>IF(OR(E788="",F788=""),"",NETWORKDAYS(E788,F788,Lister!$D$7:$D$13))</f>
        <v/>
      </c>
      <c r="H788" s="14"/>
      <c r="I788" s="25" t="str">
        <f t="shared" si="55"/>
        <v/>
      </c>
      <c r="J788" s="45"/>
      <c r="K788" s="46"/>
      <c r="L788" s="15"/>
      <c r="M788" s="49" t="str">
        <f t="shared" si="56"/>
        <v/>
      </c>
      <c r="N788" s="47" t="str">
        <f t="shared" si="57"/>
        <v/>
      </c>
      <c r="O788" s="15"/>
      <c r="P788" s="15"/>
      <c r="Q788" s="15"/>
      <c r="R788" s="48" t="str">
        <f>IFERROR(MAX(IF(OR(O788="",P788="",Q788=""),"",IF(AND(MONTH(E788)=4,MONTH(F788)=4),(NETWORKDAYS(E788,F788,Lister!$D$7:$D$13)-O788)*N788/NETWORKDAYS(Lister!$D$19,Lister!$E$19,Lister!$D$7:$D$13),IF(AND(MONTH(E788)=4,MONTH(F788)&gt;4),(NETWORKDAYS(E788,Lister!$E$19,Lister!$D$7:$D$13)-O788)*N788/NETWORKDAYS(Lister!$D$19,Lister!$E$19,Lister!$D$7:$D$13),IF(MONTH(E788)&gt;4,0)))),0),"")</f>
        <v/>
      </c>
      <c r="S788" s="48" t="str">
        <f>IFERROR(MAX(IF(OR(O788="",P788="",Q788=""),"",IF(AND(MONTH(E788)=5,MONTH(F788)=5),(NETWORKDAYS(E788,F788,Lister!$D$7:$D$13)-P788)*N788/NETWORKDAYS(Lister!$D$20,Lister!$E$20,Lister!$D$7:$D$13),IF(AND(MONTH(E788)=4,MONTH(F788)=5),(NETWORKDAYS(Lister!$D$20,F788,Lister!$D$7:$D$13)-P788)*N788/NETWORKDAYS(Lister!$D$20,Lister!$E$20,Lister!$D$7:$D$13),IF(AND(MONTH(E788)=5,MONTH(F788)=6),(NETWORKDAYS(E788,Lister!$E$20,Lister!$D$7:$D$13)-P788)*N788/NETWORKDAYS(Lister!$D$20,Lister!$E$20,Lister!$D$7:$D$13),IF(AND(MONTH(E788)=4,MONTH(F788)=6),(NETWORKDAYS(Lister!$D$20,Lister!$E$20,Lister!$D$7:$D$13)-P788)*N788/NETWORKDAYS(Lister!$D$20,Lister!$E$20,Lister!$D$7:$D$13),IF(OR(MONTH(F788)=4,MONTH(E788)=6),0)))))),0),"")</f>
        <v/>
      </c>
      <c r="T788" s="48" t="str">
        <f>IFERROR(MAX(IF(OR(O788="",P788="",Q788=""),"",IF(AND(MONTH(E788)=6,MONTH(F788)=6),(NETWORKDAYS(E788,F788,Lister!$D$7:$D$13)-Q788)*N788/NETWORKDAYS(Lister!$D$21,Lister!$E$21,Lister!$D$7:$D$13),IF(AND(MONTH(E788)&lt;6,MONTH(F788)=6),(NETWORKDAYS(Lister!$D$21,F788,Lister!$D$7:$D$13)-Q788)*N788/NETWORKDAYS(Lister!$D$21,Lister!$E$21,Lister!$D$7:$D$13),IF(MONTH(F788)&lt;6,0)))),0),"")</f>
        <v/>
      </c>
      <c r="U788" s="50" t="str">
        <f t="shared" si="58"/>
        <v/>
      </c>
    </row>
    <row r="789" spans="1:21" x14ac:dyDescent="0.35">
      <c r="A789" s="11" t="str">
        <f t="shared" si="59"/>
        <v/>
      </c>
      <c r="B789" s="32"/>
      <c r="C789" s="17"/>
      <c r="D789" s="18"/>
      <c r="E789" s="12"/>
      <c r="F789" s="12"/>
      <c r="G789" s="40" t="str">
        <f>IF(OR(E789="",F789=""),"",NETWORKDAYS(E789,F789,Lister!$D$7:$D$13))</f>
        <v/>
      </c>
      <c r="H789" s="14"/>
      <c r="I789" s="25" t="str">
        <f t="shared" si="55"/>
        <v/>
      </c>
      <c r="J789" s="45"/>
      <c r="K789" s="46"/>
      <c r="L789" s="15"/>
      <c r="M789" s="49" t="str">
        <f t="shared" si="56"/>
        <v/>
      </c>
      <c r="N789" s="47" t="str">
        <f t="shared" si="57"/>
        <v/>
      </c>
      <c r="O789" s="15"/>
      <c r="P789" s="15"/>
      <c r="Q789" s="15"/>
      <c r="R789" s="48" t="str">
        <f>IFERROR(MAX(IF(OR(O789="",P789="",Q789=""),"",IF(AND(MONTH(E789)=4,MONTH(F789)=4),(NETWORKDAYS(E789,F789,Lister!$D$7:$D$13)-O789)*N789/NETWORKDAYS(Lister!$D$19,Lister!$E$19,Lister!$D$7:$D$13),IF(AND(MONTH(E789)=4,MONTH(F789)&gt;4),(NETWORKDAYS(E789,Lister!$E$19,Lister!$D$7:$D$13)-O789)*N789/NETWORKDAYS(Lister!$D$19,Lister!$E$19,Lister!$D$7:$D$13),IF(MONTH(E789)&gt;4,0)))),0),"")</f>
        <v/>
      </c>
      <c r="S789" s="48" t="str">
        <f>IFERROR(MAX(IF(OR(O789="",P789="",Q789=""),"",IF(AND(MONTH(E789)=5,MONTH(F789)=5),(NETWORKDAYS(E789,F789,Lister!$D$7:$D$13)-P789)*N789/NETWORKDAYS(Lister!$D$20,Lister!$E$20,Lister!$D$7:$D$13),IF(AND(MONTH(E789)=4,MONTH(F789)=5),(NETWORKDAYS(Lister!$D$20,F789,Lister!$D$7:$D$13)-P789)*N789/NETWORKDAYS(Lister!$D$20,Lister!$E$20,Lister!$D$7:$D$13),IF(AND(MONTH(E789)=5,MONTH(F789)=6),(NETWORKDAYS(E789,Lister!$E$20,Lister!$D$7:$D$13)-P789)*N789/NETWORKDAYS(Lister!$D$20,Lister!$E$20,Lister!$D$7:$D$13),IF(AND(MONTH(E789)=4,MONTH(F789)=6),(NETWORKDAYS(Lister!$D$20,Lister!$E$20,Lister!$D$7:$D$13)-P789)*N789/NETWORKDAYS(Lister!$D$20,Lister!$E$20,Lister!$D$7:$D$13),IF(OR(MONTH(F789)=4,MONTH(E789)=6),0)))))),0),"")</f>
        <v/>
      </c>
      <c r="T789" s="48" t="str">
        <f>IFERROR(MAX(IF(OR(O789="",P789="",Q789=""),"",IF(AND(MONTH(E789)=6,MONTH(F789)=6),(NETWORKDAYS(E789,F789,Lister!$D$7:$D$13)-Q789)*N789/NETWORKDAYS(Lister!$D$21,Lister!$E$21,Lister!$D$7:$D$13),IF(AND(MONTH(E789)&lt;6,MONTH(F789)=6),(NETWORKDAYS(Lister!$D$21,F789,Lister!$D$7:$D$13)-Q789)*N789/NETWORKDAYS(Lister!$D$21,Lister!$E$21,Lister!$D$7:$D$13),IF(MONTH(F789)&lt;6,0)))),0),"")</f>
        <v/>
      </c>
      <c r="U789" s="50" t="str">
        <f t="shared" si="58"/>
        <v/>
      </c>
    </row>
    <row r="790" spans="1:21" x14ac:dyDescent="0.35">
      <c r="A790" s="11" t="str">
        <f t="shared" si="59"/>
        <v/>
      </c>
      <c r="B790" s="32"/>
      <c r="C790" s="17"/>
      <c r="D790" s="18"/>
      <c r="E790" s="12"/>
      <c r="F790" s="12"/>
      <c r="G790" s="40" t="str">
        <f>IF(OR(E790="",F790=""),"",NETWORKDAYS(E790,F790,Lister!$D$7:$D$13))</f>
        <v/>
      </c>
      <c r="H790" s="14"/>
      <c r="I790" s="25" t="str">
        <f t="shared" ref="I790:I853" si="60">IF(H790="","",IF(H790="Funktionær",0.75,IF(H790="Ikke-funktionær",0.9,IF(H790="Elev/lærling",0.9))))</f>
        <v/>
      </c>
      <c r="J790" s="45"/>
      <c r="K790" s="46"/>
      <c r="L790" s="15"/>
      <c r="M790" s="49" t="str">
        <f t="shared" ref="M790:M853" si="61">IF(B790="","",IF(J790*I790&gt;30000*IF(L790&gt;37,37,L790)/37,30000*IF(L790&gt;37,37,L790)/37,J790*I790))</f>
        <v/>
      </c>
      <c r="N790" s="47" t="str">
        <f t="shared" ref="N790:N853" si="62">IF(M790="","",IF(M790&lt;=J790-K790,M790,J790-K790))</f>
        <v/>
      </c>
      <c r="O790" s="15"/>
      <c r="P790" s="15"/>
      <c r="Q790" s="15"/>
      <c r="R790" s="48" t="str">
        <f>IFERROR(MAX(IF(OR(O790="",P790="",Q790=""),"",IF(AND(MONTH(E790)=4,MONTH(F790)=4),(NETWORKDAYS(E790,F790,Lister!$D$7:$D$13)-O790)*N790/NETWORKDAYS(Lister!$D$19,Lister!$E$19,Lister!$D$7:$D$13),IF(AND(MONTH(E790)=4,MONTH(F790)&gt;4),(NETWORKDAYS(E790,Lister!$E$19,Lister!$D$7:$D$13)-O790)*N790/NETWORKDAYS(Lister!$D$19,Lister!$E$19,Lister!$D$7:$D$13),IF(MONTH(E790)&gt;4,0)))),0),"")</f>
        <v/>
      </c>
      <c r="S790" s="48" t="str">
        <f>IFERROR(MAX(IF(OR(O790="",P790="",Q790=""),"",IF(AND(MONTH(E790)=5,MONTH(F790)=5),(NETWORKDAYS(E790,F790,Lister!$D$7:$D$13)-P790)*N790/NETWORKDAYS(Lister!$D$20,Lister!$E$20,Lister!$D$7:$D$13),IF(AND(MONTH(E790)=4,MONTH(F790)=5),(NETWORKDAYS(Lister!$D$20,F790,Lister!$D$7:$D$13)-P790)*N790/NETWORKDAYS(Lister!$D$20,Lister!$E$20,Lister!$D$7:$D$13),IF(AND(MONTH(E790)=5,MONTH(F790)=6),(NETWORKDAYS(E790,Lister!$E$20,Lister!$D$7:$D$13)-P790)*N790/NETWORKDAYS(Lister!$D$20,Lister!$E$20,Lister!$D$7:$D$13),IF(AND(MONTH(E790)=4,MONTH(F790)=6),(NETWORKDAYS(Lister!$D$20,Lister!$E$20,Lister!$D$7:$D$13)-P790)*N790/NETWORKDAYS(Lister!$D$20,Lister!$E$20,Lister!$D$7:$D$13),IF(OR(MONTH(F790)=4,MONTH(E790)=6),0)))))),0),"")</f>
        <v/>
      </c>
      <c r="T790" s="48" t="str">
        <f>IFERROR(MAX(IF(OR(O790="",P790="",Q790=""),"",IF(AND(MONTH(E790)=6,MONTH(F790)=6),(NETWORKDAYS(E790,F790,Lister!$D$7:$D$13)-Q790)*N790/NETWORKDAYS(Lister!$D$21,Lister!$E$21,Lister!$D$7:$D$13),IF(AND(MONTH(E790)&lt;6,MONTH(F790)=6),(NETWORKDAYS(Lister!$D$21,F790,Lister!$D$7:$D$13)-Q790)*N790/NETWORKDAYS(Lister!$D$21,Lister!$E$21,Lister!$D$7:$D$13),IF(MONTH(F790)&lt;6,0)))),0),"")</f>
        <v/>
      </c>
      <c r="U790" s="50" t="str">
        <f t="shared" ref="U790:U853" si="63">IFERROR(MAX(IF(AND(ISNUMBER(R790),ISNUMBER(S790),ISNUMBER(Q790)),R790+S790+T790,""),0),"")</f>
        <v/>
      </c>
    </row>
    <row r="791" spans="1:21" x14ac:dyDescent="0.35">
      <c r="A791" s="11" t="str">
        <f t="shared" ref="A791:A854" si="64">IF(B791="","",A790+1)</f>
        <v/>
      </c>
      <c r="B791" s="32"/>
      <c r="C791" s="17"/>
      <c r="D791" s="18"/>
      <c r="E791" s="12"/>
      <c r="F791" s="12"/>
      <c r="G791" s="40" t="str">
        <f>IF(OR(E791="",F791=""),"",NETWORKDAYS(E791,F791,Lister!$D$7:$D$13))</f>
        <v/>
      </c>
      <c r="H791" s="14"/>
      <c r="I791" s="25" t="str">
        <f t="shared" si="60"/>
        <v/>
      </c>
      <c r="J791" s="45"/>
      <c r="K791" s="46"/>
      <c r="L791" s="15"/>
      <c r="M791" s="49" t="str">
        <f t="shared" si="61"/>
        <v/>
      </c>
      <c r="N791" s="47" t="str">
        <f t="shared" si="62"/>
        <v/>
      </c>
      <c r="O791" s="15"/>
      <c r="P791" s="15"/>
      <c r="Q791" s="15"/>
      <c r="R791" s="48" t="str">
        <f>IFERROR(MAX(IF(OR(O791="",P791="",Q791=""),"",IF(AND(MONTH(E791)=4,MONTH(F791)=4),(NETWORKDAYS(E791,F791,Lister!$D$7:$D$13)-O791)*N791/NETWORKDAYS(Lister!$D$19,Lister!$E$19,Lister!$D$7:$D$13),IF(AND(MONTH(E791)=4,MONTH(F791)&gt;4),(NETWORKDAYS(E791,Lister!$E$19,Lister!$D$7:$D$13)-O791)*N791/NETWORKDAYS(Lister!$D$19,Lister!$E$19,Lister!$D$7:$D$13),IF(MONTH(E791)&gt;4,0)))),0),"")</f>
        <v/>
      </c>
      <c r="S791" s="48" t="str">
        <f>IFERROR(MAX(IF(OR(O791="",P791="",Q791=""),"",IF(AND(MONTH(E791)=5,MONTH(F791)=5),(NETWORKDAYS(E791,F791,Lister!$D$7:$D$13)-P791)*N791/NETWORKDAYS(Lister!$D$20,Lister!$E$20,Lister!$D$7:$D$13),IF(AND(MONTH(E791)=4,MONTH(F791)=5),(NETWORKDAYS(Lister!$D$20,F791,Lister!$D$7:$D$13)-P791)*N791/NETWORKDAYS(Lister!$D$20,Lister!$E$20,Lister!$D$7:$D$13),IF(AND(MONTH(E791)=5,MONTH(F791)=6),(NETWORKDAYS(E791,Lister!$E$20,Lister!$D$7:$D$13)-P791)*N791/NETWORKDAYS(Lister!$D$20,Lister!$E$20,Lister!$D$7:$D$13),IF(AND(MONTH(E791)=4,MONTH(F791)=6),(NETWORKDAYS(Lister!$D$20,Lister!$E$20,Lister!$D$7:$D$13)-P791)*N791/NETWORKDAYS(Lister!$D$20,Lister!$E$20,Lister!$D$7:$D$13),IF(OR(MONTH(F791)=4,MONTH(E791)=6),0)))))),0),"")</f>
        <v/>
      </c>
      <c r="T791" s="48" t="str">
        <f>IFERROR(MAX(IF(OR(O791="",P791="",Q791=""),"",IF(AND(MONTH(E791)=6,MONTH(F791)=6),(NETWORKDAYS(E791,F791,Lister!$D$7:$D$13)-Q791)*N791/NETWORKDAYS(Lister!$D$21,Lister!$E$21,Lister!$D$7:$D$13),IF(AND(MONTH(E791)&lt;6,MONTH(F791)=6),(NETWORKDAYS(Lister!$D$21,F791,Lister!$D$7:$D$13)-Q791)*N791/NETWORKDAYS(Lister!$D$21,Lister!$E$21,Lister!$D$7:$D$13),IF(MONTH(F791)&lt;6,0)))),0),"")</f>
        <v/>
      </c>
      <c r="U791" s="50" t="str">
        <f t="shared" si="63"/>
        <v/>
      </c>
    </row>
    <row r="792" spans="1:21" x14ac:dyDescent="0.35">
      <c r="A792" s="11" t="str">
        <f t="shared" si="64"/>
        <v/>
      </c>
      <c r="B792" s="32"/>
      <c r="C792" s="17"/>
      <c r="D792" s="18"/>
      <c r="E792" s="12"/>
      <c r="F792" s="12"/>
      <c r="G792" s="40" t="str">
        <f>IF(OR(E792="",F792=""),"",NETWORKDAYS(E792,F792,Lister!$D$7:$D$13))</f>
        <v/>
      </c>
      <c r="H792" s="14"/>
      <c r="I792" s="25" t="str">
        <f t="shared" si="60"/>
        <v/>
      </c>
      <c r="J792" s="45"/>
      <c r="K792" s="46"/>
      <c r="L792" s="15"/>
      <c r="M792" s="49" t="str">
        <f t="shared" si="61"/>
        <v/>
      </c>
      <c r="N792" s="47" t="str">
        <f t="shared" si="62"/>
        <v/>
      </c>
      <c r="O792" s="15"/>
      <c r="P792" s="15"/>
      <c r="Q792" s="15"/>
      <c r="R792" s="48" t="str">
        <f>IFERROR(MAX(IF(OR(O792="",P792="",Q792=""),"",IF(AND(MONTH(E792)=4,MONTH(F792)=4),(NETWORKDAYS(E792,F792,Lister!$D$7:$D$13)-O792)*N792/NETWORKDAYS(Lister!$D$19,Lister!$E$19,Lister!$D$7:$D$13),IF(AND(MONTH(E792)=4,MONTH(F792)&gt;4),(NETWORKDAYS(E792,Lister!$E$19,Lister!$D$7:$D$13)-O792)*N792/NETWORKDAYS(Lister!$D$19,Lister!$E$19,Lister!$D$7:$D$13),IF(MONTH(E792)&gt;4,0)))),0),"")</f>
        <v/>
      </c>
      <c r="S792" s="48" t="str">
        <f>IFERROR(MAX(IF(OR(O792="",P792="",Q792=""),"",IF(AND(MONTH(E792)=5,MONTH(F792)=5),(NETWORKDAYS(E792,F792,Lister!$D$7:$D$13)-P792)*N792/NETWORKDAYS(Lister!$D$20,Lister!$E$20,Lister!$D$7:$D$13),IF(AND(MONTH(E792)=4,MONTH(F792)=5),(NETWORKDAYS(Lister!$D$20,F792,Lister!$D$7:$D$13)-P792)*N792/NETWORKDAYS(Lister!$D$20,Lister!$E$20,Lister!$D$7:$D$13),IF(AND(MONTH(E792)=5,MONTH(F792)=6),(NETWORKDAYS(E792,Lister!$E$20,Lister!$D$7:$D$13)-P792)*N792/NETWORKDAYS(Lister!$D$20,Lister!$E$20,Lister!$D$7:$D$13),IF(AND(MONTH(E792)=4,MONTH(F792)=6),(NETWORKDAYS(Lister!$D$20,Lister!$E$20,Lister!$D$7:$D$13)-P792)*N792/NETWORKDAYS(Lister!$D$20,Lister!$E$20,Lister!$D$7:$D$13),IF(OR(MONTH(F792)=4,MONTH(E792)=6),0)))))),0),"")</f>
        <v/>
      </c>
      <c r="T792" s="48" t="str">
        <f>IFERROR(MAX(IF(OR(O792="",P792="",Q792=""),"",IF(AND(MONTH(E792)=6,MONTH(F792)=6),(NETWORKDAYS(E792,F792,Lister!$D$7:$D$13)-Q792)*N792/NETWORKDAYS(Lister!$D$21,Lister!$E$21,Lister!$D$7:$D$13),IF(AND(MONTH(E792)&lt;6,MONTH(F792)=6),(NETWORKDAYS(Lister!$D$21,F792,Lister!$D$7:$D$13)-Q792)*N792/NETWORKDAYS(Lister!$D$21,Lister!$E$21,Lister!$D$7:$D$13),IF(MONTH(F792)&lt;6,0)))),0),"")</f>
        <v/>
      </c>
      <c r="U792" s="50" t="str">
        <f t="shared" si="63"/>
        <v/>
      </c>
    </row>
    <row r="793" spans="1:21" x14ac:dyDescent="0.35">
      <c r="A793" s="11" t="str">
        <f t="shared" si="64"/>
        <v/>
      </c>
      <c r="B793" s="32"/>
      <c r="C793" s="17"/>
      <c r="D793" s="18"/>
      <c r="E793" s="12"/>
      <c r="F793" s="12"/>
      <c r="G793" s="40" t="str">
        <f>IF(OR(E793="",F793=""),"",NETWORKDAYS(E793,F793,Lister!$D$7:$D$13))</f>
        <v/>
      </c>
      <c r="H793" s="14"/>
      <c r="I793" s="25" t="str">
        <f t="shared" si="60"/>
        <v/>
      </c>
      <c r="J793" s="45"/>
      <c r="K793" s="46"/>
      <c r="L793" s="15"/>
      <c r="M793" s="49" t="str">
        <f t="shared" si="61"/>
        <v/>
      </c>
      <c r="N793" s="47" t="str">
        <f t="shared" si="62"/>
        <v/>
      </c>
      <c r="O793" s="15"/>
      <c r="P793" s="15"/>
      <c r="Q793" s="15"/>
      <c r="R793" s="48" t="str">
        <f>IFERROR(MAX(IF(OR(O793="",P793="",Q793=""),"",IF(AND(MONTH(E793)=4,MONTH(F793)=4),(NETWORKDAYS(E793,F793,Lister!$D$7:$D$13)-O793)*N793/NETWORKDAYS(Lister!$D$19,Lister!$E$19,Lister!$D$7:$D$13),IF(AND(MONTH(E793)=4,MONTH(F793)&gt;4),(NETWORKDAYS(E793,Lister!$E$19,Lister!$D$7:$D$13)-O793)*N793/NETWORKDAYS(Lister!$D$19,Lister!$E$19,Lister!$D$7:$D$13),IF(MONTH(E793)&gt;4,0)))),0),"")</f>
        <v/>
      </c>
      <c r="S793" s="48" t="str">
        <f>IFERROR(MAX(IF(OR(O793="",P793="",Q793=""),"",IF(AND(MONTH(E793)=5,MONTH(F793)=5),(NETWORKDAYS(E793,F793,Lister!$D$7:$D$13)-P793)*N793/NETWORKDAYS(Lister!$D$20,Lister!$E$20,Lister!$D$7:$D$13),IF(AND(MONTH(E793)=4,MONTH(F793)=5),(NETWORKDAYS(Lister!$D$20,F793,Lister!$D$7:$D$13)-P793)*N793/NETWORKDAYS(Lister!$D$20,Lister!$E$20,Lister!$D$7:$D$13),IF(AND(MONTH(E793)=5,MONTH(F793)=6),(NETWORKDAYS(E793,Lister!$E$20,Lister!$D$7:$D$13)-P793)*N793/NETWORKDAYS(Lister!$D$20,Lister!$E$20,Lister!$D$7:$D$13),IF(AND(MONTH(E793)=4,MONTH(F793)=6),(NETWORKDAYS(Lister!$D$20,Lister!$E$20,Lister!$D$7:$D$13)-P793)*N793/NETWORKDAYS(Lister!$D$20,Lister!$E$20,Lister!$D$7:$D$13),IF(OR(MONTH(F793)=4,MONTH(E793)=6),0)))))),0),"")</f>
        <v/>
      </c>
      <c r="T793" s="48" t="str">
        <f>IFERROR(MAX(IF(OR(O793="",P793="",Q793=""),"",IF(AND(MONTH(E793)=6,MONTH(F793)=6),(NETWORKDAYS(E793,F793,Lister!$D$7:$D$13)-Q793)*N793/NETWORKDAYS(Lister!$D$21,Lister!$E$21,Lister!$D$7:$D$13),IF(AND(MONTH(E793)&lt;6,MONTH(F793)=6),(NETWORKDAYS(Lister!$D$21,F793,Lister!$D$7:$D$13)-Q793)*N793/NETWORKDAYS(Lister!$D$21,Lister!$E$21,Lister!$D$7:$D$13),IF(MONTH(F793)&lt;6,0)))),0),"")</f>
        <v/>
      </c>
      <c r="U793" s="50" t="str">
        <f t="shared" si="63"/>
        <v/>
      </c>
    </row>
    <row r="794" spans="1:21" x14ac:dyDescent="0.35">
      <c r="A794" s="11" t="str">
        <f t="shared" si="64"/>
        <v/>
      </c>
      <c r="B794" s="32"/>
      <c r="C794" s="17"/>
      <c r="D794" s="18"/>
      <c r="E794" s="12"/>
      <c r="F794" s="12"/>
      <c r="G794" s="40" t="str">
        <f>IF(OR(E794="",F794=""),"",NETWORKDAYS(E794,F794,Lister!$D$7:$D$13))</f>
        <v/>
      </c>
      <c r="H794" s="14"/>
      <c r="I794" s="25" t="str">
        <f t="shared" si="60"/>
        <v/>
      </c>
      <c r="J794" s="45"/>
      <c r="K794" s="46"/>
      <c r="L794" s="15"/>
      <c r="M794" s="49" t="str">
        <f t="shared" si="61"/>
        <v/>
      </c>
      <c r="N794" s="47" t="str">
        <f t="shared" si="62"/>
        <v/>
      </c>
      <c r="O794" s="15"/>
      <c r="P794" s="15"/>
      <c r="Q794" s="15"/>
      <c r="R794" s="48" t="str">
        <f>IFERROR(MAX(IF(OR(O794="",P794="",Q794=""),"",IF(AND(MONTH(E794)=4,MONTH(F794)=4),(NETWORKDAYS(E794,F794,Lister!$D$7:$D$13)-O794)*N794/NETWORKDAYS(Lister!$D$19,Lister!$E$19,Lister!$D$7:$D$13),IF(AND(MONTH(E794)=4,MONTH(F794)&gt;4),(NETWORKDAYS(E794,Lister!$E$19,Lister!$D$7:$D$13)-O794)*N794/NETWORKDAYS(Lister!$D$19,Lister!$E$19,Lister!$D$7:$D$13),IF(MONTH(E794)&gt;4,0)))),0),"")</f>
        <v/>
      </c>
      <c r="S794" s="48" t="str">
        <f>IFERROR(MAX(IF(OR(O794="",P794="",Q794=""),"",IF(AND(MONTH(E794)=5,MONTH(F794)=5),(NETWORKDAYS(E794,F794,Lister!$D$7:$D$13)-P794)*N794/NETWORKDAYS(Lister!$D$20,Lister!$E$20,Lister!$D$7:$D$13),IF(AND(MONTH(E794)=4,MONTH(F794)=5),(NETWORKDAYS(Lister!$D$20,F794,Lister!$D$7:$D$13)-P794)*N794/NETWORKDAYS(Lister!$D$20,Lister!$E$20,Lister!$D$7:$D$13),IF(AND(MONTH(E794)=5,MONTH(F794)=6),(NETWORKDAYS(E794,Lister!$E$20,Lister!$D$7:$D$13)-P794)*N794/NETWORKDAYS(Lister!$D$20,Lister!$E$20,Lister!$D$7:$D$13),IF(AND(MONTH(E794)=4,MONTH(F794)=6),(NETWORKDAYS(Lister!$D$20,Lister!$E$20,Lister!$D$7:$D$13)-P794)*N794/NETWORKDAYS(Lister!$D$20,Lister!$E$20,Lister!$D$7:$D$13),IF(OR(MONTH(F794)=4,MONTH(E794)=6),0)))))),0),"")</f>
        <v/>
      </c>
      <c r="T794" s="48" t="str">
        <f>IFERROR(MAX(IF(OR(O794="",P794="",Q794=""),"",IF(AND(MONTH(E794)=6,MONTH(F794)=6),(NETWORKDAYS(E794,F794,Lister!$D$7:$D$13)-Q794)*N794/NETWORKDAYS(Lister!$D$21,Lister!$E$21,Lister!$D$7:$D$13),IF(AND(MONTH(E794)&lt;6,MONTH(F794)=6),(NETWORKDAYS(Lister!$D$21,F794,Lister!$D$7:$D$13)-Q794)*N794/NETWORKDAYS(Lister!$D$21,Lister!$E$21,Lister!$D$7:$D$13),IF(MONTH(F794)&lt;6,0)))),0),"")</f>
        <v/>
      </c>
      <c r="U794" s="50" t="str">
        <f t="shared" si="63"/>
        <v/>
      </c>
    </row>
    <row r="795" spans="1:21" x14ac:dyDescent="0.35">
      <c r="A795" s="11" t="str">
        <f t="shared" si="64"/>
        <v/>
      </c>
      <c r="B795" s="32"/>
      <c r="C795" s="17"/>
      <c r="D795" s="18"/>
      <c r="E795" s="12"/>
      <c r="F795" s="12"/>
      <c r="G795" s="40" t="str">
        <f>IF(OR(E795="",F795=""),"",NETWORKDAYS(E795,F795,Lister!$D$7:$D$13))</f>
        <v/>
      </c>
      <c r="H795" s="14"/>
      <c r="I795" s="25" t="str">
        <f t="shared" si="60"/>
        <v/>
      </c>
      <c r="J795" s="45"/>
      <c r="K795" s="46"/>
      <c r="L795" s="15"/>
      <c r="M795" s="49" t="str">
        <f t="shared" si="61"/>
        <v/>
      </c>
      <c r="N795" s="47" t="str">
        <f t="shared" si="62"/>
        <v/>
      </c>
      <c r="O795" s="15"/>
      <c r="P795" s="15"/>
      <c r="Q795" s="15"/>
      <c r="R795" s="48" t="str">
        <f>IFERROR(MAX(IF(OR(O795="",P795="",Q795=""),"",IF(AND(MONTH(E795)=4,MONTH(F795)=4),(NETWORKDAYS(E795,F795,Lister!$D$7:$D$13)-O795)*N795/NETWORKDAYS(Lister!$D$19,Lister!$E$19,Lister!$D$7:$D$13),IF(AND(MONTH(E795)=4,MONTH(F795)&gt;4),(NETWORKDAYS(E795,Lister!$E$19,Lister!$D$7:$D$13)-O795)*N795/NETWORKDAYS(Lister!$D$19,Lister!$E$19,Lister!$D$7:$D$13),IF(MONTH(E795)&gt;4,0)))),0),"")</f>
        <v/>
      </c>
      <c r="S795" s="48" t="str">
        <f>IFERROR(MAX(IF(OR(O795="",P795="",Q795=""),"",IF(AND(MONTH(E795)=5,MONTH(F795)=5),(NETWORKDAYS(E795,F795,Lister!$D$7:$D$13)-P795)*N795/NETWORKDAYS(Lister!$D$20,Lister!$E$20,Lister!$D$7:$D$13),IF(AND(MONTH(E795)=4,MONTH(F795)=5),(NETWORKDAYS(Lister!$D$20,F795,Lister!$D$7:$D$13)-P795)*N795/NETWORKDAYS(Lister!$D$20,Lister!$E$20,Lister!$D$7:$D$13),IF(AND(MONTH(E795)=5,MONTH(F795)=6),(NETWORKDAYS(E795,Lister!$E$20,Lister!$D$7:$D$13)-P795)*N795/NETWORKDAYS(Lister!$D$20,Lister!$E$20,Lister!$D$7:$D$13),IF(AND(MONTH(E795)=4,MONTH(F795)=6),(NETWORKDAYS(Lister!$D$20,Lister!$E$20,Lister!$D$7:$D$13)-P795)*N795/NETWORKDAYS(Lister!$D$20,Lister!$E$20,Lister!$D$7:$D$13),IF(OR(MONTH(F795)=4,MONTH(E795)=6),0)))))),0),"")</f>
        <v/>
      </c>
      <c r="T795" s="48" t="str">
        <f>IFERROR(MAX(IF(OR(O795="",P795="",Q795=""),"",IF(AND(MONTH(E795)=6,MONTH(F795)=6),(NETWORKDAYS(E795,F795,Lister!$D$7:$D$13)-Q795)*N795/NETWORKDAYS(Lister!$D$21,Lister!$E$21,Lister!$D$7:$D$13),IF(AND(MONTH(E795)&lt;6,MONTH(F795)=6),(NETWORKDAYS(Lister!$D$21,F795,Lister!$D$7:$D$13)-Q795)*N795/NETWORKDAYS(Lister!$D$21,Lister!$E$21,Lister!$D$7:$D$13),IF(MONTH(F795)&lt;6,0)))),0),"")</f>
        <v/>
      </c>
      <c r="U795" s="50" t="str">
        <f t="shared" si="63"/>
        <v/>
      </c>
    </row>
    <row r="796" spans="1:21" x14ac:dyDescent="0.35">
      <c r="A796" s="11" t="str">
        <f t="shared" si="64"/>
        <v/>
      </c>
      <c r="B796" s="32"/>
      <c r="C796" s="17"/>
      <c r="D796" s="18"/>
      <c r="E796" s="12"/>
      <c r="F796" s="12"/>
      <c r="G796" s="40" t="str">
        <f>IF(OR(E796="",F796=""),"",NETWORKDAYS(E796,F796,Lister!$D$7:$D$13))</f>
        <v/>
      </c>
      <c r="H796" s="14"/>
      <c r="I796" s="25" t="str">
        <f t="shared" si="60"/>
        <v/>
      </c>
      <c r="J796" s="45"/>
      <c r="K796" s="46"/>
      <c r="L796" s="15"/>
      <c r="M796" s="49" t="str">
        <f t="shared" si="61"/>
        <v/>
      </c>
      <c r="N796" s="47" t="str">
        <f t="shared" si="62"/>
        <v/>
      </c>
      <c r="O796" s="15"/>
      <c r="P796" s="15"/>
      <c r="Q796" s="15"/>
      <c r="R796" s="48" t="str">
        <f>IFERROR(MAX(IF(OR(O796="",P796="",Q796=""),"",IF(AND(MONTH(E796)=4,MONTH(F796)=4),(NETWORKDAYS(E796,F796,Lister!$D$7:$D$13)-O796)*N796/NETWORKDAYS(Lister!$D$19,Lister!$E$19,Lister!$D$7:$D$13),IF(AND(MONTH(E796)=4,MONTH(F796)&gt;4),(NETWORKDAYS(E796,Lister!$E$19,Lister!$D$7:$D$13)-O796)*N796/NETWORKDAYS(Lister!$D$19,Lister!$E$19,Lister!$D$7:$D$13),IF(MONTH(E796)&gt;4,0)))),0),"")</f>
        <v/>
      </c>
      <c r="S796" s="48" t="str">
        <f>IFERROR(MAX(IF(OR(O796="",P796="",Q796=""),"",IF(AND(MONTH(E796)=5,MONTH(F796)=5),(NETWORKDAYS(E796,F796,Lister!$D$7:$D$13)-P796)*N796/NETWORKDAYS(Lister!$D$20,Lister!$E$20,Lister!$D$7:$D$13),IF(AND(MONTH(E796)=4,MONTH(F796)=5),(NETWORKDAYS(Lister!$D$20,F796,Lister!$D$7:$D$13)-P796)*N796/NETWORKDAYS(Lister!$D$20,Lister!$E$20,Lister!$D$7:$D$13),IF(AND(MONTH(E796)=5,MONTH(F796)=6),(NETWORKDAYS(E796,Lister!$E$20,Lister!$D$7:$D$13)-P796)*N796/NETWORKDAYS(Lister!$D$20,Lister!$E$20,Lister!$D$7:$D$13),IF(AND(MONTH(E796)=4,MONTH(F796)=6),(NETWORKDAYS(Lister!$D$20,Lister!$E$20,Lister!$D$7:$D$13)-P796)*N796/NETWORKDAYS(Lister!$D$20,Lister!$E$20,Lister!$D$7:$D$13),IF(OR(MONTH(F796)=4,MONTH(E796)=6),0)))))),0),"")</f>
        <v/>
      </c>
      <c r="T796" s="48" t="str">
        <f>IFERROR(MAX(IF(OR(O796="",P796="",Q796=""),"",IF(AND(MONTH(E796)=6,MONTH(F796)=6),(NETWORKDAYS(E796,F796,Lister!$D$7:$D$13)-Q796)*N796/NETWORKDAYS(Lister!$D$21,Lister!$E$21,Lister!$D$7:$D$13),IF(AND(MONTH(E796)&lt;6,MONTH(F796)=6),(NETWORKDAYS(Lister!$D$21,F796,Lister!$D$7:$D$13)-Q796)*N796/NETWORKDAYS(Lister!$D$21,Lister!$E$21,Lister!$D$7:$D$13),IF(MONTH(F796)&lt;6,0)))),0),"")</f>
        <v/>
      </c>
      <c r="U796" s="50" t="str">
        <f t="shared" si="63"/>
        <v/>
      </c>
    </row>
    <row r="797" spans="1:21" x14ac:dyDescent="0.35">
      <c r="A797" s="11" t="str">
        <f t="shared" si="64"/>
        <v/>
      </c>
      <c r="B797" s="32"/>
      <c r="C797" s="17"/>
      <c r="D797" s="18"/>
      <c r="E797" s="12"/>
      <c r="F797" s="12"/>
      <c r="G797" s="40" t="str">
        <f>IF(OR(E797="",F797=""),"",NETWORKDAYS(E797,F797,Lister!$D$7:$D$13))</f>
        <v/>
      </c>
      <c r="H797" s="14"/>
      <c r="I797" s="25" t="str">
        <f t="shared" si="60"/>
        <v/>
      </c>
      <c r="J797" s="45"/>
      <c r="K797" s="46"/>
      <c r="L797" s="15"/>
      <c r="M797" s="49" t="str">
        <f t="shared" si="61"/>
        <v/>
      </c>
      <c r="N797" s="47" t="str">
        <f t="shared" si="62"/>
        <v/>
      </c>
      <c r="O797" s="15"/>
      <c r="P797" s="15"/>
      <c r="Q797" s="15"/>
      <c r="R797" s="48" t="str">
        <f>IFERROR(MAX(IF(OR(O797="",P797="",Q797=""),"",IF(AND(MONTH(E797)=4,MONTH(F797)=4),(NETWORKDAYS(E797,F797,Lister!$D$7:$D$13)-O797)*N797/NETWORKDAYS(Lister!$D$19,Lister!$E$19,Lister!$D$7:$D$13),IF(AND(MONTH(E797)=4,MONTH(F797)&gt;4),(NETWORKDAYS(E797,Lister!$E$19,Lister!$D$7:$D$13)-O797)*N797/NETWORKDAYS(Lister!$D$19,Lister!$E$19,Lister!$D$7:$D$13),IF(MONTH(E797)&gt;4,0)))),0),"")</f>
        <v/>
      </c>
      <c r="S797" s="48" t="str">
        <f>IFERROR(MAX(IF(OR(O797="",P797="",Q797=""),"",IF(AND(MONTH(E797)=5,MONTH(F797)=5),(NETWORKDAYS(E797,F797,Lister!$D$7:$D$13)-P797)*N797/NETWORKDAYS(Lister!$D$20,Lister!$E$20,Lister!$D$7:$D$13),IF(AND(MONTH(E797)=4,MONTH(F797)=5),(NETWORKDAYS(Lister!$D$20,F797,Lister!$D$7:$D$13)-P797)*N797/NETWORKDAYS(Lister!$D$20,Lister!$E$20,Lister!$D$7:$D$13),IF(AND(MONTH(E797)=5,MONTH(F797)=6),(NETWORKDAYS(E797,Lister!$E$20,Lister!$D$7:$D$13)-P797)*N797/NETWORKDAYS(Lister!$D$20,Lister!$E$20,Lister!$D$7:$D$13),IF(AND(MONTH(E797)=4,MONTH(F797)=6),(NETWORKDAYS(Lister!$D$20,Lister!$E$20,Lister!$D$7:$D$13)-P797)*N797/NETWORKDAYS(Lister!$D$20,Lister!$E$20,Lister!$D$7:$D$13),IF(OR(MONTH(F797)=4,MONTH(E797)=6),0)))))),0),"")</f>
        <v/>
      </c>
      <c r="T797" s="48" t="str">
        <f>IFERROR(MAX(IF(OR(O797="",P797="",Q797=""),"",IF(AND(MONTH(E797)=6,MONTH(F797)=6),(NETWORKDAYS(E797,F797,Lister!$D$7:$D$13)-Q797)*N797/NETWORKDAYS(Lister!$D$21,Lister!$E$21,Lister!$D$7:$D$13),IF(AND(MONTH(E797)&lt;6,MONTH(F797)=6),(NETWORKDAYS(Lister!$D$21,F797,Lister!$D$7:$D$13)-Q797)*N797/NETWORKDAYS(Lister!$D$21,Lister!$E$21,Lister!$D$7:$D$13),IF(MONTH(F797)&lt;6,0)))),0),"")</f>
        <v/>
      </c>
      <c r="U797" s="50" t="str">
        <f t="shared" si="63"/>
        <v/>
      </c>
    </row>
    <row r="798" spans="1:21" x14ac:dyDescent="0.35">
      <c r="A798" s="11" t="str">
        <f t="shared" si="64"/>
        <v/>
      </c>
      <c r="B798" s="32"/>
      <c r="C798" s="17"/>
      <c r="D798" s="18"/>
      <c r="E798" s="12"/>
      <c r="F798" s="12"/>
      <c r="G798" s="40" t="str">
        <f>IF(OR(E798="",F798=""),"",NETWORKDAYS(E798,F798,Lister!$D$7:$D$13))</f>
        <v/>
      </c>
      <c r="H798" s="14"/>
      <c r="I798" s="25" t="str">
        <f t="shared" si="60"/>
        <v/>
      </c>
      <c r="J798" s="45"/>
      <c r="K798" s="46"/>
      <c r="L798" s="15"/>
      <c r="M798" s="49" t="str">
        <f t="shared" si="61"/>
        <v/>
      </c>
      <c r="N798" s="47" t="str">
        <f t="shared" si="62"/>
        <v/>
      </c>
      <c r="O798" s="15"/>
      <c r="P798" s="15"/>
      <c r="Q798" s="15"/>
      <c r="R798" s="48" t="str">
        <f>IFERROR(MAX(IF(OR(O798="",P798="",Q798=""),"",IF(AND(MONTH(E798)=4,MONTH(F798)=4),(NETWORKDAYS(E798,F798,Lister!$D$7:$D$13)-O798)*N798/NETWORKDAYS(Lister!$D$19,Lister!$E$19,Lister!$D$7:$D$13),IF(AND(MONTH(E798)=4,MONTH(F798)&gt;4),(NETWORKDAYS(E798,Lister!$E$19,Lister!$D$7:$D$13)-O798)*N798/NETWORKDAYS(Lister!$D$19,Lister!$E$19,Lister!$D$7:$D$13),IF(MONTH(E798)&gt;4,0)))),0),"")</f>
        <v/>
      </c>
      <c r="S798" s="48" t="str">
        <f>IFERROR(MAX(IF(OR(O798="",P798="",Q798=""),"",IF(AND(MONTH(E798)=5,MONTH(F798)=5),(NETWORKDAYS(E798,F798,Lister!$D$7:$D$13)-P798)*N798/NETWORKDAYS(Lister!$D$20,Lister!$E$20,Lister!$D$7:$D$13),IF(AND(MONTH(E798)=4,MONTH(F798)=5),(NETWORKDAYS(Lister!$D$20,F798,Lister!$D$7:$D$13)-P798)*N798/NETWORKDAYS(Lister!$D$20,Lister!$E$20,Lister!$D$7:$D$13),IF(AND(MONTH(E798)=5,MONTH(F798)=6),(NETWORKDAYS(E798,Lister!$E$20,Lister!$D$7:$D$13)-P798)*N798/NETWORKDAYS(Lister!$D$20,Lister!$E$20,Lister!$D$7:$D$13),IF(AND(MONTH(E798)=4,MONTH(F798)=6),(NETWORKDAYS(Lister!$D$20,Lister!$E$20,Lister!$D$7:$D$13)-P798)*N798/NETWORKDAYS(Lister!$D$20,Lister!$E$20,Lister!$D$7:$D$13),IF(OR(MONTH(F798)=4,MONTH(E798)=6),0)))))),0),"")</f>
        <v/>
      </c>
      <c r="T798" s="48" t="str">
        <f>IFERROR(MAX(IF(OR(O798="",P798="",Q798=""),"",IF(AND(MONTH(E798)=6,MONTH(F798)=6),(NETWORKDAYS(E798,F798,Lister!$D$7:$D$13)-Q798)*N798/NETWORKDAYS(Lister!$D$21,Lister!$E$21,Lister!$D$7:$D$13),IF(AND(MONTH(E798)&lt;6,MONTH(F798)=6),(NETWORKDAYS(Lister!$D$21,F798,Lister!$D$7:$D$13)-Q798)*N798/NETWORKDAYS(Lister!$D$21,Lister!$E$21,Lister!$D$7:$D$13),IF(MONTH(F798)&lt;6,0)))),0),"")</f>
        <v/>
      </c>
      <c r="U798" s="50" t="str">
        <f t="shared" si="63"/>
        <v/>
      </c>
    </row>
    <row r="799" spans="1:21" x14ac:dyDescent="0.35">
      <c r="A799" s="11" t="str">
        <f t="shared" si="64"/>
        <v/>
      </c>
      <c r="B799" s="32"/>
      <c r="C799" s="17"/>
      <c r="D799" s="18"/>
      <c r="E799" s="12"/>
      <c r="F799" s="12"/>
      <c r="G799" s="40" t="str">
        <f>IF(OR(E799="",F799=""),"",NETWORKDAYS(E799,F799,Lister!$D$7:$D$13))</f>
        <v/>
      </c>
      <c r="H799" s="14"/>
      <c r="I799" s="25" t="str">
        <f t="shared" si="60"/>
        <v/>
      </c>
      <c r="J799" s="45"/>
      <c r="K799" s="46"/>
      <c r="L799" s="15"/>
      <c r="M799" s="49" t="str">
        <f t="shared" si="61"/>
        <v/>
      </c>
      <c r="N799" s="47" t="str">
        <f t="shared" si="62"/>
        <v/>
      </c>
      <c r="O799" s="15"/>
      <c r="P799" s="15"/>
      <c r="Q799" s="15"/>
      <c r="R799" s="48" t="str">
        <f>IFERROR(MAX(IF(OR(O799="",P799="",Q799=""),"",IF(AND(MONTH(E799)=4,MONTH(F799)=4),(NETWORKDAYS(E799,F799,Lister!$D$7:$D$13)-O799)*N799/NETWORKDAYS(Lister!$D$19,Lister!$E$19,Lister!$D$7:$D$13),IF(AND(MONTH(E799)=4,MONTH(F799)&gt;4),(NETWORKDAYS(E799,Lister!$E$19,Lister!$D$7:$D$13)-O799)*N799/NETWORKDAYS(Lister!$D$19,Lister!$E$19,Lister!$D$7:$D$13),IF(MONTH(E799)&gt;4,0)))),0),"")</f>
        <v/>
      </c>
      <c r="S799" s="48" t="str">
        <f>IFERROR(MAX(IF(OR(O799="",P799="",Q799=""),"",IF(AND(MONTH(E799)=5,MONTH(F799)=5),(NETWORKDAYS(E799,F799,Lister!$D$7:$D$13)-P799)*N799/NETWORKDAYS(Lister!$D$20,Lister!$E$20,Lister!$D$7:$D$13),IF(AND(MONTH(E799)=4,MONTH(F799)=5),(NETWORKDAYS(Lister!$D$20,F799,Lister!$D$7:$D$13)-P799)*N799/NETWORKDAYS(Lister!$D$20,Lister!$E$20,Lister!$D$7:$D$13),IF(AND(MONTH(E799)=5,MONTH(F799)=6),(NETWORKDAYS(E799,Lister!$E$20,Lister!$D$7:$D$13)-P799)*N799/NETWORKDAYS(Lister!$D$20,Lister!$E$20,Lister!$D$7:$D$13),IF(AND(MONTH(E799)=4,MONTH(F799)=6),(NETWORKDAYS(Lister!$D$20,Lister!$E$20,Lister!$D$7:$D$13)-P799)*N799/NETWORKDAYS(Lister!$D$20,Lister!$E$20,Lister!$D$7:$D$13),IF(OR(MONTH(F799)=4,MONTH(E799)=6),0)))))),0),"")</f>
        <v/>
      </c>
      <c r="T799" s="48" t="str">
        <f>IFERROR(MAX(IF(OR(O799="",P799="",Q799=""),"",IF(AND(MONTH(E799)=6,MONTH(F799)=6),(NETWORKDAYS(E799,F799,Lister!$D$7:$D$13)-Q799)*N799/NETWORKDAYS(Lister!$D$21,Lister!$E$21,Lister!$D$7:$D$13),IF(AND(MONTH(E799)&lt;6,MONTH(F799)=6),(NETWORKDAYS(Lister!$D$21,F799,Lister!$D$7:$D$13)-Q799)*N799/NETWORKDAYS(Lister!$D$21,Lister!$E$21,Lister!$D$7:$D$13),IF(MONTH(F799)&lt;6,0)))),0),"")</f>
        <v/>
      </c>
      <c r="U799" s="50" t="str">
        <f t="shared" si="63"/>
        <v/>
      </c>
    </row>
    <row r="800" spans="1:21" x14ac:dyDescent="0.35">
      <c r="A800" s="11" t="str">
        <f t="shared" si="64"/>
        <v/>
      </c>
      <c r="B800" s="32"/>
      <c r="C800" s="17"/>
      <c r="D800" s="18"/>
      <c r="E800" s="12"/>
      <c r="F800" s="12"/>
      <c r="G800" s="40" t="str">
        <f>IF(OR(E800="",F800=""),"",NETWORKDAYS(E800,F800,Lister!$D$7:$D$13))</f>
        <v/>
      </c>
      <c r="H800" s="14"/>
      <c r="I800" s="25" t="str">
        <f t="shared" si="60"/>
        <v/>
      </c>
      <c r="J800" s="45"/>
      <c r="K800" s="46"/>
      <c r="L800" s="15"/>
      <c r="M800" s="49" t="str">
        <f t="shared" si="61"/>
        <v/>
      </c>
      <c r="N800" s="47" t="str">
        <f t="shared" si="62"/>
        <v/>
      </c>
      <c r="O800" s="15"/>
      <c r="P800" s="15"/>
      <c r="Q800" s="15"/>
      <c r="R800" s="48" t="str">
        <f>IFERROR(MAX(IF(OR(O800="",P800="",Q800=""),"",IF(AND(MONTH(E800)=4,MONTH(F800)=4),(NETWORKDAYS(E800,F800,Lister!$D$7:$D$13)-O800)*N800/NETWORKDAYS(Lister!$D$19,Lister!$E$19,Lister!$D$7:$D$13),IF(AND(MONTH(E800)=4,MONTH(F800)&gt;4),(NETWORKDAYS(E800,Lister!$E$19,Lister!$D$7:$D$13)-O800)*N800/NETWORKDAYS(Lister!$D$19,Lister!$E$19,Lister!$D$7:$D$13),IF(MONTH(E800)&gt;4,0)))),0),"")</f>
        <v/>
      </c>
      <c r="S800" s="48" t="str">
        <f>IFERROR(MAX(IF(OR(O800="",P800="",Q800=""),"",IF(AND(MONTH(E800)=5,MONTH(F800)=5),(NETWORKDAYS(E800,F800,Lister!$D$7:$D$13)-P800)*N800/NETWORKDAYS(Lister!$D$20,Lister!$E$20,Lister!$D$7:$D$13),IF(AND(MONTH(E800)=4,MONTH(F800)=5),(NETWORKDAYS(Lister!$D$20,F800,Lister!$D$7:$D$13)-P800)*N800/NETWORKDAYS(Lister!$D$20,Lister!$E$20,Lister!$D$7:$D$13),IF(AND(MONTH(E800)=5,MONTH(F800)=6),(NETWORKDAYS(E800,Lister!$E$20,Lister!$D$7:$D$13)-P800)*N800/NETWORKDAYS(Lister!$D$20,Lister!$E$20,Lister!$D$7:$D$13),IF(AND(MONTH(E800)=4,MONTH(F800)=6),(NETWORKDAYS(Lister!$D$20,Lister!$E$20,Lister!$D$7:$D$13)-P800)*N800/NETWORKDAYS(Lister!$D$20,Lister!$E$20,Lister!$D$7:$D$13),IF(OR(MONTH(F800)=4,MONTH(E800)=6),0)))))),0),"")</f>
        <v/>
      </c>
      <c r="T800" s="48" t="str">
        <f>IFERROR(MAX(IF(OR(O800="",P800="",Q800=""),"",IF(AND(MONTH(E800)=6,MONTH(F800)=6),(NETWORKDAYS(E800,F800,Lister!$D$7:$D$13)-Q800)*N800/NETWORKDAYS(Lister!$D$21,Lister!$E$21,Lister!$D$7:$D$13),IF(AND(MONTH(E800)&lt;6,MONTH(F800)=6),(NETWORKDAYS(Lister!$D$21,F800,Lister!$D$7:$D$13)-Q800)*N800/NETWORKDAYS(Lister!$D$21,Lister!$E$21,Lister!$D$7:$D$13),IF(MONTH(F800)&lt;6,0)))),0),"")</f>
        <v/>
      </c>
      <c r="U800" s="50" t="str">
        <f t="shared" si="63"/>
        <v/>
      </c>
    </row>
    <row r="801" spans="1:21" x14ac:dyDescent="0.35">
      <c r="A801" s="11" t="str">
        <f t="shared" si="64"/>
        <v/>
      </c>
      <c r="B801" s="32"/>
      <c r="C801" s="17"/>
      <c r="D801" s="18"/>
      <c r="E801" s="12"/>
      <c r="F801" s="12"/>
      <c r="G801" s="40" t="str">
        <f>IF(OR(E801="",F801=""),"",NETWORKDAYS(E801,F801,Lister!$D$7:$D$13))</f>
        <v/>
      </c>
      <c r="H801" s="14"/>
      <c r="I801" s="25" t="str">
        <f t="shared" si="60"/>
        <v/>
      </c>
      <c r="J801" s="45"/>
      <c r="K801" s="46"/>
      <c r="L801" s="15"/>
      <c r="M801" s="49" t="str">
        <f t="shared" si="61"/>
        <v/>
      </c>
      <c r="N801" s="47" t="str">
        <f t="shared" si="62"/>
        <v/>
      </c>
      <c r="O801" s="15"/>
      <c r="P801" s="15"/>
      <c r="Q801" s="15"/>
      <c r="R801" s="48" t="str">
        <f>IFERROR(MAX(IF(OR(O801="",P801="",Q801=""),"",IF(AND(MONTH(E801)=4,MONTH(F801)=4),(NETWORKDAYS(E801,F801,Lister!$D$7:$D$13)-O801)*N801/NETWORKDAYS(Lister!$D$19,Lister!$E$19,Lister!$D$7:$D$13),IF(AND(MONTH(E801)=4,MONTH(F801)&gt;4),(NETWORKDAYS(E801,Lister!$E$19,Lister!$D$7:$D$13)-O801)*N801/NETWORKDAYS(Lister!$D$19,Lister!$E$19,Lister!$D$7:$D$13),IF(MONTH(E801)&gt;4,0)))),0),"")</f>
        <v/>
      </c>
      <c r="S801" s="48" t="str">
        <f>IFERROR(MAX(IF(OR(O801="",P801="",Q801=""),"",IF(AND(MONTH(E801)=5,MONTH(F801)=5),(NETWORKDAYS(E801,F801,Lister!$D$7:$D$13)-P801)*N801/NETWORKDAYS(Lister!$D$20,Lister!$E$20,Lister!$D$7:$D$13),IF(AND(MONTH(E801)=4,MONTH(F801)=5),(NETWORKDAYS(Lister!$D$20,F801,Lister!$D$7:$D$13)-P801)*N801/NETWORKDAYS(Lister!$D$20,Lister!$E$20,Lister!$D$7:$D$13),IF(AND(MONTH(E801)=5,MONTH(F801)=6),(NETWORKDAYS(E801,Lister!$E$20,Lister!$D$7:$D$13)-P801)*N801/NETWORKDAYS(Lister!$D$20,Lister!$E$20,Lister!$D$7:$D$13),IF(AND(MONTH(E801)=4,MONTH(F801)=6),(NETWORKDAYS(Lister!$D$20,Lister!$E$20,Lister!$D$7:$D$13)-P801)*N801/NETWORKDAYS(Lister!$D$20,Lister!$E$20,Lister!$D$7:$D$13),IF(OR(MONTH(F801)=4,MONTH(E801)=6),0)))))),0),"")</f>
        <v/>
      </c>
      <c r="T801" s="48" t="str">
        <f>IFERROR(MAX(IF(OR(O801="",P801="",Q801=""),"",IF(AND(MONTH(E801)=6,MONTH(F801)=6),(NETWORKDAYS(E801,F801,Lister!$D$7:$D$13)-Q801)*N801/NETWORKDAYS(Lister!$D$21,Lister!$E$21,Lister!$D$7:$D$13),IF(AND(MONTH(E801)&lt;6,MONTH(F801)=6),(NETWORKDAYS(Lister!$D$21,F801,Lister!$D$7:$D$13)-Q801)*N801/NETWORKDAYS(Lister!$D$21,Lister!$E$21,Lister!$D$7:$D$13),IF(MONTH(F801)&lt;6,0)))),0),"")</f>
        <v/>
      </c>
      <c r="U801" s="50" t="str">
        <f t="shared" si="63"/>
        <v/>
      </c>
    </row>
    <row r="802" spans="1:21" x14ac:dyDescent="0.35">
      <c r="A802" s="11" t="str">
        <f t="shared" si="64"/>
        <v/>
      </c>
      <c r="B802" s="32"/>
      <c r="C802" s="17"/>
      <c r="D802" s="18"/>
      <c r="E802" s="12"/>
      <c r="F802" s="12"/>
      <c r="G802" s="40" t="str">
        <f>IF(OR(E802="",F802=""),"",NETWORKDAYS(E802,F802,Lister!$D$7:$D$13))</f>
        <v/>
      </c>
      <c r="H802" s="14"/>
      <c r="I802" s="25" t="str">
        <f t="shared" si="60"/>
        <v/>
      </c>
      <c r="J802" s="45"/>
      <c r="K802" s="46"/>
      <c r="L802" s="15"/>
      <c r="M802" s="49" t="str">
        <f t="shared" si="61"/>
        <v/>
      </c>
      <c r="N802" s="47" t="str">
        <f t="shared" si="62"/>
        <v/>
      </c>
      <c r="O802" s="15"/>
      <c r="P802" s="15"/>
      <c r="Q802" s="15"/>
      <c r="R802" s="48" t="str">
        <f>IFERROR(MAX(IF(OR(O802="",P802="",Q802=""),"",IF(AND(MONTH(E802)=4,MONTH(F802)=4),(NETWORKDAYS(E802,F802,Lister!$D$7:$D$13)-O802)*N802/NETWORKDAYS(Lister!$D$19,Lister!$E$19,Lister!$D$7:$D$13),IF(AND(MONTH(E802)=4,MONTH(F802)&gt;4),(NETWORKDAYS(E802,Lister!$E$19,Lister!$D$7:$D$13)-O802)*N802/NETWORKDAYS(Lister!$D$19,Lister!$E$19,Lister!$D$7:$D$13),IF(MONTH(E802)&gt;4,0)))),0),"")</f>
        <v/>
      </c>
      <c r="S802" s="48" t="str">
        <f>IFERROR(MAX(IF(OR(O802="",P802="",Q802=""),"",IF(AND(MONTH(E802)=5,MONTH(F802)=5),(NETWORKDAYS(E802,F802,Lister!$D$7:$D$13)-P802)*N802/NETWORKDAYS(Lister!$D$20,Lister!$E$20,Lister!$D$7:$D$13),IF(AND(MONTH(E802)=4,MONTH(F802)=5),(NETWORKDAYS(Lister!$D$20,F802,Lister!$D$7:$D$13)-P802)*N802/NETWORKDAYS(Lister!$D$20,Lister!$E$20,Lister!$D$7:$D$13),IF(AND(MONTH(E802)=5,MONTH(F802)=6),(NETWORKDAYS(E802,Lister!$E$20,Lister!$D$7:$D$13)-P802)*N802/NETWORKDAYS(Lister!$D$20,Lister!$E$20,Lister!$D$7:$D$13),IF(AND(MONTH(E802)=4,MONTH(F802)=6),(NETWORKDAYS(Lister!$D$20,Lister!$E$20,Lister!$D$7:$D$13)-P802)*N802/NETWORKDAYS(Lister!$D$20,Lister!$E$20,Lister!$D$7:$D$13),IF(OR(MONTH(F802)=4,MONTH(E802)=6),0)))))),0),"")</f>
        <v/>
      </c>
      <c r="T802" s="48" t="str">
        <f>IFERROR(MAX(IF(OR(O802="",P802="",Q802=""),"",IF(AND(MONTH(E802)=6,MONTH(F802)=6),(NETWORKDAYS(E802,F802,Lister!$D$7:$D$13)-Q802)*N802/NETWORKDAYS(Lister!$D$21,Lister!$E$21,Lister!$D$7:$D$13),IF(AND(MONTH(E802)&lt;6,MONTH(F802)=6),(NETWORKDAYS(Lister!$D$21,F802,Lister!$D$7:$D$13)-Q802)*N802/NETWORKDAYS(Lister!$D$21,Lister!$E$21,Lister!$D$7:$D$13),IF(MONTH(F802)&lt;6,0)))),0),"")</f>
        <v/>
      </c>
      <c r="U802" s="50" t="str">
        <f t="shared" si="63"/>
        <v/>
      </c>
    </row>
    <row r="803" spans="1:21" x14ac:dyDescent="0.35">
      <c r="A803" s="11" t="str">
        <f t="shared" si="64"/>
        <v/>
      </c>
      <c r="B803" s="32"/>
      <c r="C803" s="17"/>
      <c r="D803" s="18"/>
      <c r="E803" s="12"/>
      <c r="F803" s="12"/>
      <c r="G803" s="40" t="str">
        <f>IF(OR(E803="",F803=""),"",NETWORKDAYS(E803,F803,Lister!$D$7:$D$13))</f>
        <v/>
      </c>
      <c r="H803" s="14"/>
      <c r="I803" s="25" t="str">
        <f t="shared" si="60"/>
        <v/>
      </c>
      <c r="J803" s="45"/>
      <c r="K803" s="46"/>
      <c r="L803" s="15"/>
      <c r="M803" s="49" t="str">
        <f t="shared" si="61"/>
        <v/>
      </c>
      <c r="N803" s="47" t="str">
        <f t="shared" si="62"/>
        <v/>
      </c>
      <c r="O803" s="15"/>
      <c r="P803" s="15"/>
      <c r="Q803" s="15"/>
      <c r="R803" s="48" t="str">
        <f>IFERROR(MAX(IF(OR(O803="",P803="",Q803=""),"",IF(AND(MONTH(E803)=4,MONTH(F803)=4),(NETWORKDAYS(E803,F803,Lister!$D$7:$D$13)-O803)*N803/NETWORKDAYS(Lister!$D$19,Lister!$E$19,Lister!$D$7:$D$13),IF(AND(MONTH(E803)=4,MONTH(F803)&gt;4),(NETWORKDAYS(E803,Lister!$E$19,Lister!$D$7:$D$13)-O803)*N803/NETWORKDAYS(Lister!$D$19,Lister!$E$19,Lister!$D$7:$D$13),IF(MONTH(E803)&gt;4,0)))),0),"")</f>
        <v/>
      </c>
      <c r="S803" s="48" t="str">
        <f>IFERROR(MAX(IF(OR(O803="",P803="",Q803=""),"",IF(AND(MONTH(E803)=5,MONTH(F803)=5),(NETWORKDAYS(E803,F803,Lister!$D$7:$D$13)-P803)*N803/NETWORKDAYS(Lister!$D$20,Lister!$E$20,Lister!$D$7:$D$13),IF(AND(MONTH(E803)=4,MONTH(F803)=5),(NETWORKDAYS(Lister!$D$20,F803,Lister!$D$7:$D$13)-P803)*N803/NETWORKDAYS(Lister!$D$20,Lister!$E$20,Lister!$D$7:$D$13),IF(AND(MONTH(E803)=5,MONTH(F803)=6),(NETWORKDAYS(E803,Lister!$E$20,Lister!$D$7:$D$13)-P803)*N803/NETWORKDAYS(Lister!$D$20,Lister!$E$20,Lister!$D$7:$D$13),IF(AND(MONTH(E803)=4,MONTH(F803)=6),(NETWORKDAYS(Lister!$D$20,Lister!$E$20,Lister!$D$7:$D$13)-P803)*N803/NETWORKDAYS(Lister!$D$20,Lister!$E$20,Lister!$D$7:$D$13),IF(OR(MONTH(F803)=4,MONTH(E803)=6),0)))))),0),"")</f>
        <v/>
      </c>
      <c r="T803" s="48" t="str">
        <f>IFERROR(MAX(IF(OR(O803="",P803="",Q803=""),"",IF(AND(MONTH(E803)=6,MONTH(F803)=6),(NETWORKDAYS(E803,F803,Lister!$D$7:$D$13)-Q803)*N803/NETWORKDAYS(Lister!$D$21,Lister!$E$21,Lister!$D$7:$D$13),IF(AND(MONTH(E803)&lt;6,MONTH(F803)=6),(NETWORKDAYS(Lister!$D$21,F803,Lister!$D$7:$D$13)-Q803)*N803/NETWORKDAYS(Lister!$D$21,Lister!$E$21,Lister!$D$7:$D$13),IF(MONTH(F803)&lt;6,0)))),0),"")</f>
        <v/>
      </c>
      <c r="U803" s="50" t="str">
        <f t="shared" si="63"/>
        <v/>
      </c>
    </row>
    <row r="804" spans="1:21" x14ac:dyDescent="0.35">
      <c r="A804" s="11" t="str">
        <f t="shared" si="64"/>
        <v/>
      </c>
      <c r="B804" s="32"/>
      <c r="C804" s="17"/>
      <c r="D804" s="18"/>
      <c r="E804" s="12"/>
      <c r="F804" s="12"/>
      <c r="G804" s="40" t="str">
        <f>IF(OR(E804="",F804=""),"",NETWORKDAYS(E804,F804,Lister!$D$7:$D$13))</f>
        <v/>
      </c>
      <c r="H804" s="14"/>
      <c r="I804" s="25" t="str">
        <f t="shared" si="60"/>
        <v/>
      </c>
      <c r="J804" s="45"/>
      <c r="K804" s="46"/>
      <c r="L804" s="15"/>
      <c r="M804" s="49" t="str">
        <f t="shared" si="61"/>
        <v/>
      </c>
      <c r="N804" s="47" t="str">
        <f t="shared" si="62"/>
        <v/>
      </c>
      <c r="O804" s="15"/>
      <c r="P804" s="15"/>
      <c r="Q804" s="15"/>
      <c r="R804" s="48" t="str">
        <f>IFERROR(MAX(IF(OR(O804="",P804="",Q804=""),"",IF(AND(MONTH(E804)=4,MONTH(F804)=4),(NETWORKDAYS(E804,F804,Lister!$D$7:$D$13)-O804)*N804/NETWORKDAYS(Lister!$D$19,Lister!$E$19,Lister!$D$7:$D$13),IF(AND(MONTH(E804)=4,MONTH(F804)&gt;4),(NETWORKDAYS(E804,Lister!$E$19,Lister!$D$7:$D$13)-O804)*N804/NETWORKDAYS(Lister!$D$19,Lister!$E$19,Lister!$D$7:$D$13),IF(MONTH(E804)&gt;4,0)))),0),"")</f>
        <v/>
      </c>
      <c r="S804" s="48" t="str">
        <f>IFERROR(MAX(IF(OR(O804="",P804="",Q804=""),"",IF(AND(MONTH(E804)=5,MONTH(F804)=5),(NETWORKDAYS(E804,F804,Lister!$D$7:$D$13)-P804)*N804/NETWORKDAYS(Lister!$D$20,Lister!$E$20,Lister!$D$7:$D$13),IF(AND(MONTH(E804)=4,MONTH(F804)=5),(NETWORKDAYS(Lister!$D$20,F804,Lister!$D$7:$D$13)-P804)*N804/NETWORKDAYS(Lister!$D$20,Lister!$E$20,Lister!$D$7:$D$13),IF(AND(MONTH(E804)=5,MONTH(F804)=6),(NETWORKDAYS(E804,Lister!$E$20,Lister!$D$7:$D$13)-P804)*N804/NETWORKDAYS(Lister!$D$20,Lister!$E$20,Lister!$D$7:$D$13),IF(AND(MONTH(E804)=4,MONTH(F804)=6),(NETWORKDAYS(Lister!$D$20,Lister!$E$20,Lister!$D$7:$D$13)-P804)*N804/NETWORKDAYS(Lister!$D$20,Lister!$E$20,Lister!$D$7:$D$13),IF(OR(MONTH(F804)=4,MONTH(E804)=6),0)))))),0),"")</f>
        <v/>
      </c>
      <c r="T804" s="48" t="str">
        <f>IFERROR(MAX(IF(OR(O804="",P804="",Q804=""),"",IF(AND(MONTH(E804)=6,MONTH(F804)=6),(NETWORKDAYS(E804,F804,Lister!$D$7:$D$13)-Q804)*N804/NETWORKDAYS(Lister!$D$21,Lister!$E$21,Lister!$D$7:$D$13),IF(AND(MONTH(E804)&lt;6,MONTH(F804)=6),(NETWORKDAYS(Lister!$D$21,F804,Lister!$D$7:$D$13)-Q804)*N804/NETWORKDAYS(Lister!$D$21,Lister!$E$21,Lister!$D$7:$D$13),IF(MONTH(F804)&lt;6,0)))),0),"")</f>
        <v/>
      </c>
      <c r="U804" s="50" t="str">
        <f t="shared" si="63"/>
        <v/>
      </c>
    </row>
    <row r="805" spans="1:21" x14ac:dyDescent="0.35">
      <c r="A805" s="11" t="str">
        <f t="shared" si="64"/>
        <v/>
      </c>
      <c r="B805" s="32"/>
      <c r="C805" s="17"/>
      <c r="D805" s="18"/>
      <c r="E805" s="12"/>
      <c r="F805" s="12"/>
      <c r="G805" s="40" t="str">
        <f>IF(OR(E805="",F805=""),"",NETWORKDAYS(E805,F805,Lister!$D$7:$D$13))</f>
        <v/>
      </c>
      <c r="H805" s="14"/>
      <c r="I805" s="25" t="str">
        <f t="shared" si="60"/>
        <v/>
      </c>
      <c r="J805" s="45"/>
      <c r="K805" s="46"/>
      <c r="L805" s="15"/>
      <c r="M805" s="49" t="str">
        <f t="shared" si="61"/>
        <v/>
      </c>
      <c r="N805" s="47" t="str">
        <f t="shared" si="62"/>
        <v/>
      </c>
      <c r="O805" s="15"/>
      <c r="P805" s="15"/>
      <c r="Q805" s="15"/>
      <c r="R805" s="48" t="str">
        <f>IFERROR(MAX(IF(OR(O805="",P805="",Q805=""),"",IF(AND(MONTH(E805)=4,MONTH(F805)=4),(NETWORKDAYS(E805,F805,Lister!$D$7:$D$13)-O805)*N805/NETWORKDAYS(Lister!$D$19,Lister!$E$19,Lister!$D$7:$D$13),IF(AND(MONTH(E805)=4,MONTH(F805)&gt;4),(NETWORKDAYS(E805,Lister!$E$19,Lister!$D$7:$D$13)-O805)*N805/NETWORKDAYS(Lister!$D$19,Lister!$E$19,Lister!$D$7:$D$13),IF(MONTH(E805)&gt;4,0)))),0),"")</f>
        <v/>
      </c>
      <c r="S805" s="48" t="str">
        <f>IFERROR(MAX(IF(OR(O805="",P805="",Q805=""),"",IF(AND(MONTH(E805)=5,MONTH(F805)=5),(NETWORKDAYS(E805,F805,Lister!$D$7:$D$13)-P805)*N805/NETWORKDAYS(Lister!$D$20,Lister!$E$20,Lister!$D$7:$D$13),IF(AND(MONTH(E805)=4,MONTH(F805)=5),(NETWORKDAYS(Lister!$D$20,F805,Lister!$D$7:$D$13)-P805)*N805/NETWORKDAYS(Lister!$D$20,Lister!$E$20,Lister!$D$7:$D$13),IF(AND(MONTH(E805)=5,MONTH(F805)=6),(NETWORKDAYS(E805,Lister!$E$20,Lister!$D$7:$D$13)-P805)*N805/NETWORKDAYS(Lister!$D$20,Lister!$E$20,Lister!$D$7:$D$13),IF(AND(MONTH(E805)=4,MONTH(F805)=6),(NETWORKDAYS(Lister!$D$20,Lister!$E$20,Lister!$D$7:$D$13)-P805)*N805/NETWORKDAYS(Lister!$D$20,Lister!$E$20,Lister!$D$7:$D$13),IF(OR(MONTH(F805)=4,MONTH(E805)=6),0)))))),0),"")</f>
        <v/>
      </c>
      <c r="T805" s="48" t="str">
        <f>IFERROR(MAX(IF(OR(O805="",P805="",Q805=""),"",IF(AND(MONTH(E805)=6,MONTH(F805)=6),(NETWORKDAYS(E805,F805,Lister!$D$7:$D$13)-Q805)*N805/NETWORKDAYS(Lister!$D$21,Lister!$E$21,Lister!$D$7:$D$13),IF(AND(MONTH(E805)&lt;6,MONTH(F805)=6),(NETWORKDAYS(Lister!$D$21,F805,Lister!$D$7:$D$13)-Q805)*N805/NETWORKDAYS(Lister!$D$21,Lister!$E$21,Lister!$D$7:$D$13),IF(MONTH(F805)&lt;6,0)))),0),"")</f>
        <v/>
      </c>
      <c r="U805" s="50" t="str">
        <f t="shared" si="63"/>
        <v/>
      </c>
    </row>
    <row r="806" spans="1:21" x14ac:dyDescent="0.35">
      <c r="A806" s="11" t="str">
        <f t="shared" si="64"/>
        <v/>
      </c>
      <c r="B806" s="32"/>
      <c r="C806" s="17"/>
      <c r="D806" s="18"/>
      <c r="E806" s="12"/>
      <c r="F806" s="12"/>
      <c r="G806" s="40" t="str">
        <f>IF(OR(E806="",F806=""),"",NETWORKDAYS(E806,F806,Lister!$D$7:$D$13))</f>
        <v/>
      </c>
      <c r="H806" s="14"/>
      <c r="I806" s="25" t="str">
        <f t="shared" si="60"/>
        <v/>
      </c>
      <c r="J806" s="45"/>
      <c r="K806" s="46"/>
      <c r="L806" s="15"/>
      <c r="M806" s="49" t="str">
        <f t="shared" si="61"/>
        <v/>
      </c>
      <c r="N806" s="47" t="str">
        <f t="shared" si="62"/>
        <v/>
      </c>
      <c r="O806" s="15"/>
      <c r="P806" s="15"/>
      <c r="Q806" s="15"/>
      <c r="R806" s="48" t="str">
        <f>IFERROR(MAX(IF(OR(O806="",P806="",Q806=""),"",IF(AND(MONTH(E806)=4,MONTH(F806)=4),(NETWORKDAYS(E806,F806,Lister!$D$7:$D$13)-O806)*N806/NETWORKDAYS(Lister!$D$19,Lister!$E$19,Lister!$D$7:$D$13),IF(AND(MONTH(E806)=4,MONTH(F806)&gt;4),(NETWORKDAYS(E806,Lister!$E$19,Lister!$D$7:$D$13)-O806)*N806/NETWORKDAYS(Lister!$D$19,Lister!$E$19,Lister!$D$7:$D$13),IF(MONTH(E806)&gt;4,0)))),0),"")</f>
        <v/>
      </c>
      <c r="S806" s="48" t="str">
        <f>IFERROR(MAX(IF(OR(O806="",P806="",Q806=""),"",IF(AND(MONTH(E806)=5,MONTH(F806)=5),(NETWORKDAYS(E806,F806,Lister!$D$7:$D$13)-P806)*N806/NETWORKDAYS(Lister!$D$20,Lister!$E$20,Lister!$D$7:$D$13),IF(AND(MONTH(E806)=4,MONTH(F806)=5),(NETWORKDAYS(Lister!$D$20,F806,Lister!$D$7:$D$13)-P806)*N806/NETWORKDAYS(Lister!$D$20,Lister!$E$20,Lister!$D$7:$D$13),IF(AND(MONTH(E806)=5,MONTH(F806)=6),(NETWORKDAYS(E806,Lister!$E$20,Lister!$D$7:$D$13)-P806)*N806/NETWORKDAYS(Lister!$D$20,Lister!$E$20,Lister!$D$7:$D$13),IF(AND(MONTH(E806)=4,MONTH(F806)=6),(NETWORKDAYS(Lister!$D$20,Lister!$E$20,Lister!$D$7:$D$13)-P806)*N806/NETWORKDAYS(Lister!$D$20,Lister!$E$20,Lister!$D$7:$D$13),IF(OR(MONTH(F806)=4,MONTH(E806)=6),0)))))),0),"")</f>
        <v/>
      </c>
      <c r="T806" s="48" t="str">
        <f>IFERROR(MAX(IF(OR(O806="",P806="",Q806=""),"",IF(AND(MONTH(E806)=6,MONTH(F806)=6),(NETWORKDAYS(E806,F806,Lister!$D$7:$D$13)-Q806)*N806/NETWORKDAYS(Lister!$D$21,Lister!$E$21,Lister!$D$7:$D$13),IF(AND(MONTH(E806)&lt;6,MONTH(F806)=6),(NETWORKDAYS(Lister!$D$21,F806,Lister!$D$7:$D$13)-Q806)*N806/NETWORKDAYS(Lister!$D$21,Lister!$E$21,Lister!$D$7:$D$13),IF(MONTH(F806)&lt;6,0)))),0),"")</f>
        <v/>
      </c>
      <c r="U806" s="50" t="str">
        <f t="shared" si="63"/>
        <v/>
      </c>
    </row>
    <row r="807" spans="1:21" x14ac:dyDescent="0.35">
      <c r="A807" s="11" t="str">
        <f t="shared" si="64"/>
        <v/>
      </c>
      <c r="B807" s="32"/>
      <c r="C807" s="17"/>
      <c r="D807" s="18"/>
      <c r="E807" s="12"/>
      <c r="F807" s="12"/>
      <c r="G807" s="40" t="str">
        <f>IF(OR(E807="",F807=""),"",NETWORKDAYS(E807,F807,Lister!$D$7:$D$13))</f>
        <v/>
      </c>
      <c r="H807" s="14"/>
      <c r="I807" s="25" t="str">
        <f t="shared" si="60"/>
        <v/>
      </c>
      <c r="J807" s="45"/>
      <c r="K807" s="46"/>
      <c r="L807" s="15"/>
      <c r="M807" s="49" t="str">
        <f t="shared" si="61"/>
        <v/>
      </c>
      <c r="N807" s="47" t="str">
        <f t="shared" si="62"/>
        <v/>
      </c>
      <c r="O807" s="15"/>
      <c r="P807" s="15"/>
      <c r="Q807" s="15"/>
      <c r="R807" s="48" t="str">
        <f>IFERROR(MAX(IF(OR(O807="",P807="",Q807=""),"",IF(AND(MONTH(E807)=4,MONTH(F807)=4),(NETWORKDAYS(E807,F807,Lister!$D$7:$D$13)-O807)*N807/NETWORKDAYS(Lister!$D$19,Lister!$E$19,Lister!$D$7:$D$13),IF(AND(MONTH(E807)=4,MONTH(F807)&gt;4),(NETWORKDAYS(E807,Lister!$E$19,Lister!$D$7:$D$13)-O807)*N807/NETWORKDAYS(Lister!$D$19,Lister!$E$19,Lister!$D$7:$D$13),IF(MONTH(E807)&gt;4,0)))),0),"")</f>
        <v/>
      </c>
      <c r="S807" s="48" t="str">
        <f>IFERROR(MAX(IF(OR(O807="",P807="",Q807=""),"",IF(AND(MONTH(E807)=5,MONTH(F807)=5),(NETWORKDAYS(E807,F807,Lister!$D$7:$D$13)-P807)*N807/NETWORKDAYS(Lister!$D$20,Lister!$E$20,Lister!$D$7:$D$13),IF(AND(MONTH(E807)=4,MONTH(F807)=5),(NETWORKDAYS(Lister!$D$20,F807,Lister!$D$7:$D$13)-P807)*N807/NETWORKDAYS(Lister!$D$20,Lister!$E$20,Lister!$D$7:$D$13),IF(AND(MONTH(E807)=5,MONTH(F807)=6),(NETWORKDAYS(E807,Lister!$E$20,Lister!$D$7:$D$13)-P807)*N807/NETWORKDAYS(Lister!$D$20,Lister!$E$20,Lister!$D$7:$D$13),IF(AND(MONTH(E807)=4,MONTH(F807)=6),(NETWORKDAYS(Lister!$D$20,Lister!$E$20,Lister!$D$7:$D$13)-P807)*N807/NETWORKDAYS(Lister!$D$20,Lister!$E$20,Lister!$D$7:$D$13),IF(OR(MONTH(F807)=4,MONTH(E807)=6),0)))))),0),"")</f>
        <v/>
      </c>
      <c r="T807" s="48" t="str">
        <f>IFERROR(MAX(IF(OR(O807="",P807="",Q807=""),"",IF(AND(MONTH(E807)=6,MONTH(F807)=6),(NETWORKDAYS(E807,F807,Lister!$D$7:$D$13)-Q807)*N807/NETWORKDAYS(Lister!$D$21,Lister!$E$21,Lister!$D$7:$D$13),IF(AND(MONTH(E807)&lt;6,MONTH(F807)=6),(NETWORKDAYS(Lister!$D$21,F807,Lister!$D$7:$D$13)-Q807)*N807/NETWORKDAYS(Lister!$D$21,Lister!$E$21,Lister!$D$7:$D$13),IF(MONTH(F807)&lt;6,0)))),0),"")</f>
        <v/>
      </c>
      <c r="U807" s="50" t="str">
        <f t="shared" si="63"/>
        <v/>
      </c>
    </row>
    <row r="808" spans="1:21" x14ac:dyDescent="0.35">
      <c r="A808" s="11" t="str">
        <f t="shared" si="64"/>
        <v/>
      </c>
      <c r="B808" s="32"/>
      <c r="C808" s="17"/>
      <c r="D808" s="18"/>
      <c r="E808" s="12"/>
      <c r="F808" s="12"/>
      <c r="G808" s="40" t="str">
        <f>IF(OR(E808="",F808=""),"",NETWORKDAYS(E808,F808,Lister!$D$7:$D$13))</f>
        <v/>
      </c>
      <c r="H808" s="14"/>
      <c r="I808" s="25" t="str">
        <f t="shared" si="60"/>
        <v/>
      </c>
      <c r="J808" s="45"/>
      <c r="K808" s="46"/>
      <c r="L808" s="15"/>
      <c r="M808" s="49" t="str">
        <f t="shared" si="61"/>
        <v/>
      </c>
      <c r="N808" s="47" t="str">
        <f t="shared" si="62"/>
        <v/>
      </c>
      <c r="O808" s="15"/>
      <c r="P808" s="15"/>
      <c r="Q808" s="15"/>
      <c r="R808" s="48" t="str">
        <f>IFERROR(MAX(IF(OR(O808="",P808="",Q808=""),"",IF(AND(MONTH(E808)=4,MONTH(F808)=4),(NETWORKDAYS(E808,F808,Lister!$D$7:$D$13)-O808)*N808/NETWORKDAYS(Lister!$D$19,Lister!$E$19,Lister!$D$7:$D$13),IF(AND(MONTH(E808)=4,MONTH(F808)&gt;4),(NETWORKDAYS(E808,Lister!$E$19,Lister!$D$7:$D$13)-O808)*N808/NETWORKDAYS(Lister!$D$19,Lister!$E$19,Lister!$D$7:$D$13),IF(MONTH(E808)&gt;4,0)))),0),"")</f>
        <v/>
      </c>
      <c r="S808" s="48" t="str">
        <f>IFERROR(MAX(IF(OR(O808="",P808="",Q808=""),"",IF(AND(MONTH(E808)=5,MONTH(F808)=5),(NETWORKDAYS(E808,F808,Lister!$D$7:$D$13)-P808)*N808/NETWORKDAYS(Lister!$D$20,Lister!$E$20,Lister!$D$7:$D$13),IF(AND(MONTH(E808)=4,MONTH(F808)=5),(NETWORKDAYS(Lister!$D$20,F808,Lister!$D$7:$D$13)-P808)*N808/NETWORKDAYS(Lister!$D$20,Lister!$E$20,Lister!$D$7:$D$13),IF(AND(MONTH(E808)=5,MONTH(F808)=6),(NETWORKDAYS(E808,Lister!$E$20,Lister!$D$7:$D$13)-P808)*N808/NETWORKDAYS(Lister!$D$20,Lister!$E$20,Lister!$D$7:$D$13),IF(AND(MONTH(E808)=4,MONTH(F808)=6),(NETWORKDAYS(Lister!$D$20,Lister!$E$20,Lister!$D$7:$D$13)-P808)*N808/NETWORKDAYS(Lister!$D$20,Lister!$E$20,Lister!$D$7:$D$13),IF(OR(MONTH(F808)=4,MONTH(E808)=6),0)))))),0),"")</f>
        <v/>
      </c>
      <c r="T808" s="48" t="str">
        <f>IFERROR(MAX(IF(OR(O808="",P808="",Q808=""),"",IF(AND(MONTH(E808)=6,MONTH(F808)=6),(NETWORKDAYS(E808,F808,Lister!$D$7:$D$13)-Q808)*N808/NETWORKDAYS(Lister!$D$21,Lister!$E$21,Lister!$D$7:$D$13),IF(AND(MONTH(E808)&lt;6,MONTH(F808)=6),(NETWORKDAYS(Lister!$D$21,F808,Lister!$D$7:$D$13)-Q808)*N808/NETWORKDAYS(Lister!$D$21,Lister!$E$21,Lister!$D$7:$D$13),IF(MONTH(F808)&lt;6,0)))),0),"")</f>
        <v/>
      </c>
      <c r="U808" s="50" t="str">
        <f t="shared" si="63"/>
        <v/>
      </c>
    </row>
    <row r="809" spans="1:21" x14ac:dyDescent="0.35">
      <c r="A809" s="11" t="str">
        <f t="shared" si="64"/>
        <v/>
      </c>
      <c r="B809" s="32"/>
      <c r="C809" s="17"/>
      <c r="D809" s="18"/>
      <c r="E809" s="12"/>
      <c r="F809" s="12"/>
      <c r="G809" s="40" t="str">
        <f>IF(OR(E809="",F809=""),"",NETWORKDAYS(E809,F809,Lister!$D$7:$D$13))</f>
        <v/>
      </c>
      <c r="H809" s="14"/>
      <c r="I809" s="25" t="str">
        <f t="shared" si="60"/>
        <v/>
      </c>
      <c r="J809" s="45"/>
      <c r="K809" s="46"/>
      <c r="L809" s="15"/>
      <c r="M809" s="49" t="str">
        <f t="shared" si="61"/>
        <v/>
      </c>
      <c r="N809" s="47" t="str">
        <f t="shared" si="62"/>
        <v/>
      </c>
      <c r="O809" s="15"/>
      <c r="P809" s="15"/>
      <c r="Q809" s="15"/>
      <c r="R809" s="48" t="str">
        <f>IFERROR(MAX(IF(OR(O809="",P809="",Q809=""),"",IF(AND(MONTH(E809)=4,MONTH(F809)=4),(NETWORKDAYS(E809,F809,Lister!$D$7:$D$13)-O809)*N809/NETWORKDAYS(Lister!$D$19,Lister!$E$19,Lister!$D$7:$D$13),IF(AND(MONTH(E809)=4,MONTH(F809)&gt;4),(NETWORKDAYS(E809,Lister!$E$19,Lister!$D$7:$D$13)-O809)*N809/NETWORKDAYS(Lister!$D$19,Lister!$E$19,Lister!$D$7:$D$13),IF(MONTH(E809)&gt;4,0)))),0),"")</f>
        <v/>
      </c>
      <c r="S809" s="48" t="str">
        <f>IFERROR(MAX(IF(OR(O809="",P809="",Q809=""),"",IF(AND(MONTH(E809)=5,MONTH(F809)=5),(NETWORKDAYS(E809,F809,Lister!$D$7:$D$13)-P809)*N809/NETWORKDAYS(Lister!$D$20,Lister!$E$20,Lister!$D$7:$D$13),IF(AND(MONTH(E809)=4,MONTH(F809)=5),(NETWORKDAYS(Lister!$D$20,F809,Lister!$D$7:$D$13)-P809)*N809/NETWORKDAYS(Lister!$D$20,Lister!$E$20,Lister!$D$7:$D$13),IF(AND(MONTH(E809)=5,MONTH(F809)=6),(NETWORKDAYS(E809,Lister!$E$20,Lister!$D$7:$D$13)-P809)*N809/NETWORKDAYS(Lister!$D$20,Lister!$E$20,Lister!$D$7:$D$13),IF(AND(MONTH(E809)=4,MONTH(F809)=6),(NETWORKDAYS(Lister!$D$20,Lister!$E$20,Lister!$D$7:$D$13)-P809)*N809/NETWORKDAYS(Lister!$D$20,Lister!$E$20,Lister!$D$7:$D$13),IF(OR(MONTH(F809)=4,MONTH(E809)=6),0)))))),0),"")</f>
        <v/>
      </c>
      <c r="T809" s="48" t="str">
        <f>IFERROR(MAX(IF(OR(O809="",P809="",Q809=""),"",IF(AND(MONTH(E809)=6,MONTH(F809)=6),(NETWORKDAYS(E809,F809,Lister!$D$7:$D$13)-Q809)*N809/NETWORKDAYS(Lister!$D$21,Lister!$E$21,Lister!$D$7:$D$13),IF(AND(MONTH(E809)&lt;6,MONTH(F809)=6),(NETWORKDAYS(Lister!$D$21,F809,Lister!$D$7:$D$13)-Q809)*N809/NETWORKDAYS(Lister!$D$21,Lister!$E$21,Lister!$D$7:$D$13),IF(MONTH(F809)&lt;6,0)))),0),"")</f>
        <v/>
      </c>
      <c r="U809" s="50" t="str">
        <f t="shared" si="63"/>
        <v/>
      </c>
    </row>
    <row r="810" spans="1:21" x14ac:dyDescent="0.35">
      <c r="A810" s="11" t="str">
        <f t="shared" si="64"/>
        <v/>
      </c>
      <c r="B810" s="32"/>
      <c r="C810" s="17"/>
      <c r="D810" s="18"/>
      <c r="E810" s="12"/>
      <c r="F810" s="12"/>
      <c r="G810" s="40" t="str">
        <f>IF(OR(E810="",F810=""),"",NETWORKDAYS(E810,F810,Lister!$D$7:$D$13))</f>
        <v/>
      </c>
      <c r="H810" s="14"/>
      <c r="I810" s="25" t="str">
        <f t="shared" si="60"/>
        <v/>
      </c>
      <c r="J810" s="45"/>
      <c r="K810" s="46"/>
      <c r="L810" s="15"/>
      <c r="M810" s="49" t="str">
        <f t="shared" si="61"/>
        <v/>
      </c>
      <c r="N810" s="47" t="str">
        <f t="shared" si="62"/>
        <v/>
      </c>
      <c r="O810" s="15"/>
      <c r="P810" s="15"/>
      <c r="Q810" s="15"/>
      <c r="R810" s="48" t="str">
        <f>IFERROR(MAX(IF(OR(O810="",P810="",Q810=""),"",IF(AND(MONTH(E810)=4,MONTH(F810)=4),(NETWORKDAYS(E810,F810,Lister!$D$7:$D$13)-O810)*N810/NETWORKDAYS(Lister!$D$19,Lister!$E$19,Lister!$D$7:$D$13),IF(AND(MONTH(E810)=4,MONTH(F810)&gt;4),(NETWORKDAYS(E810,Lister!$E$19,Lister!$D$7:$D$13)-O810)*N810/NETWORKDAYS(Lister!$D$19,Lister!$E$19,Lister!$D$7:$D$13),IF(MONTH(E810)&gt;4,0)))),0),"")</f>
        <v/>
      </c>
      <c r="S810" s="48" t="str">
        <f>IFERROR(MAX(IF(OR(O810="",P810="",Q810=""),"",IF(AND(MONTH(E810)=5,MONTH(F810)=5),(NETWORKDAYS(E810,F810,Lister!$D$7:$D$13)-P810)*N810/NETWORKDAYS(Lister!$D$20,Lister!$E$20,Lister!$D$7:$D$13),IF(AND(MONTH(E810)=4,MONTH(F810)=5),(NETWORKDAYS(Lister!$D$20,F810,Lister!$D$7:$D$13)-P810)*N810/NETWORKDAYS(Lister!$D$20,Lister!$E$20,Lister!$D$7:$D$13),IF(AND(MONTH(E810)=5,MONTH(F810)=6),(NETWORKDAYS(E810,Lister!$E$20,Lister!$D$7:$D$13)-P810)*N810/NETWORKDAYS(Lister!$D$20,Lister!$E$20,Lister!$D$7:$D$13),IF(AND(MONTH(E810)=4,MONTH(F810)=6),(NETWORKDAYS(Lister!$D$20,Lister!$E$20,Lister!$D$7:$D$13)-P810)*N810/NETWORKDAYS(Lister!$D$20,Lister!$E$20,Lister!$D$7:$D$13),IF(OR(MONTH(F810)=4,MONTH(E810)=6),0)))))),0),"")</f>
        <v/>
      </c>
      <c r="T810" s="48" t="str">
        <f>IFERROR(MAX(IF(OR(O810="",P810="",Q810=""),"",IF(AND(MONTH(E810)=6,MONTH(F810)=6),(NETWORKDAYS(E810,F810,Lister!$D$7:$D$13)-Q810)*N810/NETWORKDAYS(Lister!$D$21,Lister!$E$21,Lister!$D$7:$D$13),IF(AND(MONTH(E810)&lt;6,MONTH(F810)=6),(NETWORKDAYS(Lister!$D$21,F810,Lister!$D$7:$D$13)-Q810)*N810/NETWORKDAYS(Lister!$D$21,Lister!$E$21,Lister!$D$7:$D$13),IF(MONTH(F810)&lt;6,0)))),0),"")</f>
        <v/>
      </c>
      <c r="U810" s="50" t="str">
        <f t="shared" si="63"/>
        <v/>
      </c>
    </row>
    <row r="811" spans="1:21" x14ac:dyDescent="0.35">
      <c r="A811" s="11" t="str">
        <f t="shared" si="64"/>
        <v/>
      </c>
      <c r="B811" s="32"/>
      <c r="C811" s="17"/>
      <c r="D811" s="18"/>
      <c r="E811" s="12"/>
      <c r="F811" s="12"/>
      <c r="G811" s="40" t="str">
        <f>IF(OR(E811="",F811=""),"",NETWORKDAYS(E811,F811,Lister!$D$7:$D$13))</f>
        <v/>
      </c>
      <c r="H811" s="14"/>
      <c r="I811" s="25" t="str">
        <f t="shared" si="60"/>
        <v/>
      </c>
      <c r="J811" s="45"/>
      <c r="K811" s="46"/>
      <c r="L811" s="15"/>
      <c r="M811" s="49" t="str">
        <f t="shared" si="61"/>
        <v/>
      </c>
      <c r="N811" s="47" t="str">
        <f t="shared" si="62"/>
        <v/>
      </c>
      <c r="O811" s="15"/>
      <c r="P811" s="15"/>
      <c r="Q811" s="15"/>
      <c r="R811" s="48" t="str">
        <f>IFERROR(MAX(IF(OR(O811="",P811="",Q811=""),"",IF(AND(MONTH(E811)=4,MONTH(F811)=4),(NETWORKDAYS(E811,F811,Lister!$D$7:$D$13)-O811)*N811/NETWORKDAYS(Lister!$D$19,Lister!$E$19,Lister!$D$7:$D$13),IF(AND(MONTH(E811)=4,MONTH(F811)&gt;4),(NETWORKDAYS(E811,Lister!$E$19,Lister!$D$7:$D$13)-O811)*N811/NETWORKDAYS(Lister!$D$19,Lister!$E$19,Lister!$D$7:$D$13),IF(MONTH(E811)&gt;4,0)))),0),"")</f>
        <v/>
      </c>
      <c r="S811" s="48" t="str">
        <f>IFERROR(MAX(IF(OR(O811="",P811="",Q811=""),"",IF(AND(MONTH(E811)=5,MONTH(F811)=5),(NETWORKDAYS(E811,F811,Lister!$D$7:$D$13)-P811)*N811/NETWORKDAYS(Lister!$D$20,Lister!$E$20,Lister!$D$7:$D$13),IF(AND(MONTH(E811)=4,MONTH(F811)=5),(NETWORKDAYS(Lister!$D$20,F811,Lister!$D$7:$D$13)-P811)*N811/NETWORKDAYS(Lister!$D$20,Lister!$E$20,Lister!$D$7:$D$13),IF(AND(MONTH(E811)=5,MONTH(F811)=6),(NETWORKDAYS(E811,Lister!$E$20,Lister!$D$7:$D$13)-P811)*N811/NETWORKDAYS(Lister!$D$20,Lister!$E$20,Lister!$D$7:$D$13),IF(AND(MONTH(E811)=4,MONTH(F811)=6),(NETWORKDAYS(Lister!$D$20,Lister!$E$20,Lister!$D$7:$D$13)-P811)*N811/NETWORKDAYS(Lister!$D$20,Lister!$E$20,Lister!$D$7:$D$13),IF(OR(MONTH(F811)=4,MONTH(E811)=6),0)))))),0),"")</f>
        <v/>
      </c>
      <c r="T811" s="48" t="str">
        <f>IFERROR(MAX(IF(OR(O811="",P811="",Q811=""),"",IF(AND(MONTH(E811)=6,MONTH(F811)=6),(NETWORKDAYS(E811,F811,Lister!$D$7:$D$13)-Q811)*N811/NETWORKDAYS(Lister!$D$21,Lister!$E$21,Lister!$D$7:$D$13),IF(AND(MONTH(E811)&lt;6,MONTH(F811)=6),(NETWORKDAYS(Lister!$D$21,F811,Lister!$D$7:$D$13)-Q811)*N811/NETWORKDAYS(Lister!$D$21,Lister!$E$21,Lister!$D$7:$D$13),IF(MONTH(F811)&lt;6,0)))),0),"")</f>
        <v/>
      </c>
      <c r="U811" s="50" t="str">
        <f t="shared" si="63"/>
        <v/>
      </c>
    </row>
    <row r="812" spans="1:21" x14ac:dyDescent="0.35">
      <c r="A812" s="11" t="str">
        <f t="shared" si="64"/>
        <v/>
      </c>
      <c r="B812" s="32"/>
      <c r="C812" s="17"/>
      <c r="D812" s="18"/>
      <c r="E812" s="12"/>
      <c r="F812" s="12"/>
      <c r="G812" s="40" t="str">
        <f>IF(OR(E812="",F812=""),"",NETWORKDAYS(E812,F812,Lister!$D$7:$D$13))</f>
        <v/>
      </c>
      <c r="H812" s="14"/>
      <c r="I812" s="25" t="str">
        <f t="shared" si="60"/>
        <v/>
      </c>
      <c r="J812" s="45"/>
      <c r="K812" s="46"/>
      <c r="L812" s="15"/>
      <c r="M812" s="49" t="str">
        <f t="shared" si="61"/>
        <v/>
      </c>
      <c r="N812" s="47" t="str">
        <f t="shared" si="62"/>
        <v/>
      </c>
      <c r="O812" s="15"/>
      <c r="P812" s="15"/>
      <c r="Q812" s="15"/>
      <c r="R812" s="48" t="str">
        <f>IFERROR(MAX(IF(OR(O812="",P812="",Q812=""),"",IF(AND(MONTH(E812)=4,MONTH(F812)=4),(NETWORKDAYS(E812,F812,Lister!$D$7:$D$13)-O812)*N812/NETWORKDAYS(Lister!$D$19,Lister!$E$19,Lister!$D$7:$D$13),IF(AND(MONTH(E812)=4,MONTH(F812)&gt;4),(NETWORKDAYS(E812,Lister!$E$19,Lister!$D$7:$D$13)-O812)*N812/NETWORKDAYS(Lister!$D$19,Lister!$E$19,Lister!$D$7:$D$13),IF(MONTH(E812)&gt;4,0)))),0),"")</f>
        <v/>
      </c>
      <c r="S812" s="48" t="str">
        <f>IFERROR(MAX(IF(OR(O812="",P812="",Q812=""),"",IF(AND(MONTH(E812)=5,MONTH(F812)=5),(NETWORKDAYS(E812,F812,Lister!$D$7:$D$13)-P812)*N812/NETWORKDAYS(Lister!$D$20,Lister!$E$20,Lister!$D$7:$D$13),IF(AND(MONTH(E812)=4,MONTH(F812)=5),(NETWORKDAYS(Lister!$D$20,F812,Lister!$D$7:$D$13)-P812)*N812/NETWORKDAYS(Lister!$D$20,Lister!$E$20,Lister!$D$7:$D$13),IF(AND(MONTH(E812)=5,MONTH(F812)=6),(NETWORKDAYS(E812,Lister!$E$20,Lister!$D$7:$D$13)-P812)*N812/NETWORKDAYS(Lister!$D$20,Lister!$E$20,Lister!$D$7:$D$13),IF(AND(MONTH(E812)=4,MONTH(F812)=6),(NETWORKDAYS(Lister!$D$20,Lister!$E$20,Lister!$D$7:$D$13)-P812)*N812/NETWORKDAYS(Lister!$D$20,Lister!$E$20,Lister!$D$7:$D$13),IF(OR(MONTH(F812)=4,MONTH(E812)=6),0)))))),0),"")</f>
        <v/>
      </c>
      <c r="T812" s="48" t="str">
        <f>IFERROR(MAX(IF(OR(O812="",P812="",Q812=""),"",IF(AND(MONTH(E812)=6,MONTH(F812)=6),(NETWORKDAYS(E812,F812,Lister!$D$7:$D$13)-Q812)*N812/NETWORKDAYS(Lister!$D$21,Lister!$E$21,Lister!$D$7:$D$13),IF(AND(MONTH(E812)&lt;6,MONTH(F812)=6),(NETWORKDAYS(Lister!$D$21,F812,Lister!$D$7:$D$13)-Q812)*N812/NETWORKDAYS(Lister!$D$21,Lister!$E$21,Lister!$D$7:$D$13),IF(MONTH(F812)&lt;6,0)))),0),"")</f>
        <v/>
      </c>
      <c r="U812" s="50" t="str">
        <f t="shared" si="63"/>
        <v/>
      </c>
    </row>
    <row r="813" spans="1:21" x14ac:dyDescent="0.35">
      <c r="A813" s="11" t="str">
        <f t="shared" si="64"/>
        <v/>
      </c>
      <c r="B813" s="32"/>
      <c r="C813" s="17"/>
      <c r="D813" s="18"/>
      <c r="E813" s="12"/>
      <c r="F813" s="12"/>
      <c r="G813" s="40" t="str">
        <f>IF(OR(E813="",F813=""),"",NETWORKDAYS(E813,F813,Lister!$D$7:$D$13))</f>
        <v/>
      </c>
      <c r="H813" s="14"/>
      <c r="I813" s="25" t="str">
        <f t="shared" si="60"/>
        <v/>
      </c>
      <c r="J813" s="45"/>
      <c r="K813" s="46"/>
      <c r="L813" s="15"/>
      <c r="M813" s="49" t="str">
        <f t="shared" si="61"/>
        <v/>
      </c>
      <c r="N813" s="47" t="str">
        <f t="shared" si="62"/>
        <v/>
      </c>
      <c r="O813" s="15"/>
      <c r="P813" s="15"/>
      <c r="Q813" s="15"/>
      <c r="R813" s="48" t="str">
        <f>IFERROR(MAX(IF(OR(O813="",P813="",Q813=""),"",IF(AND(MONTH(E813)=4,MONTH(F813)=4),(NETWORKDAYS(E813,F813,Lister!$D$7:$D$13)-O813)*N813/NETWORKDAYS(Lister!$D$19,Lister!$E$19,Lister!$D$7:$D$13),IF(AND(MONTH(E813)=4,MONTH(F813)&gt;4),(NETWORKDAYS(E813,Lister!$E$19,Lister!$D$7:$D$13)-O813)*N813/NETWORKDAYS(Lister!$D$19,Lister!$E$19,Lister!$D$7:$D$13),IF(MONTH(E813)&gt;4,0)))),0),"")</f>
        <v/>
      </c>
      <c r="S813" s="48" t="str">
        <f>IFERROR(MAX(IF(OR(O813="",P813="",Q813=""),"",IF(AND(MONTH(E813)=5,MONTH(F813)=5),(NETWORKDAYS(E813,F813,Lister!$D$7:$D$13)-P813)*N813/NETWORKDAYS(Lister!$D$20,Lister!$E$20,Lister!$D$7:$D$13),IF(AND(MONTH(E813)=4,MONTH(F813)=5),(NETWORKDAYS(Lister!$D$20,F813,Lister!$D$7:$D$13)-P813)*N813/NETWORKDAYS(Lister!$D$20,Lister!$E$20,Lister!$D$7:$D$13),IF(AND(MONTH(E813)=5,MONTH(F813)=6),(NETWORKDAYS(E813,Lister!$E$20,Lister!$D$7:$D$13)-P813)*N813/NETWORKDAYS(Lister!$D$20,Lister!$E$20,Lister!$D$7:$D$13),IF(AND(MONTH(E813)=4,MONTH(F813)=6),(NETWORKDAYS(Lister!$D$20,Lister!$E$20,Lister!$D$7:$D$13)-P813)*N813/NETWORKDAYS(Lister!$D$20,Lister!$E$20,Lister!$D$7:$D$13),IF(OR(MONTH(F813)=4,MONTH(E813)=6),0)))))),0),"")</f>
        <v/>
      </c>
      <c r="T813" s="48" t="str">
        <f>IFERROR(MAX(IF(OR(O813="",P813="",Q813=""),"",IF(AND(MONTH(E813)=6,MONTH(F813)=6),(NETWORKDAYS(E813,F813,Lister!$D$7:$D$13)-Q813)*N813/NETWORKDAYS(Lister!$D$21,Lister!$E$21,Lister!$D$7:$D$13),IF(AND(MONTH(E813)&lt;6,MONTH(F813)=6),(NETWORKDAYS(Lister!$D$21,F813,Lister!$D$7:$D$13)-Q813)*N813/NETWORKDAYS(Lister!$D$21,Lister!$E$21,Lister!$D$7:$D$13),IF(MONTH(F813)&lt;6,0)))),0),"")</f>
        <v/>
      </c>
      <c r="U813" s="50" t="str">
        <f t="shared" si="63"/>
        <v/>
      </c>
    </row>
    <row r="814" spans="1:21" x14ac:dyDescent="0.35">
      <c r="A814" s="11" t="str">
        <f t="shared" si="64"/>
        <v/>
      </c>
      <c r="B814" s="32"/>
      <c r="C814" s="17"/>
      <c r="D814" s="18"/>
      <c r="E814" s="12"/>
      <c r="F814" s="12"/>
      <c r="G814" s="40" t="str">
        <f>IF(OR(E814="",F814=""),"",NETWORKDAYS(E814,F814,Lister!$D$7:$D$13))</f>
        <v/>
      </c>
      <c r="H814" s="14"/>
      <c r="I814" s="25" t="str">
        <f t="shared" si="60"/>
        <v/>
      </c>
      <c r="J814" s="45"/>
      <c r="K814" s="46"/>
      <c r="L814" s="15"/>
      <c r="M814" s="49" t="str">
        <f t="shared" si="61"/>
        <v/>
      </c>
      <c r="N814" s="47" t="str">
        <f t="shared" si="62"/>
        <v/>
      </c>
      <c r="O814" s="15"/>
      <c r="P814" s="15"/>
      <c r="Q814" s="15"/>
      <c r="R814" s="48" t="str">
        <f>IFERROR(MAX(IF(OR(O814="",P814="",Q814=""),"",IF(AND(MONTH(E814)=4,MONTH(F814)=4),(NETWORKDAYS(E814,F814,Lister!$D$7:$D$13)-O814)*N814/NETWORKDAYS(Lister!$D$19,Lister!$E$19,Lister!$D$7:$D$13),IF(AND(MONTH(E814)=4,MONTH(F814)&gt;4),(NETWORKDAYS(E814,Lister!$E$19,Lister!$D$7:$D$13)-O814)*N814/NETWORKDAYS(Lister!$D$19,Lister!$E$19,Lister!$D$7:$D$13),IF(MONTH(E814)&gt;4,0)))),0),"")</f>
        <v/>
      </c>
      <c r="S814" s="48" t="str">
        <f>IFERROR(MAX(IF(OR(O814="",P814="",Q814=""),"",IF(AND(MONTH(E814)=5,MONTH(F814)=5),(NETWORKDAYS(E814,F814,Lister!$D$7:$D$13)-P814)*N814/NETWORKDAYS(Lister!$D$20,Lister!$E$20,Lister!$D$7:$D$13),IF(AND(MONTH(E814)=4,MONTH(F814)=5),(NETWORKDAYS(Lister!$D$20,F814,Lister!$D$7:$D$13)-P814)*N814/NETWORKDAYS(Lister!$D$20,Lister!$E$20,Lister!$D$7:$D$13),IF(AND(MONTH(E814)=5,MONTH(F814)=6),(NETWORKDAYS(E814,Lister!$E$20,Lister!$D$7:$D$13)-P814)*N814/NETWORKDAYS(Lister!$D$20,Lister!$E$20,Lister!$D$7:$D$13),IF(AND(MONTH(E814)=4,MONTH(F814)=6),(NETWORKDAYS(Lister!$D$20,Lister!$E$20,Lister!$D$7:$D$13)-P814)*N814/NETWORKDAYS(Lister!$D$20,Lister!$E$20,Lister!$D$7:$D$13),IF(OR(MONTH(F814)=4,MONTH(E814)=6),0)))))),0),"")</f>
        <v/>
      </c>
      <c r="T814" s="48" t="str">
        <f>IFERROR(MAX(IF(OR(O814="",P814="",Q814=""),"",IF(AND(MONTH(E814)=6,MONTH(F814)=6),(NETWORKDAYS(E814,F814,Lister!$D$7:$D$13)-Q814)*N814/NETWORKDAYS(Lister!$D$21,Lister!$E$21,Lister!$D$7:$D$13),IF(AND(MONTH(E814)&lt;6,MONTH(F814)=6),(NETWORKDAYS(Lister!$D$21,F814,Lister!$D$7:$D$13)-Q814)*N814/NETWORKDAYS(Lister!$D$21,Lister!$E$21,Lister!$D$7:$D$13),IF(MONTH(F814)&lt;6,0)))),0),"")</f>
        <v/>
      </c>
      <c r="U814" s="50" t="str">
        <f t="shared" si="63"/>
        <v/>
      </c>
    </row>
    <row r="815" spans="1:21" x14ac:dyDescent="0.35">
      <c r="A815" s="11" t="str">
        <f t="shared" si="64"/>
        <v/>
      </c>
      <c r="B815" s="32"/>
      <c r="C815" s="17"/>
      <c r="D815" s="18"/>
      <c r="E815" s="12"/>
      <c r="F815" s="12"/>
      <c r="G815" s="40" t="str">
        <f>IF(OR(E815="",F815=""),"",NETWORKDAYS(E815,F815,Lister!$D$7:$D$13))</f>
        <v/>
      </c>
      <c r="H815" s="14"/>
      <c r="I815" s="25" t="str">
        <f t="shared" si="60"/>
        <v/>
      </c>
      <c r="J815" s="45"/>
      <c r="K815" s="46"/>
      <c r="L815" s="15"/>
      <c r="M815" s="49" t="str">
        <f t="shared" si="61"/>
        <v/>
      </c>
      <c r="N815" s="47" t="str">
        <f t="shared" si="62"/>
        <v/>
      </c>
      <c r="O815" s="15"/>
      <c r="P815" s="15"/>
      <c r="Q815" s="15"/>
      <c r="R815" s="48" t="str">
        <f>IFERROR(MAX(IF(OR(O815="",P815="",Q815=""),"",IF(AND(MONTH(E815)=4,MONTH(F815)=4),(NETWORKDAYS(E815,F815,Lister!$D$7:$D$13)-O815)*N815/NETWORKDAYS(Lister!$D$19,Lister!$E$19,Lister!$D$7:$D$13),IF(AND(MONTH(E815)=4,MONTH(F815)&gt;4),(NETWORKDAYS(E815,Lister!$E$19,Lister!$D$7:$D$13)-O815)*N815/NETWORKDAYS(Lister!$D$19,Lister!$E$19,Lister!$D$7:$D$13),IF(MONTH(E815)&gt;4,0)))),0),"")</f>
        <v/>
      </c>
      <c r="S815" s="48" t="str">
        <f>IFERROR(MAX(IF(OR(O815="",P815="",Q815=""),"",IF(AND(MONTH(E815)=5,MONTH(F815)=5),(NETWORKDAYS(E815,F815,Lister!$D$7:$D$13)-P815)*N815/NETWORKDAYS(Lister!$D$20,Lister!$E$20,Lister!$D$7:$D$13),IF(AND(MONTH(E815)=4,MONTH(F815)=5),(NETWORKDAYS(Lister!$D$20,F815,Lister!$D$7:$D$13)-P815)*N815/NETWORKDAYS(Lister!$D$20,Lister!$E$20,Lister!$D$7:$D$13),IF(AND(MONTH(E815)=5,MONTH(F815)=6),(NETWORKDAYS(E815,Lister!$E$20,Lister!$D$7:$D$13)-P815)*N815/NETWORKDAYS(Lister!$D$20,Lister!$E$20,Lister!$D$7:$D$13),IF(AND(MONTH(E815)=4,MONTH(F815)=6),(NETWORKDAYS(Lister!$D$20,Lister!$E$20,Lister!$D$7:$D$13)-P815)*N815/NETWORKDAYS(Lister!$D$20,Lister!$E$20,Lister!$D$7:$D$13),IF(OR(MONTH(F815)=4,MONTH(E815)=6),0)))))),0),"")</f>
        <v/>
      </c>
      <c r="T815" s="48" t="str">
        <f>IFERROR(MAX(IF(OR(O815="",P815="",Q815=""),"",IF(AND(MONTH(E815)=6,MONTH(F815)=6),(NETWORKDAYS(E815,F815,Lister!$D$7:$D$13)-Q815)*N815/NETWORKDAYS(Lister!$D$21,Lister!$E$21,Lister!$D$7:$D$13),IF(AND(MONTH(E815)&lt;6,MONTH(F815)=6),(NETWORKDAYS(Lister!$D$21,F815,Lister!$D$7:$D$13)-Q815)*N815/NETWORKDAYS(Lister!$D$21,Lister!$E$21,Lister!$D$7:$D$13),IF(MONTH(F815)&lt;6,0)))),0),"")</f>
        <v/>
      </c>
      <c r="U815" s="50" t="str">
        <f t="shared" si="63"/>
        <v/>
      </c>
    </row>
    <row r="816" spans="1:21" x14ac:dyDescent="0.35">
      <c r="A816" s="11" t="str">
        <f t="shared" si="64"/>
        <v/>
      </c>
      <c r="B816" s="32"/>
      <c r="C816" s="17"/>
      <c r="D816" s="18"/>
      <c r="E816" s="12"/>
      <c r="F816" s="12"/>
      <c r="G816" s="40" t="str">
        <f>IF(OR(E816="",F816=""),"",NETWORKDAYS(E816,F816,Lister!$D$7:$D$13))</f>
        <v/>
      </c>
      <c r="H816" s="14"/>
      <c r="I816" s="25" t="str">
        <f t="shared" si="60"/>
        <v/>
      </c>
      <c r="J816" s="45"/>
      <c r="K816" s="46"/>
      <c r="L816" s="15"/>
      <c r="M816" s="49" t="str">
        <f t="shared" si="61"/>
        <v/>
      </c>
      <c r="N816" s="47" t="str">
        <f t="shared" si="62"/>
        <v/>
      </c>
      <c r="O816" s="15"/>
      <c r="P816" s="15"/>
      <c r="Q816" s="15"/>
      <c r="R816" s="48" t="str">
        <f>IFERROR(MAX(IF(OR(O816="",P816="",Q816=""),"",IF(AND(MONTH(E816)=4,MONTH(F816)=4),(NETWORKDAYS(E816,F816,Lister!$D$7:$D$13)-O816)*N816/NETWORKDAYS(Lister!$D$19,Lister!$E$19,Lister!$D$7:$D$13),IF(AND(MONTH(E816)=4,MONTH(F816)&gt;4),(NETWORKDAYS(E816,Lister!$E$19,Lister!$D$7:$D$13)-O816)*N816/NETWORKDAYS(Lister!$D$19,Lister!$E$19,Lister!$D$7:$D$13),IF(MONTH(E816)&gt;4,0)))),0),"")</f>
        <v/>
      </c>
      <c r="S816" s="48" t="str">
        <f>IFERROR(MAX(IF(OR(O816="",P816="",Q816=""),"",IF(AND(MONTH(E816)=5,MONTH(F816)=5),(NETWORKDAYS(E816,F816,Lister!$D$7:$D$13)-P816)*N816/NETWORKDAYS(Lister!$D$20,Lister!$E$20,Lister!$D$7:$D$13),IF(AND(MONTH(E816)=4,MONTH(F816)=5),(NETWORKDAYS(Lister!$D$20,F816,Lister!$D$7:$D$13)-P816)*N816/NETWORKDAYS(Lister!$D$20,Lister!$E$20,Lister!$D$7:$D$13),IF(AND(MONTH(E816)=5,MONTH(F816)=6),(NETWORKDAYS(E816,Lister!$E$20,Lister!$D$7:$D$13)-P816)*N816/NETWORKDAYS(Lister!$D$20,Lister!$E$20,Lister!$D$7:$D$13),IF(AND(MONTH(E816)=4,MONTH(F816)=6),(NETWORKDAYS(Lister!$D$20,Lister!$E$20,Lister!$D$7:$D$13)-P816)*N816/NETWORKDAYS(Lister!$D$20,Lister!$E$20,Lister!$D$7:$D$13),IF(OR(MONTH(F816)=4,MONTH(E816)=6),0)))))),0),"")</f>
        <v/>
      </c>
      <c r="T816" s="48" t="str">
        <f>IFERROR(MAX(IF(OR(O816="",P816="",Q816=""),"",IF(AND(MONTH(E816)=6,MONTH(F816)=6),(NETWORKDAYS(E816,F816,Lister!$D$7:$D$13)-Q816)*N816/NETWORKDAYS(Lister!$D$21,Lister!$E$21,Lister!$D$7:$D$13),IF(AND(MONTH(E816)&lt;6,MONTH(F816)=6),(NETWORKDAYS(Lister!$D$21,F816,Lister!$D$7:$D$13)-Q816)*N816/NETWORKDAYS(Lister!$D$21,Lister!$E$21,Lister!$D$7:$D$13),IF(MONTH(F816)&lt;6,0)))),0),"")</f>
        <v/>
      </c>
      <c r="U816" s="50" t="str">
        <f t="shared" si="63"/>
        <v/>
      </c>
    </row>
    <row r="817" spans="1:21" x14ac:dyDescent="0.35">
      <c r="A817" s="11" t="str">
        <f t="shared" si="64"/>
        <v/>
      </c>
      <c r="B817" s="32"/>
      <c r="C817" s="17"/>
      <c r="D817" s="18"/>
      <c r="E817" s="12"/>
      <c r="F817" s="12"/>
      <c r="G817" s="40" t="str">
        <f>IF(OR(E817="",F817=""),"",NETWORKDAYS(E817,F817,Lister!$D$7:$D$13))</f>
        <v/>
      </c>
      <c r="H817" s="14"/>
      <c r="I817" s="25" t="str">
        <f t="shared" si="60"/>
        <v/>
      </c>
      <c r="J817" s="45"/>
      <c r="K817" s="46"/>
      <c r="L817" s="15"/>
      <c r="M817" s="49" t="str">
        <f t="shared" si="61"/>
        <v/>
      </c>
      <c r="N817" s="47" t="str">
        <f t="shared" si="62"/>
        <v/>
      </c>
      <c r="O817" s="15"/>
      <c r="P817" s="15"/>
      <c r="Q817" s="15"/>
      <c r="R817" s="48" t="str">
        <f>IFERROR(MAX(IF(OR(O817="",P817="",Q817=""),"",IF(AND(MONTH(E817)=4,MONTH(F817)=4),(NETWORKDAYS(E817,F817,Lister!$D$7:$D$13)-O817)*N817/NETWORKDAYS(Lister!$D$19,Lister!$E$19,Lister!$D$7:$D$13),IF(AND(MONTH(E817)=4,MONTH(F817)&gt;4),(NETWORKDAYS(E817,Lister!$E$19,Lister!$D$7:$D$13)-O817)*N817/NETWORKDAYS(Lister!$D$19,Lister!$E$19,Lister!$D$7:$D$13),IF(MONTH(E817)&gt;4,0)))),0),"")</f>
        <v/>
      </c>
      <c r="S817" s="48" t="str">
        <f>IFERROR(MAX(IF(OR(O817="",P817="",Q817=""),"",IF(AND(MONTH(E817)=5,MONTH(F817)=5),(NETWORKDAYS(E817,F817,Lister!$D$7:$D$13)-P817)*N817/NETWORKDAYS(Lister!$D$20,Lister!$E$20,Lister!$D$7:$D$13),IF(AND(MONTH(E817)=4,MONTH(F817)=5),(NETWORKDAYS(Lister!$D$20,F817,Lister!$D$7:$D$13)-P817)*N817/NETWORKDAYS(Lister!$D$20,Lister!$E$20,Lister!$D$7:$D$13),IF(AND(MONTH(E817)=5,MONTH(F817)=6),(NETWORKDAYS(E817,Lister!$E$20,Lister!$D$7:$D$13)-P817)*N817/NETWORKDAYS(Lister!$D$20,Lister!$E$20,Lister!$D$7:$D$13),IF(AND(MONTH(E817)=4,MONTH(F817)=6),(NETWORKDAYS(Lister!$D$20,Lister!$E$20,Lister!$D$7:$D$13)-P817)*N817/NETWORKDAYS(Lister!$D$20,Lister!$E$20,Lister!$D$7:$D$13),IF(OR(MONTH(F817)=4,MONTH(E817)=6),0)))))),0),"")</f>
        <v/>
      </c>
      <c r="T817" s="48" t="str">
        <f>IFERROR(MAX(IF(OR(O817="",P817="",Q817=""),"",IF(AND(MONTH(E817)=6,MONTH(F817)=6),(NETWORKDAYS(E817,F817,Lister!$D$7:$D$13)-Q817)*N817/NETWORKDAYS(Lister!$D$21,Lister!$E$21,Lister!$D$7:$D$13),IF(AND(MONTH(E817)&lt;6,MONTH(F817)=6),(NETWORKDAYS(Lister!$D$21,F817,Lister!$D$7:$D$13)-Q817)*N817/NETWORKDAYS(Lister!$D$21,Lister!$E$21,Lister!$D$7:$D$13),IF(MONTH(F817)&lt;6,0)))),0),"")</f>
        <v/>
      </c>
      <c r="U817" s="50" t="str">
        <f t="shared" si="63"/>
        <v/>
      </c>
    </row>
    <row r="818" spans="1:21" x14ac:dyDescent="0.35">
      <c r="A818" s="11" t="str">
        <f t="shared" si="64"/>
        <v/>
      </c>
      <c r="B818" s="32"/>
      <c r="C818" s="17"/>
      <c r="D818" s="18"/>
      <c r="E818" s="12"/>
      <c r="F818" s="12"/>
      <c r="G818" s="40" t="str">
        <f>IF(OR(E818="",F818=""),"",NETWORKDAYS(E818,F818,Lister!$D$7:$D$13))</f>
        <v/>
      </c>
      <c r="H818" s="14"/>
      <c r="I818" s="25" t="str">
        <f t="shared" si="60"/>
        <v/>
      </c>
      <c r="J818" s="45"/>
      <c r="K818" s="46"/>
      <c r="L818" s="15"/>
      <c r="M818" s="49" t="str">
        <f t="shared" si="61"/>
        <v/>
      </c>
      <c r="N818" s="47" t="str">
        <f t="shared" si="62"/>
        <v/>
      </c>
      <c r="O818" s="15"/>
      <c r="P818" s="15"/>
      <c r="Q818" s="15"/>
      <c r="R818" s="48" t="str">
        <f>IFERROR(MAX(IF(OR(O818="",P818="",Q818=""),"",IF(AND(MONTH(E818)=4,MONTH(F818)=4),(NETWORKDAYS(E818,F818,Lister!$D$7:$D$13)-O818)*N818/NETWORKDAYS(Lister!$D$19,Lister!$E$19,Lister!$D$7:$D$13),IF(AND(MONTH(E818)=4,MONTH(F818)&gt;4),(NETWORKDAYS(E818,Lister!$E$19,Lister!$D$7:$D$13)-O818)*N818/NETWORKDAYS(Lister!$D$19,Lister!$E$19,Lister!$D$7:$D$13),IF(MONTH(E818)&gt;4,0)))),0),"")</f>
        <v/>
      </c>
      <c r="S818" s="48" t="str">
        <f>IFERROR(MAX(IF(OR(O818="",P818="",Q818=""),"",IF(AND(MONTH(E818)=5,MONTH(F818)=5),(NETWORKDAYS(E818,F818,Lister!$D$7:$D$13)-P818)*N818/NETWORKDAYS(Lister!$D$20,Lister!$E$20,Lister!$D$7:$D$13),IF(AND(MONTH(E818)=4,MONTH(F818)=5),(NETWORKDAYS(Lister!$D$20,F818,Lister!$D$7:$D$13)-P818)*N818/NETWORKDAYS(Lister!$D$20,Lister!$E$20,Lister!$D$7:$D$13),IF(AND(MONTH(E818)=5,MONTH(F818)=6),(NETWORKDAYS(E818,Lister!$E$20,Lister!$D$7:$D$13)-P818)*N818/NETWORKDAYS(Lister!$D$20,Lister!$E$20,Lister!$D$7:$D$13),IF(AND(MONTH(E818)=4,MONTH(F818)=6),(NETWORKDAYS(Lister!$D$20,Lister!$E$20,Lister!$D$7:$D$13)-P818)*N818/NETWORKDAYS(Lister!$D$20,Lister!$E$20,Lister!$D$7:$D$13),IF(OR(MONTH(F818)=4,MONTH(E818)=6),0)))))),0),"")</f>
        <v/>
      </c>
      <c r="T818" s="48" t="str">
        <f>IFERROR(MAX(IF(OR(O818="",P818="",Q818=""),"",IF(AND(MONTH(E818)=6,MONTH(F818)=6),(NETWORKDAYS(E818,F818,Lister!$D$7:$D$13)-Q818)*N818/NETWORKDAYS(Lister!$D$21,Lister!$E$21,Lister!$D$7:$D$13),IF(AND(MONTH(E818)&lt;6,MONTH(F818)=6),(NETWORKDAYS(Lister!$D$21,F818,Lister!$D$7:$D$13)-Q818)*N818/NETWORKDAYS(Lister!$D$21,Lister!$E$21,Lister!$D$7:$D$13),IF(MONTH(F818)&lt;6,0)))),0),"")</f>
        <v/>
      </c>
      <c r="U818" s="50" t="str">
        <f t="shared" si="63"/>
        <v/>
      </c>
    </row>
    <row r="819" spans="1:21" x14ac:dyDescent="0.35">
      <c r="A819" s="11" t="str">
        <f t="shared" si="64"/>
        <v/>
      </c>
      <c r="B819" s="32"/>
      <c r="C819" s="17"/>
      <c r="D819" s="18"/>
      <c r="E819" s="12"/>
      <c r="F819" s="12"/>
      <c r="G819" s="40" t="str">
        <f>IF(OR(E819="",F819=""),"",NETWORKDAYS(E819,F819,Lister!$D$7:$D$13))</f>
        <v/>
      </c>
      <c r="H819" s="14"/>
      <c r="I819" s="25" t="str">
        <f t="shared" si="60"/>
        <v/>
      </c>
      <c r="J819" s="45"/>
      <c r="K819" s="46"/>
      <c r="L819" s="15"/>
      <c r="M819" s="49" t="str">
        <f t="shared" si="61"/>
        <v/>
      </c>
      <c r="N819" s="47" t="str">
        <f t="shared" si="62"/>
        <v/>
      </c>
      <c r="O819" s="15"/>
      <c r="P819" s="15"/>
      <c r="Q819" s="15"/>
      <c r="R819" s="48" t="str">
        <f>IFERROR(MAX(IF(OR(O819="",P819="",Q819=""),"",IF(AND(MONTH(E819)=4,MONTH(F819)=4),(NETWORKDAYS(E819,F819,Lister!$D$7:$D$13)-O819)*N819/NETWORKDAYS(Lister!$D$19,Lister!$E$19,Lister!$D$7:$D$13),IF(AND(MONTH(E819)=4,MONTH(F819)&gt;4),(NETWORKDAYS(E819,Lister!$E$19,Lister!$D$7:$D$13)-O819)*N819/NETWORKDAYS(Lister!$D$19,Lister!$E$19,Lister!$D$7:$D$13),IF(MONTH(E819)&gt;4,0)))),0),"")</f>
        <v/>
      </c>
      <c r="S819" s="48" t="str">
        <f>IFERROR(MAX(IF(OR(O819="",P819="",Q819=""),"",IF(AND(MONTH(E819)=5,MONTH(F819)=5),(NETWORKDAYS(E819,F819,Lister!$D$7:$D$13)-P819)*N819/NETWORKDAYS(Lister!$D$20,Lister!$E$20,Lister!$D$7:$D$13),IF(AND(MONTH(E819)=4,MONTH(F819)=5),(NETWORKDAYS(Lister!$D$20,F819,Lister!$D$7:$D$13)-P819)*N819/NETWORKDAYS(Lister!$D$20,Lister!$E$20,Lister!$D$7:$D$13),IF(AND(MONTH(E819)=5,MONTH(F819)=6),(NETWORKDAYS(E819,Lister!$E$20,Lister!$D$7:$D$13)-P819)*N819/NETWORKDAYS(Lister!$D$20,Lister!$E$20,Lister!$D$7:$D$13),IF(AND(MONTH(E819)=4,MONTH(F819)=6),(NETWORKDAYS(Lister!$D$20,Lister!$E$20,Lister!$D$7:$D$13)-P819)*N819/NETWORKDAYS(Lister!$D$20,Lister!$E$20,Lister!$D$7:$D$13),IF(OR(MONTH(F819)=4,MONTH(E819)=6),0)))))),0),"")</f>
        <v/>
      </c>
      <c r="T819" s="48" t="str">
        <f>IFERROR(MAX(IF(OR(O819="",P819="",Q819=""),"",IF(AND(MONTH(E819)=6,MONTH(F819)=6),(NETWORKDAYS(E819,F819,Lister!$D$7:$D$13)-Q819)*N819/NETWORKDAYS(Lister!$D$21,Lister!$E$21,Lister!$D$7:$D$13),IF(AND(MONTH(E819)&lt;6,MONTH(F819)=6),(NETWORKDAYS(Lister!$D$21,F819,Lister!$D$7:$D$13)-Q819)*N819/NETWORKDAYS(Lister!$D$21,Lister!$E$21,Lister!$D$7:$D$13),IF(MONTH(F819)&lt;6,0)))),0),"")</f>
        <v/>
      </c>
      <c r="U819" s="50" t="str">
        <f t="shared" si="63"/>
        <v/>
      </c>
    </row>
    <row r="820" spans="1:21" x14ac:dyDescent="0.35">
      <c r="A820" s="11" t="str">
        <f t="shared" si="64"/>
        <v/>
      </c>
      <c r="B820" s="32"/>
      <c r="C820" s="17"/>
      <c r="D820" s="18"/>
      <c r="E820" s="12"/>
      <c r="F820" s="12"/>
      <c r="G820" s="40" t="str">
        <f>IF(OR(E820="",F820=""),"",NETWORKDAYS(E820,F820,Lister!$D$7:$D$13))</f>
        <v/>
      </c>
      <c r="H820" s="14"/>
      <c r="I820" s="25" t="str">
        <f t="shared" si="60"/>
        <v/>
      </c>
      <c r="J820" s="45"/>
      <c r="K820" s="46"/>
      <c r="L820" s="15"/>
      <c r="M820" s="49" t="str">
        <f t="shared" si="61"/>
        <v/>
      </c>
      <c r="N820" s="47" t="str">
        <f t="shared" si="62"/>
        <v/>
      </c>
      <c r="O820" s="15"/>
      <c r="P820" s="15"/>
      <c r="Q820" s="15"/>
      <c r="R820" s="48" t="str">
        <f>IFERROR(MAX(IF(OR(O820="",P820="",Q820=""),"",IF(AND(MONTH(E820)=4,MONTH(F820)=4),(NETWORKDAYS(E820,F820,Lister!$D$7:$D$13)-O820)*N820/NETWORKDAYS(Lister!$D$19,Lister!$E$19,Lister!$D$7:$D$13),IF(AND(MONTH(E820)=4,MONTH(F820)&gt;4),(NETWORKDAYS(E820,Lister!$E$19,Lister!$D$7:$D$13)-O820)*N820/NETWORKDAYS(Lister!$D$19,Lister!$E$19,Lister!$D$7:$D$13),IF(MONTH(E820)&gt;4,0)))),0),"")</f>
        <v/>
      </c>
      <c r="S820" s="48" t="str">
        <f>IFERROR(MAX(IF(OR(O820="",P820="",Q820=""),"",IF(AND(MONTH(E820)=5,MONTH(F820)=5),(NETWORKDAYS(E820,F820,Lister!$D$7:$D$13)-P820)*N820/NETWORKDAYS(Lister!$D$20,Lister!$E$20,Lister!$D$7:$D$13),IF(AND(MONTH(E820)=4,MONTH(F820)=5),(NETWORKDAYS(Lister!$D$20,F820,Lister!$D$7:$D$13)-P820)*N820/NETWORKDAYS(Lister!$D$20,Lister!$E$20,Lister!$D$7:$D$13),IF(AND(MONTH(E820)=5,MONTH(F820)=6),(NETWORKDAYS(E820,Lister!$E$20,Lister!$D$7:$D$13)-P820)*N820/NETWORKDAYS(Lister!$D$20,Lister!$E$20,Lister!$D$7:$D$13),IF(AND(MONTH(E820)=4,MONTH(F820)=6),(NETWORKDAYS(Lister!$D$20,Lister!$E$20,Lister!$D$7:$D$13)-P820)*N820/NETWORKDAYS(Lister!$D$20,Lister!$E$20,Lister!$D$7:$D$13),IF(OR(MONTH(F820)=4,MONTH(E820)=6),0)))))),0),"")</f>
        <v/>
      </c>
      <c r="T820" s="48" t="str">
        <f>IFERROR(MAX(IF(OR(O820="",P820="",Q820=""),"",IF(AND(MONTH(E820)=6,MONTH(F820)=6),(NETWORKDAYS(E820,F820,Lister!$D$7:$D$13)-Q820)*N820/NETWORKDAYS(Lister!$D$21,Lister!$E$21,Lister!$D$7:$D$13),IF(AND(MONTH(E820)&lt;6,MONTH(F820)=6),(NETWORKDAYS(Lister!$D$21,F820,Lister!$D$7:$D$13)-Q820)*N820/NETWORKDAYS(Lister!$D$21,Lister!$E$21,Lister!$D$7:$D$13),IF(MONTH(F820)&lt;6,0)))),0),"")</f>
        <v/>
      </c>
      <c r="U820" s="50" t="str">
        <f t="shared" si="63"/>
        <v/>
      </c>
    </row>
    <row r="821" spans="1:21" x14ac:dyDescent="0.35">
      <c r="A821" s="11" t="str">
        <f t="shared" si="64"/>
        <v/>
      </c>
      <c r="B821" s="32"/>
      <c r="C821" s="17"/>
      <c r="D821" s="18"/>
      <c r="E821" s="12"/>
      <c r="F821" s="12"/>
      <c r="G821" s="40" t="str">
        <f>IF(OR(E821="",F821=""),"",NETWORKDAYS(E821,F821,Lister!$D$7:$D$13))</f>
        <v/>
      </c>
      <c r="H821" s="14"/>
      <c r="I821" s="25" t="str">
        <f t="shared" si="60"/>
        <v/>
      </c>
      <c r="J821" s="45"/>
      <c r="K821" s="46"/>
      <c r="L821" s="15"/>
      <c r="M821" s="49" t="str">
        <f t="shared" si="61"/>
        <v/>
      </c>
      <c r="N821" s="47" t="str">
        <f t="shared" si="62"/>
        <v/>
      </c>
      <c r="O821" s="15"/>
      <c r="P821" s="15"/>
      <c r="Q821" s="15"/>
      <c r="R821" s="48" t="str">
        <f>IFERROR(MAX(IF(OR(O821="",P821="",Q821=""),"",IF(AND(MONTH(E821)=4,MONTH(F821)=4),(NETWORKDAYS(E821,F821,Lister!$D$7:$D$13)-O821)*N821/NETWORKDAYS(Lister!$D$19,Lister!$E$19,Lister!$D$7:$D$13),IF(AND(MONTH(E821)=4,MONTH(F821)&gt;4),(NETWORKDAYS(E821,Lister!$E$19,Lister!$D$7:$D$13)-O821)*N821/NETWORKDAYS(Lister!$D$19,Lister!$E$19,Lister!$D$7:$D$13),IF(MONTH(E821)&gt;4,0)))),0),"")</f>
        <v/>
      </c>
      <c r="S821" s="48" t="str">
        <f>IFERROR(MAX(IF(OR(O821="",P821="",Q821=""),"",IF(AND(MONTH(E821)=5,MONTH(F821)=5),(NETWORKDAYS(E821,F821,Lister!$D$7:$D$13)-P821)*N821/NETWORKDAYS(Lister!$D$20,Lister!$E$20,Lister!$D$7:$D$13),IF(AND(MONTH(E821)=4,MONTH(F821)=5),(NETWORKDAYS(Lister!$D$20,F821,Lister!$D$7:$D$13)-P821)*N821/NETWORKDAYS(Lister!$D$20,Lister!$E$20,Lister!$D$7:$D$13),IF(AND(MONTH(E821)=5,MONTH(F821)=6),(NETWORKDAYS(E821,Lister!$E$20,Lister!$D$7:$D$13)-P821)*N821/NETWORKDAYS(Lister!$D$20,Lister!$E$20,Lister!$D$7:$D$13),IF(AND(MONTH(E821)=4,MONTH(F821)=6),(NETWORKDAYS(Lister!$D$20,Lister!$E$20,Lister!$D$7:$D$13)-P821)*N821/NETWORKDAYS(Lister!$D$20,Lister!$E$20,Lister!$D$7:$D$13),IF(OR(MONTH(F821)=4,MONTH(E821)=6),0)))))),0),"")</f>
        <v/>
      </c>
      <c r="T821" s="48" t="str">
        <f>IFERROR(MAX(IF(OR(O821="",P821="",Q821=""),"",IF(AND(MONTH(E821)=6,MONTH(F821)=6),(NETWORKDAYS(E821,F821,Lister!$D$7:$D$13)-Q821)*N821/NETWORKDAYS(Lister!$D$21,Lister!$E$21,Lister!$D$7:$D$13),IF(AND(MONTH(E821)&lt;6,MONTH(F821)=6),(NETWORKDAYS(Lister!$D$21,F821,Lister!$D$7:$D$13)-Q821)*N821/NETWORKDAYS(Lister!$D$21,Lister!$E$21,Lister!$D$7:$D$13),IF(MONTH(F821)&lt;6,0)))),0),"")</f>
        <v/>
      </c>
      <c r="U821" s="50" t="str">
        <f t="shared" si="63"/>
        <v/>
      </c>
    </row>
    <row r="822" spans="1:21" x14ac:dyDescent="0.35">
      <c r="A822" s="11" t="str">
        <f t="shared" si="64"/>
        <v/>
      </c>
      <c r="B822" s="32"/>
      <c r="C822" s="17"/>
      <c r="D822" s="18"/>
      <c r="E822" s="12"/>
      <c r="F822" s="12"/>
      <c r="G822" s="40" t="str">
        <f>IF(OR(E822="",F822=""),"",NETWORKDAYS(E822,F822,Lister!$D$7:$D$13))</f>
        <v/>
      </c>
      <c r="H822" s="14"/>
      <c r="I822" s="25" t="str">
        <f t="shared" si="60"/>
        <v/>
      </c>
      <c r="J822" s="45"/>
      <c r="K822" s="46"/>
      <c r="L822" s="15"/>
      <c r="M822" s="49" t="str">
        <f t="shared" si="61"/>
        <v/>
      </c>
      <c r="N822" s="47" t="str">
        <f t="shared" si="62"/>
        <v/>
      </c>
      <c r="O822" s="15"/>
      <c r="P822" s="15"/>
      <c r="Q822" s="15"/>
      <c r="R822" s="48" t="str">
        <f>IFERROR(MAX(IF(OR(O822="",P822="",Q822=""),"",IF(AND(MONTH(E822)=4,MONTH(F822)=4),(NETWORKDAYS(E822,F822,Lister!$D$7:$D$13)-O822)*N822/NETWORKDAYS(Lister!$D$19,Lister!$E$19,Lister!$D$7:$D$13),IF(AND(MONTH(E822)=4,MONTH(F822)&gt;4),(NETWORKDAYS(E822,Lister!$E$19,Lister!$D$7:$D$13)-O822)*N822/NETWORKDAYS(Lister!$D$19,Lister!$E$19,Lister!$D$7:$D$13),IF(MONTH(E822)&gt;4,0)))),0),"")</f>
        <v/>
      </c>
      <c r="S822" s="48" t="str">
        <f>IFERROR(MAX(IF(OR(O822="",P822="",Q822=""),"",IF(AND(MONTH(E822)=5,MONTH(F822)=5),(NETWORKDAYS(E822,F822,Lister!$D$7:$D$13)-P822)*N822/NETWORKDAYS(Lister!$D$20,Lister!$E$20,Lister!$D$7:$D$13),IF(AND(MONTH(E822)=4,MONTH(F822)=5),(NETWORKDAYS(Lister!$D$20,F822,Lister!$D$7:$D$13)-P822)*N822/NETWORKDAYS(Lister!$D$20,Lister!$E$20,Lister!$D$7:$D$13),IF(AND(MONTH(E822)=5,MONTH(F822)=6),(NETWORKDAYS(E822,Lister!$E$20,Lister!$D$7:$D$13)-P822)*N822/NETWORKDAYS(Lister!$D$20,Lister!$E$20,Lister!$D$7:$D$13),IF(AND(MONTH(E822)=4,MONTH(F822)=6),(NETWORKDAYS(Lister!$D$20,Lister!$E$20,Lister!$D$7:$D$13)-P822)*N822/NETWORKDAYS(Lister!$D$20,Lister!$E$20,Lister!$D$7:$D$13),IF(OR(MONTH(F822)=4,MONTH(E822)=6),0)))))),0),"")</f>
        <v/>
      </c>
      <c r="T822" s="48" t="str">
        <f>IFERROR(MAX(IF(OR(O822="",P822="",Q822=""),"",IF(AND(MONTH(E822)=6,MONTH(F822)=6),(NETWORKDAYS(E822,F822,Lister!$D$7:$D$13)-Q822)*N822/NETWORKDAYS(Lister!$D$21,Lister!$E$21,Lister!$D$7:$D$13),IF(AND(MONTH(E822)&lt;6,MONTH(F822)=6),(NETWORKDAYS(Lister!$D$21,F822,Lister!$D$7:$D$13)-Q822)*N822/NETWORKDAYS(Lister!$D$21,Lister!$E$21,Lister!$D$7:$D$13),IF(MONTH(F822)&lt;6,0)))),0),"")</f>
        <v/>
      </c>
      <c r="U822" s="50" t="str">
        <f t="shared" si="63"/>
        <v/>
      </c>
    </row>
    <row r="823" spans="1:21" x14ac:dyDescent="0.35">
      <c r="A823" s="11" t="str">
        <f t="shared" si="64"/>
        <v/>
      </c>
      <c r="B823" s="32"/>
      <c r="C823" s="17"/>
      <c r="D823" s="18"/>
      <c r="E823" s="12"/>
      <c r="F823" s="12"/>
      <c r="G823" s="40" t="str">
        <f>IF(OR(E823="",F823=""),"",NETWORKDAYS(E823,F823,Lister!$D$7:$D$13))</f>
        <v/>
      </c>
      <c r="H823" s="14"/>
      <c r="I823" s="25" t="str">
        <f t="shared" si="60"/>
        <v/>
      </c>
      <c r="J823" s="45"/>
      <c r="K823" s="46"/>
      <c r="L823" s="15"/>
      <c r="M823" s="49" t="str">
        <f t="shared" si="61"/>
        <v/>
      </c>
      <c r="N823" s="47" t="str">
        <f t="shared" si="62"/>
        <v/>
      </c>
      <c r="O823" s="15"/>
      <c r="P823" s="15"/>
      <c r="Q823" s="15"/>
      <c r="R823" s="48" t="str">
        <f>IFERROR(MAX(IF(OR(O823="",P823="",Q823=""),"",IF(AND(MONTH(E823)=4,MONTH(F823)=4),(NETWORKDAYS(E823,F823,Lister!$D$7:$D$13)-O823)*N823/NETWORKDAYS(Lister!$D$19,Lister!$E$19,Lister!$D$7:$D$13),IF(AND(MONTH(E823)=4,MONTH(F823)&gt;4),(NETWORKDAYS(E823,Lister!$E$19,Lister!$D$7:$D$13)-O823)*N823/NETWORKDAYS(Lister!$D$19,Lister!$E$19,Lister!$D$7:$D$13),IF(MONTH(E823)&gt;4,0)))),0),"")</f>
        <v/>
      </c>
      <c r="S823" s="48" t="str">
        <f>IFERROR(MAX(IF(OR(O823="",P823="",Q823=""),"",IF(AND(MONTH(E823)=5,MONTH(F823)=5),(NETWORKDAYS(E823,F823,Lister!$D$7:$D$13)-P823)*N823/NETWORKDAYS(Lister!$D$20,Lister!$E$20,Lister!$D$7:$D$13),IF(AND(MONTH(E823)=4,MONTH(F823)=5),(NETWORKDAYS(Lister!$D$20,F823,Lister!$D$7:$D$13)-P823)*N823/NETWORKDAYS(Lister!$D$20,Lister!$E$20,Lister!$D$7:$D$13),IF(AND(MONTH(E823)=5,MONTH(F823)=6),(NETWORKDAYS(E823,Lister!$E$20,Lister!$D$7:$D$13)-P823)*N823/NETWORKDAYS(Lister!$D$20,Lister!$E$20,Lister!$D$7:$D$13),IF(AND(MONTH(E823)=4,MONTH(F823)=6),(NETWORKDAYS(Lister!$D$20,Lister!$E$20,Lister!$D$7:$D$13)-P823)*N823/NETWORKDAYS(Lister!$D$20,Lister!$E$20,Lister!$D$7:$D$13),IF(OR(MONTH(F823)=4,MONTH(E823)=6),0)))))),0),"")</f>
        <v/>
      </c>
      <c r="T823" s="48" t="str">
        <f>IFERROR(MAX(IF(OR(O823="",P823="",Q823=""),"",IF(AND(MONTH(E823)=6,MONTH(F823)=6),(NETWORKDAYS(E823,F823,Lister!$D$7:$D$13)-Q823)*N823/NETWORKDAYS(Lister!$D$21,Lister!$E$21,Lister!$D$7:$D$13),IF(AND(MONTH(E823)&lt;6,MONTH(F823)=6),(NETWORKDAYS(Lister!$D$21,F823,Lister!$D$7:$D$13)-Q823)*N823/NETWORKDAYS(Lister!$D$21,Lister!$E$21,Lister!$D$7:$D$13),IF(MONTH(F823)&lt;6,0)))),0),"")</f>
        <v/>
      </c>
      <c r="U823" s="50" t="str">
        <f t="shared" si="63"/>
        <v/>
      </c>
    </row>
    <row r="824" spans="1:21" x14ac:dyDescent="0.35">
      <c r="A824" s="11" t="str">
        <f t="shared" si="64"/>
        <v/>
      </c>
      <c r="B824" s="32"/>
      <c r="C824" s="17"/>
      <c r="D824" s="18"/>
      <c r="E824" s="12"/>
      <c r="F824" s="12"/>
      <c r="G824" s="40" t="str">
        <f>IF(OR(E824="",F824=""),"",NETWORKDAYS(E824,F824,Lister!$D$7:$D$13))</f>
        <v/>
      </c>
      <c r="H824" s="14"/>
      <c r="I824" s="25" t="str">
        <f t="shared" si="60"/>
        <v/>
      </c>
      <c r="J824" s="45"/>
      <c r="K824" s="46"/>
      <c r="L824" s="15"/>
      <c r="M824" s="49" t="str">
        <f t="shared" si="61"/>
        <v/>
      </c>
      <c r="N824" s="47" t="str">
        <f t="shared" si="62"/>
        <v/>
      </c>
      <c r="O824" s="15"/>
      <c r="P824" s="15"/>
      <c r="Q824" s="15"/>
      <c r="R824" s="48" t="str">
        <f>IFERROR(MAX(IF(OR(O824="",P824="",Q824=""),"",IF(AND(MONTH(E824)=4,MONTH(F824)=4),(NETWORKDAYS(E824,F824,Lister!$D$7:$D$13)-O824)*N824/NETWORKDAYS(Lister!$D$19,Lister!$E$19,Lister!$D$7:$D$13),IF(AND(MONTH(E824)=4,MONTH(F824)&gt;4),(NETWORKDAYS(E824,Lister!$E$19,Lister!$D$7:$D$13)-O824)*N824/NETWORKDAYS(Lister!$D$19,Lister!$E$19,Lister!$D$7:$D$13),IF(MONTH(E824)&gt;4,0)))),0),"")</f>
        <v/>
      </c>
      <c r="S824" s="48" t="str">
        <f>IFERROR(MAX(IF(OR(O824="",P824="",Q824=""),"",IF(AND(MONTH(E824)=5,MONTH(F824)=5),(NETWORKDAYS(E824,F824,Lister!$D$7:$D$13)-P824)*N824/NETWORKDAYS(Lister!$D$20,Lister!$E$20,Lister!$D$7:$D$13),IF(AND(MONTH(E824)=4,MONTH(F824)=5),(NETWORKDAYS(Lister!$D$20,F824,Lister!$D$7:$D$13)-P824)*N824/NETWORKDAYS(Lister!$D$20,Lister!$E$20,Lister!$D$7:$D$13),IF(AND(MONTH(E824)=5,MONTH(F824)=6),(NETWORKDAYS(E824,Lister!$E$20,Lister!$D$7:$D$13)-P824)*N824/NETWORKDAYS(Lister!$D$20,Lister!$E$20,Lister!$D$7:$D$13),IF(AND(MONTH(E824)=4,MONTH(F824)=6),(NETWORKDAYS(Lister!$D$20,Lister!$E$20,Lister!$D$7:$D$13)-P824)*N824/NETWORKDAYS(Lister!$D$20,Lister!$E$20,Lister!$D$7:$D$13),IF(OR(MONTH(F824)=4,MONTH(E824)=6),0)))))),0),"")</f>
        <v/>
      </c>
      <c r="T824" s="48" t="str">
        <f>IFERROR(MAX(IF(OR(O824="",P824="",Q824=""),"",IF(AND(MONTH(E824)=6,MONTH(F824)=6),(NETWORKDAYS(E824,F824,Lister!$D$7:$D$13)-Q824)*N824/NETWORKDAYS(Lister!$D$21,Lister!$E$21,Lister!$D$7:$D$13),IF(AND(MONTH(E824)&lt;6,MONTH(F824)=6),(NETWORKDAYS(Lister!$D$21,F824,Lister!$D$7:$D$13)-Q824)*N824/NETWORKDAYS(Lister!$D$21,Lister!$E$21,Lister!$D$7:$D$13),IF(MONTH(F824)&lt;6,0)))),0),"")</f>
        <v/>
      </c>
      <c r="U824" s="50" t="str">
        <f t="shared" si="63"/>
        <v/>
      </c>
    </row>
    <row r="825" spans="1:21" x14ac:dyDescent="0.35">
      <c r="A825" s="11" t="str">
        <f t="shared" si="64"/>
        <v/>
      </c>
      <c r="B825" s="32"/>
      <c r="C825" s="17"/>
      <c r="D825" s="18"/>
      <c r="E825" s="12"/>
      <c r="F825" s="12"/>
      <c r="G825" s="40" t="str">
        <f>IF(OR(E825="",F825=""),"",NETWORKDAYS(E825,F825,Lister!$D$7:$D$13))</f>
        <v/>
      </c>
      <c r="H825" s="14"/>
      <c r="I825" s="25" t="str">
        <f t="shared" si="60"/>
        <v/>
      </c>
      <c r="J825" s="45"/>
      <c r="K825" s="46"/>
      <c r="L825" s="15"/>
      <c r="M825" s="49" t="str">
        <f t="shared" si="61"/>
        <v/>
      </c>
      <c r="N825" s="47" t="str">
        <f t="shared" si="62"/>
        <v/>
      </c>
      <c r="O825" s="15"/>
      <c r="P825" s="15"/>
      <c r="Q825" s="15"/>
      <c r="R825" s="48" t="str">
        <f>IFERROR(MAX(IF(OR(O825="",P825="",Q825=""),"",IF(AND(MONTH(E825)=4,MONTH(F825)=4),(NETWORKDAYS(E825,F825,Lister!$D$7:$D$13)-O825)*N825/NETWORKDAYS(Lister!$D$19,Lister!$E$19,Lister!$D$7:$D$13),IF(AND(MONTH(E825)=4,MONTH(F825)&gt;4),(NETWORKDAYS(E825,Lister!$E$19,Lister!$D$7:$D$13)-O825)*N825/NETWORKDAYS(Lister!$D$19,Lister!$E$19,Lister!$D$7:$D$13),IF(MONTH(E825)&gt;4,0)))),0),"")</f>
        <v/>
      </c>
      <c r="S825" s="48" t="str">
        <f>IFERROR(MAX(IF(OR(O825="",P825="",Q825=""),"",IF(AND(MONTH(E825)=5,MONTH(F825)=5),(NETWORKDAYS(E825,F825,Lister!$D$7:$D$13)-P825)*N825/NETWORKDAYS(Lister!$D$20,Lister!$E$20,Lister!$D$7:$D$13),IF(AND(MONTH(E825)=4,MONTH(F825)=5),(NETWORKDAYS(Lister!$D$20,F825,Lister!$D$7:$D$13)-P825)*N825/NETWORKDAYS(Lister!$D$20,Lister!$E$20,Lister!$D$7:$D$13),IF(AND(MONTH(E825)=5,MONTH(F825)=6),(NETWORKDAYS(E825,Lister!$E$20,Lister!$D$7:$D$13)-P825)*N825/NETWORKDAYS(Lister!$D$20,Lister!$E$20,Lister!$D$7:$D$13),IF(AND(MONTH(E825)=4,MONTH(F825)=6),(NETWORKDAYS(Lister!$D$20,Lister!$E$20,Lister!$D$7:$D$13)-P825)*N825/NETWORKDAYS(Lister!$D$20,Lister!$E$20,Lister!$D$7:$D$13),IF(OR(MONTH(F825)=4,MONTH(E825)=6),0)))))),0),"")</f>
        <v/>
      </c>
      <c r="T825" s="48" t="str">
        <f>IFERROR(MAX(IF(OR(O825="",P825="",Q825=""),"",IF(AND(MONTH(E825)=6,MONTH(F825)=6),(NETWORKDAYS(E825,F825,Lister!$D$7:$D$13)-Q825)*N825/NETWORKDAYS(Lister!$D$21,Lister!$E$21,Lister!$D$7:$D$13),IF(AND(MONTH(E825)&lt;6,MONTH(F825)=6),(NETWORKDAYS(Lister!$D$21,F825,Lister!$D$7:$D$13)-Q825)*N825/NETWORKDAYS(Lister!$D$21,Lister!$E$21,Lister!$D$7:$D$13),IF(MONTH(F825)&lt;6,0)))),0),"")</f>
        <v/>
      </c>
      <c r="U825" s="50" t="str">
        <f t="shared" si="63"/>
        <v/>
      </c>
    </row>
    <row r="826" spans="1:21" x14ac:dyDescent="0.35">
      <c r="A826" s="11" t="str">
        <f t="shared" si="64"/>
        <v/>
      </c>
      <c r="B826" s="32"/>
      <c r="C826" s="17"/>
      <c r="D826" s="18"/>
      <c r="E826" s="12"/>
      <c r="F826" s="12"/>
      <c r="G826" s="40" t="str">
        <f>IF(OR(E826="",F826=""),"",NETWORKDAYS(E826,F826,Lister!$D$7:$D$13))</f>
        <v/>
      </c>
      <c r="H826" s="14"/>
      <c r="I826" s="25" t="str">
        <f t="shared" si="60"/>
        <v/>
      </c>
      <c r="J826" s="45"/>
      <c r="K826" s="46"/>
      <c r="L826" s="15"/>
      <c r="M826" s="49" t="str">
        <f t="shared" si="61"/>
        <v/>
      </c>
      <c r="N826" s="47" t="str">
        <f t="shared" si="62"/>
        <v/>
      </c>
      <c r="O826" s="15"/>
      <c r="P826" s="15"/>
      <c r="Q826" s="15"/>
      <c r="R826" s="48" t="str">
        <f>IFERROR(MAX(IF(OR(O826="",P826="",Q826=""),"",IF(AND(MONTH(E826)=4,MONTH(F826)=4),(NETWORKDAYS(E826,F826,Lister!$D$7:$D$13)-O826)*N826/NETWORKDAYS(Lister!$D$19,Lister!$E$19,Lister!$D$7:$D$13),IF(AND(MONTH(E826)=4,MONTH(F826)&gt;4),(NETWORKDAYS(E826,Lister!$E$19,Lister!$D$7:$D$13)-O826)*N826/NETWORKDAYS(Lister!$D$19,Lister!$E$19,Lister!$D$7:$D$13),IF(MONTH(E826)&gt;4,0)))),0),"")</f>
        <v/>
      </c>
      <c r="S826" s="48" t="str">
        <f>IFERROR(MAX(IF(OR(O826="",P826="",Q826=""),"",IF(AND(MONTH(E826)=5,MONTH(F826)=5),(NETWORKDAYS(E826,F826,Lister!$D$7:$D$13)-P826)*N826/NETWORKDAYS(Lister!$D$20,Lister!$E$20,Lister!$D$7:$D$13),IF(AND(MONTH(E826)=4,MONTH(F826)=5),(NETWORKDAYS(Lister!$D$20,F826,Lister!$D$7:$D$13)-P826)*N826/NETWORKDAYS(Lister!$D$20,Lister!$E$20,Lister!$D$7:$D$13),IF(AND(MONTH(E826)=5,MONTH(F826)=6),(NETWORKDAYS(E826,Lister!$E$20,Lister!$D$7:$D$13)-P826)*N826/NETWORKDAYS(Lister!$D$20,Lister!$E$20,Lister!$D$7:$D$13),IF(AND(MONTH(E826)=4,MONTH(F826)=6),(NETWORKDAYS(Lister!$D$20,Lister!$E$20,Lister!$D$7:$D$13)-P826)*N826/NETWORKDAYS(Lister!$D$20,Lister!$E$20,Lister!$D$7:$D$13),IF(OR(MONTH(F826)=4,MONTH(E826)=6),0)))))),0),"")</f>
        <v/>
      </c>
      <c r="T826" s="48" t="str">
        <f>IFERROR(MAX(IF(OR(O826="",P826="",Q826=""),"",IF(AND(MONTH(E826)=6,MONTH(F826)=6),(NETWORKDAYS(E826,F826,Lister!$D$7:$D$13)-Q826)*N826/NETWORKDAYS(Lister!$D$21,Lister!$E$21,Lister!$D$7:$D$13),IF(AND(MONTH(E826)&lt;6,MONTH(F826)=6),(NETWORKDAYS(Lister!$D$21,F826,Lister!$D$7:$D$13)-Q826)*N826/NETWORKDAYS(Lister!$D$21,Lister!$E$21,Lister!$D$7:$D$13),IF(MONTH(F826)&lt;6,0)))),0),"")</f>
        <v/>
      </c>
      <c r="U826" s="50" t="str">
        <f t="shared" si="63"/>
        <v/>
      </c>
    </row>
    <row r="827" spans="1:21" x14ac:dyDescent="0.35">
      <c r="A827" s="11" t="str">
        <f t="shared" si="64"/>
        <v/>
      </c>
      <c r="B827" s="32"/>
      <c r="C827" s="17"/>
      <c r="D827" s="18"/>
      <c r="E827" s="12"/>
      <c r="F827" s="12"/>
      <c r="G827" s="40" t="str">
        <f>IF(OR(E827="",F827=""),"",NETWORKDAYS(E827,F827,Lister!$D$7:$D$13))</f>
        <v/>
      </c>
      <c r="H827" s="14"/>
      <c r="I827" s="25" t="str">
        <f t="shared" si="60"/>
        <v/>
      </c>
      <c r="J827" s="45"/>
      <c r="K827" s="46"/>
      <c r="L827" s="15"/>
      <c r="M827" s="49" t="str">
        <f t="shared" si="61"/>
        <v/>
      </c>
      <c r="N827" s="47" t="str">
        <f t="shared" si="62"/>
        <v/>
      </c>
      <c r="O827" s="15"/>
      <c r="P827" s="15"/>
      <c r="Q827" s="15"/>
      <c r="R827" s="48" t="str">
        <f>IFERROR(MAX(IF(OR(O827="",P827="",Q827=""),"",IF(AND(MONTH(E827)=4,MONTH(F827)=4),(NETWORKDAYS(E827,F827,Lister!$D$7:$D$13)-O827)*N827/NETWORKDAYS(Lister!$D$19,Lister!$E$19,Lister!$D$7:$D$13),IF(AND(MONTH(E827)=4,MONTH(F827)&gt;4),(NETWORKDAYS(E827,Lister!$E$19,Lister!$D$7:$D$13)-O827)*N827/NETWORKDAYS(Lister!$D$19,Lister!$E$19,Lister!$D$7:$D$13),IF(MONTH(E827)&gt;4,0)))),0),"")</f>
        <v/>
      </c>
      <c r="S827" s="48" t="str">
        <f>IFERROR(MAX(IF(OR(O827="",P827="",Q827=""),"",IF(AND(MONTH(E827)=5,MONTH(F827)=5),(NETWORKDAYS(E827,F827,Lister!$D$7:$D$13)-P827)*N827/NETWORKDAYS(Lister!$D$20,Lister!$E$20,Lister!$D$7:$D$13),IF(AND(MONTH(E827)=4,MONTH(F827)=5),(NETWORKDAYS(Lister!$D$20,F827,Lister!$D$7:$D$13)-P827)*N827/NETWORKDAYS(Lister!$D$20,Lister!$E$20,Lister!$D$7:$D$13),IF(AND(MONTH(E827)=5,MONTH(F827)=6),(NETWORKDAYS(E827,Lister!$E$20,Lister!$D$7:$D$13)-P827)*N827/NETWORKDAYS(Lister!$D$20,Lister!$E$20,Lister!$D$7:$D$13),IF(AND(MONTH(E827)=4,MONTH(F827)=6),(NETWORKDAYS(Lister!$D$20,Lister!$E$20,Lister!$D$7:$D$13)-P827)*N827/NETWORKDAYS(Lister!$D$20,Lister!$E$20,Lister!$D$7:$D$13),IF(OR(MONTH(F827)=4,MONTH(E827)=6),0)))))),0),"")</f>
        <v/>
      </c>
      <c r="T827" s="48" t="str">
        <f>IFERROR(MAX(IF(OR(O827="",P827="",Q827=""),"",IF(AND(MONTH(E827)=6,MONTH(F827)=6),(NETWORKDAYS(E827,F827,Lister!$D$7:$D$13)-Q827)*N827/NETWORKDAYS(Lister!$D$21,Lister!$E$21,Lister!$D$7:$D$13),IF(AND(MONTH(E827)&lt;6,MONTH(F827)=6),(NETWORKDAYS(Lister!$D$21,F827,Lister!$D$7:$D$13)-Q827)*N827/NETWORKDAYS(Lister!$D$21,Lister!$E$21,Lister!$D$7:$D$13),IF(MONTH(F827)&lt;6,0)))),0),"")</f>
        <v/>
      </c>
      <c r="U827" s="50" t="str">
        <f t="shared" si="63"/>
        <v/>
      </c>
    </row>
    <row r="828" spans="1:21" x14ac:dyDescent="0.35">
      <c r="A828" s="11" t="str">
        <f t="shared" si="64"/>
        <v/>
      </c>
      <c r="B828" s="32"/>
      <c r="C828" s="17"/>
      <c r="D828" s="18"/>
      <c r="E828" s="12"/>
      <c r="F828" s="12"/>
      <c r="G828" s="40" t="str">
        <f>IF(OR(E828="",F828=""),"",NETWORKDAYS(E828,F828,Lister!$D$7:$D$13))</f>
        <v/>
      </c>
      <c r="H828" s="14"/>
      <c r="I828" s="25" t="str">
        <f t="shared" si="60"/>
        <v/>
      </c>
      <c r="J828" s="45"/>
      <c r="K828" s="46"/>
      <c r="L828" s="15"/>
      <c r="M828" s="49" t="str">
        <f t="shared" si="61"/>
        <v/>
      </c>
      <c r="N828" s="47" t="str">
        <f t="shared" si="62"/>
        <v/>
      </c>
      <c r="O828" s="15"/>
      <c r="P828" s="15"/>
      <c r="Q828" s="15"/>
      <c r="R828" s="48" t="str">
        <f>IFERROR(MAX(IF(OR(O828="",P828="",Q828=""),"",IF(AND(MONTH(E828)=4,MONTH(F828)=4),(NETWORKDAYS(E828,F828,Lister!$D$7:$D$13)-O828)*N828/NETWORKDAYS(Lister!$D$19,Lister!$E$19,Lister!$D$7:$D$13),IF(AND(MONTH(E828)=4,MONTH(F828)&gt;4),(NETWORKDAYS(E828,Lister!$E$19,Lister!$D$7:$D$13)-O828)*N828/NETWORKDAYS(Lister!$D$19,Lister!$E$19,Lister!$D$7:$D$13),IF(MONTH(E828)&gt;4,0)))),0),"")</f>
        <v/>
      </c>
      <c r="S828" s="48" t="str">
        <f>IFERROR(MAX(IF(OR(O828="",P828="",Q828=""),"",IF(AND(MONTH(E828)=5,MONTH(F828)=5),(NETWORKDAYS(E828,F828,Lister!$D$7:$D$13)-P828)*N828/NETWORKDAYS(Lister!$D$20,Lister!$E$20,Lister!$D$7:$D$13),IF(AND(MONTH(E828)=4,MONTH(F828)=5),(NETWORKDAYS(Lister!$D$20,F828,Lister!$D$7:$D$13)-P828)*N828/NETWORKDAYS(Lister!$D$20,Lister!$E$20,Lister!$D$7:$D$13),IF(AND(MONTH(E828)=5,MONTH(F828)=6),(NETWORKDAYS(E828,Lister!$E$20,Lister!$D$7:$D$13)-P828)*N828/NETWORKDAYS(Lister!$D$20,Lister!$E$20,Lister!$D$7:$D$13),IF(AND(MONTH(E828)=4,MONTH(F828)=6),(NETWORKDAYS(Lister!$D$20,Lister!$E$20,Lister!$D$7:$D$13)-P828)*N828/NETWORKDAYS(Lister!$D$20,Lister!$E$20,Lister!$D$7:$D$13),IF(OR(MONTH(F828)=4,MONTH(E828)=6),0)))))),0),"")</f>
        <v/>
      </c>
      <c r="T828" s="48" t="str">
        <f>IFERROR(MAX(IF(OR(O828="",P828="",Q828=""),"",IF(AND(MONTH(E828)=6,MONTH(F828)=6),(NETWORKDAYS(E828,F828,Lister!$D$7:$D$13)-Q828)*N828/NETWORKDAYS(Lister!$D$21,Lister!$E$21,Lister!$D$7:$D$13),IF(AND(MONTH(E828)&lt;6,MONTH(F828)=6),(NETWORKDAYS(Lister!$D$21,F828,Lister!$D$7:$D$13)-Q828)*N828/NETWORKDAYS(Lister!$D$21,Lister!$E$21,Lister!$D$7:$D$13),IF(MONTH(F828)&lt;6,0)))),0),"")</f>
        <v/>
      </c>
      <c r="U828" s="50" t="str">
        <f t="shared" si="63"/>
        <v/>
      </c>
    </row>
    <row r="829" spans="1:21" x14ac:dyDescent="0.35">
      <c r="A829" s="11" t="str">
        <f t="shared" si="64"/>
        <v/>
      </c>
      <c r="B829" s="32"/>
      <c r="C829" s="17"/>
      <c r="D829" s="18"/>
      <c r="E829" s="12"/>
      <c r="F829" s="12"/>
      <c r="G829" s="40" t="str">
        <f>IF(OR(E829="",F829=""),"",NETWORKDAYS(E829,F829,Lister!$D$7:$D$13))</f>
        <v/>
      </c>
      <c r="H829" s="14"/>
      <c r="I829" s="25" t="str">
        <f t="shared" si="60"/>
        <v/>
      </c>
      <c r="J829" s="45"/>
      <c r="K829" s="46"/>
      <c r="L829" s="15"/>
      <c r="M829" s="49" t="str">
        <f t="shared" si="61"/>
        <v/>
      </c>
      <c r="N829" s="47" t="str">
        <f t="shared" si="62"/>
        <v/>
      </c>
      <c r="O829" s="15"/>
      <c r="P829" s="15"/>
      <c r="Q829" s="15"/>
      <c r="R829" s="48" t="str">
        <f>IFERROR(MAX(IF(OR(O829="",P829="",Q829=""),"",IF(AND(MONTH(E829)=4,MONTH(F829)=4),(NETWORKDAYS(E829,F829,Lister!$D$7:$D$13)-O829)*N829/NETWORKDAYS(Lister!$D$19,Lister!$E$19,Lister!$D$7:$D$13),IF(AND(MONTH(E829)=4,MONTH(F829)&gt;4),(NETWORKDAYS(E829,Lister!$E$19,Lister!$D$7:$D$13)-O829)*N829/NETWORKDAYS(Lister!$D$19,Lister!$E$19,Lister!$D$7:$D$13),IF(MONTH(E829)&gt;4,0)))),0),"")</f>
        <v/>
      </c>
      <c r="S829" s="48" t="str">
        <f>IFERROR(MAX(IF(OR(O829="",P829="",Q829=""),"",IF(AND(MONTH(E829)=5,MONTH(F829)=5),(NETWORKDAYS(E829,F829,Lister!$D$7:$D$13)-P829)*N829/NETWORKDAYS(Lister!$D$20,Lister!$E$20,Lister!$D$7:$D$13),IF(AND(MONTH(E829)=4,MONTH(F829)=5),(NETWORKDAYS(Lister!$D$20,F829,Lister!$D$7:$D$13)-P829)*N829/NETWORKDAYS(Lister!$D$20,Lister!$E$20,Lister!$D$7:$D$13),IF(AND(MONTH(E829)=5,MONTH(F829)=6),(NETWORKDAYS(E829,Lister!$E$20,Lister!$D$7:$D$13)-P829)*N829/NETWORKDAYS(Lister!$D$20,Lister!$E$20,Lister!$D$7:$D$13),IF(AND(MONTH(E829)=4,MONTH(F829)=6),(NETWORKDAYS(Lister!$D$20,Lister!$E$20,Lister!$D$7:$D$13)-P829)*N829/NETWORKDAYS(Lister!$D$20,Lister!$E$20,Lister!$D$7:$D$13),IF(OR(MONTH(F829)=4,MONTH(E829)=6),0)))))),0),"")</f>
        <v/>
      </c>
      <c r="T829" s="48" t="str">
        <f>IFERROR(MAX(IF(OR(O829="",P829="",Q829=""),"",IF(AND(MONTH(E829)=6,MONTH(F829)=6),(NETWORKDAYS(E829,F829,Lister!$D$7:$D$13)-Q829)*N829/NETWORKDAYS(Lister!$D$21,Lister!$E$21,Lister!$D$7:$D$13),IF(AND(MONTH(E829)&lt;6,MONTH(F829)=6),(NETWORKDAYS(Lister!$D$21,F829,Lister!$D$7:$D$13)-Q829)*N829/NETWORKDAYS(Lister!$D$21,Lister!$E$21,Lister!$D$7:$D$13),IF(MONTH(F829)&lt;6,0)))),0),"")</f>
        <v/>
      </c>
      <c r="U829" s="50" t="str">
        <f t="shared" si="63"/>
        <v/>
      </c>
    </row>
    <row r="830" spans="1:21" x14ac:dyDescent="0.35">
      <c r="A830" s="11" t="str">
        <f t="shared" si="64"/>
        <v/>
      </c>
      <c r="B830" s="32"/>
      <c r="C830" s="17"/>
      <c r="D830" s="18"/>
      <c r="E830" s="12"/>
      <c r="F830" s="12"/>
      <c r="G830" s="40" t="str">
        <f>IF(OR(E830="",F830=""),"",NETWORKDAYS(E830,F830,Lister!$D$7:$D$13))</f>
        <v/>
      </c>
      <c r="H830" s="14"/>
      <c r="I830" s="25" t="str">
        <f t="shared" si="60"/>
        <v/>
      </c>
      <c r="J830" s="45"/>
      <c r="K830" s="46"/>
      <c r="L830" s="15"/>
      <c r="M830" s="49" t="str">
        <f t="shared" si="61"/>
        <v/>
      </c>
      <c r="N830" s="47" t="str">
        <f t="shared" si="62"/>
        <v/>
      </c>
      <c r="O830" s="15"/>
      <c r="P830" s="15"/>
      <c r="Q830" s="15"/>
      <c r="R830" s="48" t="str">
        <f>IFERROR(MAX(IF(OR(O830="",P830="",Q830=""),"",IF(AND(MONTH(E830)=4,MONTH(F830)=4),(NETWORKDAYS(E830,F830,Lister!$D$7:$D$13)-O830)*N830/NETWORKDAYS(Lister!$D$19,Lister!$E$19,Lister!$D$7:$D$13),IF(AND(MONTH(E830)=4,MONTH(F830)&gt;4),(NETWORKDAYS(E830,Lister!$E$19,Lister!$D$7:$D$13)-O830)*N830/NETWORKDAYS(Lister!$D$19,Lister!$E$19,Lister!$D$7:$D$13),IF(MONTH(E830)&gt;4,0)))),0),"")</f>
        <v/>
      </c>
      <c r="S830" s="48" t="str">
        <f>IFERROR(MAX(IF(OR(O830="",P830="",Q830=""),"",IF(AND(MONTH(E830)=5,MONTH(F830)=5),(NETWORKDAYS(E830,F830,Lister!$D$7:$D$13)-P830)*N830/NETWORKDAYS(Lister!$D$20,Lister!$E$20,Lister!$D$7:$D$13),IF(AND(MONTH(E830)=4,MONTH(F830)=5),(NETWORKDAYS(Lister!$D$20,F830,Lister!$D$7:$D$13)-P830)*N830/NETWORKDAYS(Lister!$D$20,Lister!$E$20,Lister!$D$7:$D$13),IF(AND(MONTH(E830)=5,MONTH(F830)=6),(NETWORKDAYS(E830,Lister!$E$20,Lister!$D$7:$D$13)-P830)*N830/NETWORKDAYS(Lister!$D$20,Lister!$E$20,Lister!$D$7:$D$13),IF(AND(MONTH(E830)=4,MONTH(F830)=6),(NETWORKDAYS(Lister!$D$20,Lister!$E$20,Lister!$D$7:$D$13)-P830)*N830/NETWORKDAYS(Lister!$D$20,Lister!$E$20,Lister!$D$7:$D$13),IF(OR(MONTH(F830)=4,MONTH(E830)=6),0)))))),0),"")</f>
        <v/>
      </c>
      <c r="T830" s="48" t="str">
        <f>IFERROR(MAX(IF(OR(O830="",P830="",Q830=""),"",IF(AND(MONTH(E830)=6,MONTH(F830)=6),(NETWORKDAYS(E830,F830,Lister!$D$7:$D$13)-Q830)*N830/NETWORKDAYS(Lister!$D$21,Lister!$E$21,Lister!$D$7:$D$13),IF(AND(MONTH(E830)&lt;6,MONTH(F830)=6),(NETWORKDAYS(Lister!$D$21,F830,Lister!$D$7:$D$13)-Q830)*N830/NETWORKDAYS(Lister!$D$21,Lister!$E$21,Lister!$D$7:$D$13),IF(MONTH(F830)&lt;6,0)))),0),"")</f>
        <v/>
      </c>
      <c r="U830" s="50" t="str">
        <f t="shared" si="63"/>
        <v/>
      </c>
    </row>
    <row r="831" spans="1:21" x14ac:dyDescent="0.35">
      <c r="A831" s="11" t="str">
        <f t="shared" si="64"/>
        <v/>
      </c>
      <c r="B831" s="32"/>
      <c r="C831" s="17"/>
      <c r="D831" s="18"/>
      <c r="E831" s="12"/>
      <c r="F831" s="12"/>
      <c r="G831" s="40" t="str">
        <f>IF(OR(E831="",F831=""),"",NETWORKDAYS(E831,F831,Lister!$D$7:$D$13))</f>
        <v/>
      </c>
      <c r="H831" s="14"/>
      <c r="I831" s="25" t="str">
        <f t="shared" si="60"/>
        <v/>
      </c>
      <c r="J831" s="45"/>
      <c r="K831" s="46"/>
      <c r="L831" s="15"/>
      <c r="M831" s="49" t="str">
        <f t="shared" si="61"/>
        <v/>
      </c>
      <c r="N831" s="47" t="str">
        <f t="shared" si="62"/>
        <v/>
      </c>
      <c r="O831" s="15"/>
      <c r="P831" s="15"/>
      <c r="Q831" s="15"/>
      <c r="R831" s="48" t="str">
        <f>IFERROR(MAX(IF(OR(O831="",P831="",Q831=""),"",IF(AND(MONTH(E831)=4,MONTH(F831)=4),(NETWORKDAYS(E831,F831,Lister!$D$7:$D$13)-O831)*N831/NETWORKDAYS(Lister!$D$19,Lister!$E$19,Lister!$D$7:$D$13),IF(AND(MONTH(E831)=4,MONTH(F831)&gt;4),(NETWORKDAYS(E831,Lister!$E$19,Lister!$D$7:$D$13)-O831)*N831/NETWORKDAYS(Lister!$D$19,Lister!$E$19,Lister!$D$7:$D$13),IF(MONTH(E831)&gt;4,0)))),0),"")</f>
        <v/>
      </c>
      <c r="S831" s="48" t="str">
        <f>IFERROR(MAX(IF(OR(O831="",P831="",Q831=""),"",IF(AND(MONTH(E831)=5,MONTH(F831)=5),(NETWORKDAYS(E831,F831,Lister!$D$7:$D$13)-P831)*N831/NETWORKDAYS(Lister!$D$20,Lister!$E$20,Lister!$D$7:$D$13),IF(AND(MONTH(E831)=4,MONTH(F831)=5),(NETWORKDAYS(Lister!$D$20,F831,Lister!$D$7:$D$13)-P831)*N831/NETWORKDAYS(Lister!$D$20,Lister!$E$20,Lister!$D$7:$D$13),IF(AND(MONTH(E831)=5,MONTH(F831)=6),(NETWORKDAYS(E831,Lister!$E$20,Lister!$D$7:$D$13)-P831)*N831/NETWORKDAYS(Lister!$D$20,Lister!$E$20,Lister!$D$7:$D$13),IF(AND(MONTH(E831)=4,MONTH(F831)=6),(NETWORKDAYS(Lister!$D$20,Lister!$E$20,Lister!$D$7:$D$13)-P831)*N831/NETWORKDAYS(Lister!$D$20,Lister!$E$20,Lister!$D$7:$D$13),IF(OR(MONTH(F831)=4,MONTH(E831)=6),0)))))),0),"")</f>
        <v/>
      </c>
      <c r="T831" s="48" t="str">
        <f>IFERROR(MAX(IF(OR(O831="",P831="",Q831=""),"",IF(AND(MONTH(E831)=6,MONTH(F831)=6),(NETWORKDAYS(E831,F831,Lister!$D$7:$D$13)-Q831)*N831/NETWORKDAYS(Lister!$D$21,Lister!$E$21,Lister!$D$7:$D$13),IF(AND(MONTH(E831)&lt;6,MONTH(F831)=6),(NETWORKDAYS(Lister!$D$21,F831,Lister!$D$7:$D$13)-Q831)*N831/NETWORKDAYS(Lister!$D$21,Lister!$E$21,Lister!$D$7:$D$13),IF(MONTH(F831)&lt;6,0)))),0),"")</f>
        <v/>
      </c>
      <c r="U831" s="50" t="str">
        <f t="shared" si="63"/>
        <v/>
      </c>
    </row>
    <row r="832" spans="1:21" x14ac:dyDescent="0.35">
      <c r="A832" s="11" t="str">
        <f t="shared" si="64"/>
        <v/>
      </c>
      <c r="B832" s="32"/>
      <c r="C832" s="17"/>
      <c r="D832" s="18"/>
      <c r="E832" s="12"/>
      <c r="F832" s="12"/>
      <c r="G832" s="40" t="str">
        <f>IF(OR(E832="",F832=""),"",NETWORKDAYS(E832,F832,Lister!$D$7:$D$13))</f>
        <v/>
      </c>
      <c r="H832" s="14"/>
      <c r="I832" s="25" t="str">
        <f t="shared" si="60"/>
        <v/>
      </c>
      <c r="J832" s="45"/>
      <c r="K832" s="46"/>
      <c r="L832" s="15"/>
      <c r="M832" s="49" t="str">
        <f t="shared" si="61"/>
        <v/>
      </c>
      <c r="N832" s="47" t="str">
        <f t="shared" si="62"/>
        <v/>
      </c>
      <c r="O832" s="15"/>
      <c r="P832" s="15"/>
      <c r="Q832" s="15"/>
      <c r="R832" s="48" t="str">
        <f>IFERROR(MAX(IF(OR(O832="",P832="",Q832=""),"",IF(AND(MONTH(E832)=4,MONTH(F832)=4),(NETWORKDAYS(E832,F832,Lister!$D$7:$D$13)-O832)*N832/NETWORKDAYS(Lister!$D$19,Lister!$E$19,Lister!$D$7:$D$13),IF(AND(MONTH(E832)=4,MONTH(F832)&gt;4),(NETWORKDAYS(E832,Lister!$E$19,Lister!$D$7:$D$13)-O832)*N832/NETWORKDAYS(Lister!$D$19,Lister!$E$19,Lister!$D$7:$D$13),IF(MONTH(E832)&gt;4,0)))),0),"")</f>
        <v/>
      </c>
      <c r="S832" s="48" t="str">
        <f>IFERROR(MAX(IF(OR(O832="",P832="",Q832=""),"",IF(AND(MONTH(E832)=5,MONTH(F832)=5),(NETWORKDAYS(E832,F832,Lister!$D$7:$D$13)-P832)*N832/NETWORKDAYS(Lister!$D$20,Lister!$E$20,Lister!$D$7:$D$13),IF(AND(MONTH(E832)=4,MONTH(F832)=5),(NETWORKDAYS(Lister!$D$20,F832,Lister!$D$7:$D$13)-P832)*N832/NETWORKDAYS(Lister!$D$20,Lister!$E$20,Lister!$D$7:$D$13),IF(AND(MONTH(E832)=5,MONTH(F832)=6),(NETWORKDAYS(E832,Lister!$E$20,Lister!$D$7:$D$13)-P832)*N832/NETWORKDAYS(Lister!$D$20,Lister!$E$20,Lister!$D$7:$D$13),IF(AND(MONTH(E832)=4,MONTH(F832)=6),(NETWORKDAYS(Lister!$D$20,Lister!$E$20,Lister!$D$7:$D$13)-P832)*N832/NETWORKDAYS(Lister!$D$20,Lister!$E$20,Lister!$D$7:$D$13),IF(OR(MONTH(F832)=4,MONTH(E832)=6),0)))))),0),"")</f>
        <v/>
      </c>
      <c r="T832" s="48" t="str">
        <f>IFERROR(MAX(IF(OR(O832="",P832="",Q832=""),"",IF(AND(MONTH(E832)=6,MONTH(F832)=6),(NETWORKDAYS(E832,F832,Lister!$D$7:$D$13)-Q832)*N832/NETWORKDAYS(Lister!$D$21,Lister!$E$21,Lister!$D$7:$D$13),IF(AND(MONTH(E832)&lt;6,MONTH(F832)=6),(NETWORKDAYS(Lister!$D$21,F832,Lister!$D$7:$D$13)-Q832)*N832/NETWORKDAYS(Lister!$D$21,Lister!$E$21,Lister!$D$7:$D$13),IF(MONTH(F832)&lt;6,0)))),0),"")</f>
        <v/>
      </c>
      <c r="U832" s="50" t="str">
        <f t="shared" si="63"/>
        <v/>
      </c>
    </row>
    <row r="833" spans="1:21" x14ac:dyDescent="0.35">
      <c r="A833" s="11" t="str">
        <f t="shared" si="64"/>
        <v/>
      </c>
      <c r="B833" s="32"/>
      <c r="C833" s="17"/>
      <c r="D833" s="18"/>
      <c r="E833" s="12"/>
      <c r="F833" s="12"/>
      <c r="G833" s="40" t="str">
        <f>IF(OR(E833="",F833=""),"",NETWORKDAYS(E833,F833,Lister!$D$7:$D$13))</f>
        <v/>
      </c>
      <c r="H833" s="14"/>
      <c r="I833" s="25" t="str">
        <f t="shared" si="60"/>
        <v/>
      </c>
      <c r="J833" s="45"/>
      <c r="K833" s="46"/>
      <c r="L833" s="15"/>
      <c r="M833" s="49" t="str">
        <f t="shared" si="61"/>
        <v/>
      </c>
      <c r="N833" s="47" t="str">
        <f t="shared" si="62"/>
        <v/>
      </c>
      <c r="O833" s="15"/>
      <c r="P833" s="15"/>
      <c r="Q833" s="15"/>
      <c r="R833" s="48" t="str">
        <f>IFERROR(MAX(IF(OR(O833="",P833="",Q833=""),"",IF(AND(MONTH(E833)=4,MONTH(F833)=4),(NETWORKDAYS(E833,F833,Lister!$D$7:$D$13)-O833)*N833/NETWORKDAYS(Lister!$D$19,Lister!$E$19,Lister!$D$7:$D$13),IF(AND(MONTH(E833)=4,MONTH(F833)&gt;4),(NETWORKDAYS(E833,Lister!$E$19,Lister!$D$7:$D$13)-O833)*N833/NETWORKDAYS(Lister!$D$19,Lister!$E$19,Lister!$D$7:$D$13),IF(MONTH(E833)&gt;4,0)))),0),"")</f>
        <v/>
      </c>
      <c r="S833" s="48" t="str">
        <f>IFERROR(MAX(IF(OR(O833="",P833="",Q833=""),"",IF(AND(MONTH(E833)=5,MONTH(F833)=5),(NETWORKDAYS(E833,F833,Lister!$D$7:$D$13)-P833)*N833/NETWORKDAYS(Lister!$D$20,Lister!$E$20,Lister!$D$7:$D$13),IF(AND(MONTH(E833)=4,MONTH(F833)=5),(NETWORKDAYS(Lister!$D$20,F833,Lister!$D$7:$D$13)-P833)*N833/NETWORKDAYS(Lister!$D$20,Lister!$E$20,Lister!$D$7:$D$13),IF(AND(MONTH(E833)=5,MONTH(F833)=6),(NETWORKDAYS(E833,Lister!$E$20,Lister!$D$7:$D$13)-P833)*N833/NETWORKDAYS(Lister!$D$20,Lister!$E$20,Lister!$D$7:$D$13),IF(AND(MONTH(E833)=4,MONTH(F833)=6),(NETWORKDAYS(Lister!$D$20,Lister!$E$20,Lister!$D$7:$D$13)-P833)*N833/NETWORKDAYS(Lister!$D$20,Lister!$E$20,Lister!$D$7:$D$13),IF(OR(MONTH(F833)=4,MONTH(E833)=6),0)))))),0),"")</f>
        <v/>
      </c>
      <c r="T833" s="48" t="str">
        <f>IFERROR(MAX(IF(OR(O833="",P833="",Q833=""),"",IF(AND(MONTH(E833)=6,MONTH(F833)=6),(NETWORKDAYS(E833,F833,Lister!$D$7:$D$13)-Q833)*N833/NETWORKDAYS(Lister!$D$21,Lister!$E$21,Lister!$D$7:$D$13),IF(AND(MONTH(E833)&lt;6,MONTH(F833)=6),(NETWORKDAYS(Lister!$D$21,F833,Lister!$D$7:$D$13)-Q833)*N833/NETWORKDAYS(Lister!$D$21,Lister!$E$21,Lister!$D$7:$D$13),IF(MONTH(F833)&lt;6,0)))),0),"")</f>
        <v/>
      </c>
      <c r="U833" s="50" t="str">
        <f t="shared" si="63"/>
        <v/>
      </c>
    </row>
    <row r="834" spans="1:21" x14ac:dyDescent="0.35">
      <c r="A834" s="11" t="str">
        <f t="shared" si="64"/>
        <v/>
      </c>
      <c r="B834" s="32"/>
      <c r="C834" s="17"/>
      <c r="D834" s="18"/>
      <c r="E834" s="12"/>
      <c r="F834" s="12"/>
      <c r="G834" s="40" t="str">
        <f>IF(OR(E834="",F834=""),"",NETWORKDAYS(E834,F834,Lister!$D$7:$D$13))</f>
        <v/>
      </c>
      <c r="H834" s="14"/>
      <c r="I834" s="25" t="str">
        <f t="shared" si="60"/>
        <v/>
      </c>
      <c r="J834" s="45"/>
      <c r="K834" s="46"/>
      <c r="L834" s="15"/>
      <c r="M834" s="49" t="str">
        <f t="shared" si="61"/>
        <v/>
      </c>
      <c r="N834" s="47" t="str">
        <f t="shared" si="62"/>
        <v/>
      </c>
      <c r="O834" s="15"/>
      <c r="P834" s="15"/>
      <c r="Q834" s="15"/>
      <c r="R834" s="48" t="str">
        <f>IFERROR(MAX(IF(OR(O834="",P834="",Q834=""),"",IF(AND(MONTH(E834)=4,MONTH(F834)=4),(NETWORKDAYS(E834,F834,Lister!$D$7:$D$13)-O834)*N834/NETWORKDAYS(Lister!$D$19,Lister!$E$19,Lister!$D$7:$D$13),IF(AND(MONTH(E834)=4,MONTH(F834)&gt;4),(NETWORKDAYS(E834,Lister!$E$19,Lister!$D$7:$D$13)-O834)*N834/NETWORKDAYS(Lister!$D$19,Lister!$E$19,Lister!$D$7:$D$13),IF(MONTH(E834)&gt;4,0)))),0),"")</f>
        <v/>
      </c>
      <c r="S834" s="48" t="str">
        <f>IFERROR(MAX(IF(OR(O834="",P834="",Q834=""),"",IF(AND(MONTH(E834)=5,MONTH(F834)=5),(NETWORKDAYS(E834,F834,Lister!$D$7:$D$13)-P834)*N834/NETWORKDAYS(Lister!$D$20,Lister!$E$20,Lister!$D$7:$D$13),IF(AND(MONTH(E834)=4,MONTH(F834)=5),(NETWORKDAYS(Lister!$D$20,F834,Lister!$D$7:$D$13)-P834)*N834/NETWORKDAYS(Lister!$D$20,Lister!$E$20,Lister!$D$7:$D$13),IF(AND(MONTH(E834)=5,MONTH(F834)=6),(NETWORKDAYS(E834,Lister!$E$20,Lister!$D$7:$D$13)-P834)*N834/NETWORKDAYS(Lister!$D$20,Lister!$E$20,Lister!$D$7:$D$13),IF(AND(MONTH(E834)=4,MONTH(F834)=6),(NETWORKDAYS(Lister!$D$20,Lister!$E$20,Lister!$D$7:$D$13)-P834)*N834/NETWORKDAYS(Lister!$D$20,Lister!$E$20,Lister!$D$7:$D$13),IF(OR(MONTH(F834)=4,MONTH(E834)=6),0)))))),0),"")</f>
        <v/>
      </c>
      <c r="T834" s="48" t="str">
        <f>IFERROR(MAX(IF(OR(O834="",P834="",Q834=""),"",IF(AND(MONTH(E834)=6,MONTH(F834)=6),(NETWORKDAYS(E834,F834,Lister!$D$7:$D$13)-Q834)*N834/NETWORKDAYS(Lister!$D$21,Lister!$E$21,Lister!$D$7:$D$13),IF(AND(MONTH(E834)&lt;6,MONTH(F834)=6),(NETWORKDAYS(Lister!$D$21,F834,Lister!$D$7:$D$13)-Q834)*N834/NETWORKDAYS(Lister!$D$21,Lister!$E$21,Lister!$D$7:$D$13),IF(MONTH(F834)&lt;6,0)))),0),"")</f>
        <v/>
      </c>
      <c r="U834" s="50" t="str">
        <f t="shared" si="63"/>
        <v/>
      </c>
    </row>
    <row r="835" spans="1:21" x14ac:dyDescent="0.35">
      <c r="A835" s="11" t="str">
        <f t="shared" si="64"/>
        <v/>
      </c>
      <c r="B835" s="32"/>
      <c r="C835" s="17"/>
      <c r="D835" s="18"/>
      <c r="E835" s="12"/>
      <c r="F835" s="12"/>
      <c r="G835" s="40" t="str">
        <f>IF(OR(E835="",F835=""),"",NETWORKDAYS(E835,F835,Lister!$D$7:$D$13))</f>
        <v/>
      </c>
      <c r="H835" s="14"/>
      <c r="I835" s="25" t="str">
        <f t="shared" si="60"/>
        <v/>
      </c>
      <c r="J835" s="45"/>
      <c r="K835" s="46"/>
      <c r="L835" s="15"/>
      <c r="M835" s="49" t="str">
        <f t="shared" si="61"/>
        <v/>
      </c>
      <c r="N835" s="47" t="str">
        <f t="shared" si="62"/>
        <v/>
      </c>
      <c r="O835" s="15"/>
      <c r="P835" s="15"/>
      <c r="Q835" s="15"/>
      <c r="R835" s="48" t="str">
        <f>IFERROR(MAX(IF(OR(O835="",P835="",Q835=""),"",IF(AND(MONTH(E835)=4,MONTH(F835)=4),(NETWORKDAYS(E835,F835,Lister!$D$7:$D$13)-O835)*N835/NETWORKDAYS(Lister!$D$19,Lister!$E$19,Lister!$D$7:$D$13),IF(AND(MONTH(E835)=4,MONTH(F835)&gt;4),(NETWORKDAYS(E835,Lister!$E$19,Lister!$D$7:$D$13)-O835)*N835/NETWORKDAYS(Lister!$D$19,Lister!$E$19,Lister!$D$7:$D$13),IF(MONTH(E835)&gt;4,0)))),0),"")</f>
        <v/>
      </c>
      <c r="S835" s="48" t="str">
        <f>IFERROR(MAX(IF(OR(O835="",P835="",Q835=""),"",IF(AND(MONTH(E835)=5,MONTH(F835)=5),(NETWORKDAYS(E835,F835,Lister!$D$7:$D$13)-P835)*N835/NETWORKDAYS(Lister!$D$20,Lister!$E$20,Lister!$D$7:$D$13),IF(AND(MONTH(E835)=4,MONTH(F835)=5),(NETWORKDAYS(Lister!$D$20,F835,Lister!$D$7:$D$13)-P835)*N835/NETWORKDAYS(Lister!$D$20,Lister!$E$20,Lister!$D$7:$D$13),IF(AND(MONTH(E835)=5,MONTH(F835)=6),(NETWORKDAYS(E835,Lister!$E$20,Lister!$D$7:$D$13)-P835)*N835/NETWORKDAYS(Lister!$D$20,Lister!$E$20,Lister!$D$7:$D$13),IF(AND(MONTH(E835)=4,MONTH(F835)=6),(NETWORKDAYS(Lister!$D$20,Lister!$E$20,Lister!$D$7:$D$13)-P835)*N835/NETWORKDAYS(Lister!$D$20,Lister!$E$20,Lister!$D$7:$D$13),IF(OR(MONTH(F835)=4,MONTH(E835)=6),0)))))),0),"")</f>
        <v/>
      </c>
      <c r="T835" s="48" t="str">
        <f>IFERROR(MAX(IF(OR(O835="",P835="",Q835=""),"",IF(AND(MONTH(E835)=6,MONTH(F835)=6),(NETWORKDAYS(E835,F835,Lister!$D$7:$D$13)-Q835)*N835/NETWORKDAYS(Lister!$D$21,Lister!$E$21,Lister!$D$7:$D$13),IF(AND(MONTH(E835)&lt;6,MONTH(F835)=6),(NETWORKDAYS(Lister!$D$21,F835,Lister!$D$7:$D$13)-Q835)*N835/NETWORKDAYS(Lister!$D$21,Lister!$E$21,Lister!$D$7:$D$13),IF(MONTH(F835)&lt;6,0)))),0),"")</f>
        <v/>
      </c>
      <c r="U835" s="50" t="str">
        <f t="shared" si="63"/>
        <v/>
      </c>
    </row>
    <row r="836" spans="1:21" x14ac:dyDescent="0.35">
      <c r="A836" s="11" t="str">
        <f t="shared" si="64"/>
        <v/>
      </c>
      <c r="B836" s="32"/>
      <c r="C836" s="17"/>
      <c r="D836" s="18"/>
      <c r="E836" s="12"/>
      <c r="F836" s="12"/>
      <c r="G836" s="40" t="str">
        <f>IF(OR(E836="",F836=""),"",NETWORKDAYS(E836,F836,Lister!$D$7:$D$13))</f>
        <v/>
      </c>
      <c r="H836" s="14"/>
      <c r="I836" s="25" t="str">
        <f t="shared" si="60"/>
        <v/>
      </c>
      <c r="J836" s="45"/>
      <c r="K836" s="46"/>
      <c r="L836" s="15"/>
      <c r="M836" s="49" t="str">
        <f t="shared" si="61"/>
        <v/>
      </c>
      <c r="N836" s="47" t="str">
        <f t="shared" si="62"/>
        <v/>
      </c>
      <c r="O836" s="15"/>
      <c r="P836" s="15"/>
      <c r="Q836" s="15"/>
      <c r="R836" s="48" t="str">
        <f>IFERROR(MAX(IF(OR(O836="",P836="",Q836=""),"",IF(AND(MONTH(E836)=4,MONTH(F836)=4),(NETWORKDAYS(E836,F836,Lister!$D$7:$D$13)-O836)*N836/NETWORKDAYS(Lister!$D$19,Lister!$E$19,Lister!$D$7:$D$13),IF(AND(MONTH(E836)=4,MONTH(F836)&gt;4),(NETWORKDAYS(E836,Lister!$E$19,Lister!$D$7:$D$13)-O836)*N836/NETWORKDAYS(Lister!$D$19,Lister!$E$19,Lister!$D$7:$D$13),IF(MONTH(E836)&gt;4,0)))),0),"")</f>
        <v/>
      </c>
      <c r="S836" s="48" t="str">
        <f>IFERROR(MAX(IF(OR(O836="",P836="",Q836=""),"",IF(AND(MONTH(E836)=5,MONTH(F836)=5),(NETWORKDAYS(E836,F836,Lister!$D$7:$D$13)-P836)*N836/NETWORKDAYS(Lister!$D$20,Lister!$E$20,Lister!$D$7:$D$13),IF(AND(MONTH(E836)=4,MONTH(F836)=5),(NETWORKDAYS(Lister!$D$20,F836,Lister!$D$7:$D$13)-P836)*N836/NETWORKDAYS(Lister!$D$20,Lister!$E$20,Lister!$D$7:$D$13),IF(AND(MONTH(E836)=5,MONTH(F836)=6),(NETWORKDAYS(E836,Lister!$E$20,Lister!$D$7:$D$13)-P836)*N836/NETWORKDAYS(Lister!$D$20,Lister!$E$20,Lister!$D$7:$D$13),IF(AND(MONTH(E836)=4,MONTH(F836)=6),(NETWORKDAYS(Lister!$D$20,Lister!$E$20,Lister!$D$7:$D$13)-P836)*N836/NETWORKDAYS(Lister!$D$20,Lister!$E$20,Lister!$D$7:$D$13),IF(OR(MONTH(F836)=4,MONTH(E836)=6),0)))))),0),"")</f>
        <v/>
      </c>
      <c r="T836" s="48" t="str">
        <f>IFERROR(MAX(IF(OR(O836="",P836="",Q836=""),"",IF(AND(MONTH(E836)=6,MONTH(F836)=6),(NETWORKDAYS(E836,F836,Lister!$D$7:$D$13)-Q836)*N836/NETWORKDAYS(Lister!$D$21,Lister!$E$21,Lister!$D$7:$D$13),IF(AND(MONTH(E836)&lt;6,MONTH(F836)=6),(NETWORKDAYS(Lister!$D$21,F836,Lister!$D$7:$D$13)-Q836)*N836/NETWORKDAYS(Lister!$D$21,Lister!$E$21,Lister!$D$7:$D$13),IF(MONTH(F836)&lt;6,0)))),0),"")</f>
        <v/>
      </c>
      <c r="U836" s="50" t="str">
        <f t="shared" si="63"/>
        <v/>
      </c>
    </row>
    <row r="837" spans="1:21" x14ac:dyDescent="0.35">
      <c r="A837" s="11" t="str">
        <f t="shared" si="64"/>
        <v/>
      </c>
      <c r="B837" s="32"/>
      <c r="C837" s="17"/>
      <c r="D837" s="18"/>
      <c r="E837" s="12"/>
      <c r="F837" s="12"/>
      <c r="G837" s="40" t="str">
        <f>IF(OR(E837="",F837=""),"",NETWORKDAYS(E837,F837,Lister!$D$7:$D$13))</f>
        <v/>
      </c>
      <c r="H837" s="14"/>
      <c r="I837" s="25" t="str">
        <f t="shared" si="60"/>
        <v/>
      </c>
      <c r="J837" s="45"/>
      <c r="K837" s="46"/>
      <c r="L837" s="15"/>
      <c r="M837" s="49" t="str">
        <f t="shared" si="61"/>
        <v/>
      </c>
      <c r="N837" s="47" t="str">
        <f t="shared" si="62"/>
        <v/>
      </c>
      <c r="O837" s="15"/>
      <c r="P837" s="15"/>
      <c r="Q837" s="15"/>
      <c r="R837" s="48" t="str">
        <f>IFERROR(MAX(IF(OR(O837="",P837="",Q837=""),"",IF(AND(MONTH(E837)=4,MONTH(F837)=4),(NETWORKDAYS(E837,F837,Lister!$D$7:$D$13)-O837)*N837/NETWORKDAYS(Lister!$D$19,Lister!$E$19,Lister!$D$7:$D$13),IF(AND(MONTH(E837)=4,MONTH(F837)&gt;4),(NETWORKDAYS(E837,Lister!$E$19,Lister!$D$7:$D$13)-O837)*N837/NETWORKDAYS(Lister!$D$19,Lister!$E$19,Lister!$D$7:$D$13),IF(MONTH(E837)&gt;4,0)))),0),"")</f>
        <v/>
      </c>
      <c r="S837" s="48" t="str">
        <f>IFERROR(MAX(IF(OR(O837="",P837="",Q837=""),"",IF(AND(MONTH(E837)=5,MONTH(F837)=5),(NETWORKDAYS(E837,F837,Lister!$D$7:$D$13)-P837)*N837/NETWORKDAYS(Lister!$D$20,Lister!$E$20,Lister!$D$7:$D$13),IF(AND(MONTH(E837)=4,MONTH(F837)=5),(NETWORKDAYS(Lister!$D$20,F837,Lister!$D$7:$D$13)-P837)*N837/NETWORKDAYS(Lister!$D$20,Lister!$E$20,Lister!$D$7:$D$13),IF(AND(MONTH(E837)=5,MONTH(F837)=6),(NETWORKDAYS(E837,Lister!$E$20,Lister!$D$7:$D$13)-P837)*N837/NETWORKDAYS(Lister!$D$20,Lister!$E$20,Lister!$D$7:$D$13),IF(AND(MONTH(E837)=4,MONTH(F837)=6),(NETWORKDAYS(Lister!$D$20,Lister!$E$20,Lister!$D$7:$D$13)-P837)*N837/NETWORKDAYS(Lister!$D$20,Lister!$E$20,Lister!$D$7:$D$13),IF(OR(MONTH(F837)=4,MONTH(E837)=6),0)))))),0),"")</f>
        <v/>
      </c>
      <c r="T837" s="48" t="str">
        <f>IFERROR(MAX(IF(OR(O837="",P837="",Q837=""),"",IF(AND(MONTH(E837)=6,MONTH(F837)=6),(NETWORKDAYS(E837,F837,Lister!$D$7:$D$13)-Q837)*N837/NETWORKDAYS(Lister!$D$21,Lister!$E$21,Lister!$D$7:$D$13),IF(AND(MONTH(E837)&lt;6,MONTH(F837)=6),(NETWORKDAYS(Lister!$D$21,F837,Lister!$D$7:$D$13)-Q837)*N837/NETWORKDAYS(Lister!$D$21,Lister!$E$21,Lister!$D$7:$D$13),IF(MONTH(F837)&lt;6,0)))),0),"")</f>
        <v/>
      </c>
      <c r="U837" s="50" t="str">
        <f t="shared" si="63"/>
        <v/>
      </c>
    </row>
    <row r="838" spans="1:21" x14ac:dyDescent="0.35">
      <c r="A838" s="11" t="str">
        <f t="shared" si="64"/>
        <v/>
      </c>
      <c r="B838" s="32"/>
      <c r="C838" s="17"/>
      <c r="D838" s="18"/>
      <c r="E838" s="12"/>
      <c r="F838" s="12"/>
      <c r="G838" s="40" t="str">
        <f>IF(OR(E838="",F838=""),"",NETWORKDAYS(E838,F838,Lister!$D$7:$D$13))</f>
        <v/>
      </c>
      <c r="H838" s="14"/>
      <c r="I838" s="25" t="str">
        <f t="shared" si="60"/>
        <v/>
      </c>
      <c r="J838" s="45"/>
      <c r="K838" s="46"/>
      <c r="L838" s="15"/>
      <c r="M838" s="49" t="str">
        <f t="shared" si="61"/>
        <v/>
      </c>
      <c r="N838" s="47" t="str">
        <f t="shared" si="62"/>
        <v/>
      </c>
      <c r="O838" s="15"/>
      <c r="P838" s="15"/>
      <c r="Q838" s="15"/>
      <c r="R838" s="48" t="str">
        <f>IFERROR(MAX(IF(OR(O838="",P838="",Q838=""),"",IF(AND(MONTH(E838)=4,MONTH(F838)=4),(NETWORKDAYS(E838,F838,Lister!$D$7:$D$13)-O838)*N838/NETWORKDAYS(Lister!$D$19,Lister!$E$19,Lister!$D$7:$D$13),IF(AND(MONTH(E838)=4,MONTH(F838)&gt;4),(NETWORKDAYS(E838,Lister!$E$19,Lister!$D$7:$D$13)-O838)*N838/NETWORKDAYS(Lister!$D$19,Lister!$E$19,Lister!$D$7:$D$13),IF(MONTH(E838)&gt;4,0)))),0),"")</f>
        <v/>
      </c>
      <c r="S838" s="48" t="str">
        <f>IFERROR(MAX(IF(OR(O838="",P838="",Q838=""),"",IF(AND(MONTH(E838)=5,MONTH(F838)=5),(NETWORKDAYS(E838,F838,Lister!$D$7:$D$13)-P838)*N838/NETWORKDAYS(Lister!$D$20,Lister!$E$20,Lister!$D$7:$D$13),IF(AND(MONTH(E838)=4,MONTH(F838)=5),(NETWORKDAYS(Lister!$D$20,F838,Lister!$D$7:$D$13)-P838)*N838/NETWORKDAYS(Lister!$D$20,Lister!$E$20,Lister!$D$7:$D$13),IF(AND(MONTH(E838)=5,MONTH(F838)=6),(NETWORKDAYS(E838,Lister!$E$20,Lister!$D$7:$D$13)-P838)*N838/NETWORKDAYS(Lister!$D$20,Lister!$E$20,Lister!$D$7:$D$13),IF(AND(MONTH(E838)=4,MONTH(F838)=6),(NETWORKDAYS(Lister!$D$20,Lister!$E$20,Lister!$D$7:$D$13)-P838)*N838/NETWORKDAYS(Lister!$D$20,Lister!$E$20,Lister!$D$7:$D$13),IF(OR(MONTH(F838)=4,MONTH(E838)=6),0)))))),0),"")</f>
        <v/>
      </c>
      <c r="T838" s="48" t="str">
        <f>IFERROR(MAX(IF(OR(O838="",P838="",Q838=""),"",IF(AND(MONTH(E838)=6,MONTH(F838)=6),(NETWORKDAYS(E838,F838,Lister!$D$7:$D$13)-Q838)*N838/NETWORKDAYS(Lister!$D$21,Lister!$E$21,Lister!$D$7:$D$13),IF(AND(MONTH(E838)&lt;6,MONTH(F838)=6),(NETWORKDAYS(Lister!$D$21,F838,Lister!$D$7:$D$13)-Q838)*N838/NETWORKDAYS(Lister!$D$21,Lister!$E$21,Lister!$D$7:$D$13),IF(MONTH(F838)&lt;6,0)))),0),"")</f>
        <v/>
      </c>
      <c r="U838" s="50" t="str">
        <f t="shared" si="63"/>
        <v/>
      </c>
    </row>
    <row r="839" spans="1:21" x14ac:dyDescent="0.35">
      <c r="A839" s="11" t="str">
        <f t="shared" si="64"/>
        <v/>
      </c>
      <c r="B839" s="32"/>
      <c r="C839" s="17"/>
      <c r="D839" s="18"/>
      <c r="E839" s="12"/>
      <c r="F839" s="12"/>
      <c r="G839" s="40" t="str">
        <f>IF(OR(E839="",F839=""),"",NETWORKDAYS(E839,F839,Lister!$D$7:$D$13))</f>
        <v/>
      </c>
      <c r="H839" s="14"/>
      <c r="I839" s="25" t="str">
        <f t="shared" si="60"/>
        <v/>
      </c>
      <c r="J839" s="45"/>
      <c r="K839" s="46"/>
      <c r="L839" s="15"/>
      <c r="M839" s="49" t="str">
        <f t="shared" si="61"/>
        <v/>
      </c>
      <c r="N839" s="47" t="str">
        <f t="shared" si="62"/>
        <v/>
      </c>
      <c r="O839" s="15"/>
      <c r="P839" s="15"/>
      <c r="Q839" s="15"/>
      <c r="R839" s="48" t="str">
        <f>IFERROR(MAX(IF(OR(O839="",P839="",Q839=""),"",IF(AND(MONTH(E839)=4,MONTH(F839)=4),(NETWORKDAYS(E839,F839,Lister!$D$7:$D$13)-O839)*N839/NETWORKDAYS(Lister!$D$19,Lister!$E$19,Lister!$D$7:$D$13),IF(AND(MONTH(E839)=4,MONTH(F839)&gt;4),(NETWORKDAYS(E839,Lister!$E$19,Lister!$D$7:$D$13)-O839)*N839/NETWORKDAYS(Lister!$D$19,Lister!$E$19,Lister!$D$7:$D$13),IF(MONTH(E839)&gt;4,0)))),0),"")</f>
        <v/>
      </c>
      <c r="S839" s="48" t="str">
        <f>IFERROR(MAX(IF(OR(O839="",P839="",Q839=""),"",IF(AND(MONTH(E839)=5,MONTH(F839)=5),(NETWORKDAYS(E839,F839,Lister!$D$7:$D$13)-P839)*N839/NETWORKDAYS(Lister!$D$20,Lister!$E$20,Lister!$D$7:$D$13),IF(AND(MONTH(E839)=4,MONTH(F839)=5),(NETWORKDAYS(Lister!$D$20,F839,Lister!$D$7:$D$13)-P839)*N839/NETWORKDAYS(Lister!$D$20,Lister!$E$20,Lister!$D$7:$D$13),IF(AND(MONTH(E839)=5,MONTH(F839)=6),(NETWORKDAYS(E839,Lister!$E$20,Lister!$D$7:$D$13)-P839)*N839/NETWORKDAYS(Lister!$D$20,Lister!$E$20,Lister!$D$7:$D$13),IF(AND(MONTH(E839)=4,MONTH(F839)=6),(NETWORKDAYS(Lister!$D$20,Lister!$E$20,Lister!$D$7:$D$13)-P839)*N839/NETWORKDAYS(Lister!$D$20,Lister!$E$20,Lister!$D$7:$D$13),IF(OR(MONTH(F839)=4,MONTH(E839)=6),0)))))),0),"")</f>
        <v/>
      </c>
      <c r="T839" s="48" t="str">
        <f>IFERROR(MAX(IF(OR(O839="",P839="",Q839=""),"",IF(AND(MONTH(E839)=6,MONTH(F839)=6),(NETWORKDAYS(E839,F839,Lister!$D$7:$D$13)-Q839)*N839/NETWORKDAYS(Lister!$D$21,Lister!$E$21,Lister!$D$7:$D$13),IF(AND(MONTH(E839)&lt;6,MONTH(F839)=6),(NETWORKDAYS(Lister!$D$21,F839,Lister!$D$7:$D$13)-Q839)*N839/NETWORKDAYS(Lister!$D$21,Lister!$E$21,Lister!$D$7:$D$13),IF(MONTH(F839)&lt;6,0)))),0),"")</f>
        <v/>
      </c>
      <c r="U839" s="50" t="str">
        <f t="shared" si="63"/>
        <v/>
      </c>
    </row>
    <row r="840" spans="1:21" x14ac:dyDescent="0.35">
      <c r="A840" s="11" t="str">
        <f t="shared" si="64"/>
        <v/>
      </c>
      <c r="B840" s="32"/>
      <c r="C840" s="17"/>
      <c r="D840" s="18"/>
      <c r="E840" s="12"/>
      <c r="F840" s="12"/>
      <c r="G840" s="40" t="str">
        <f>IF(OR(E840="",F840=""),"",NETWORKDAYS(E840,F840,Lister!$D$7:$D$13))</f>
        <v/>
      </c>
      <c r="H840" s="14"/>
      <c r="I840" s="25" t="str">
        <f t="shared" si="60"/>
        <v/>
      </c>
      <c r="J840" s="45"/>
      <c r="K840" s="46"/>
      <c r="L840" s="15"/>
      <c r="M840" s="49" t="str">
        <f t="shared" si="61"/>
        <v/>
      </c>
      <c r="N840" s="47" t="str">
        <f t="shared" si="62"/>
        <v/>
      </c>
      <c r="O840" s="15"/>
      <c r="P840" s="15"/>
      <c r="Q840" s="15"/>
      <c r="R840" s="48" t="str">
        <f>IFERROR(MAX(IF(OR(O840="",P840="",Q840=""),"",IF(AND(MONTH(E840)=4,MONTH(F840)=4),(NETWORKDAYS(E840,F840,Lister!$D$7:$D$13)-O840)*N840/NETWORKDAYS(Lister!$D$19,Lister!$E$19,Lister!$D$7:$D$13),IF(AND(MONTH(E840)=4,MONTH(F840)&gt;4),(NETWORKDAYS(E840,Lister!$E$19,Lister!$D$7:$D$13)-O840)*N840/NETWORKDAYS(Lister!$D$19,Lister!$E$19,Lister!$D$7:$D$13),IF(MONTH(E840)&gt;4,0)))),0),"")</f>
        <v/>
      </c>
      <c r="S840" s="48" t="str">
        <f>IFERROR(MAX(IF(OR(O840="",P840="",Q840=""),"",IF(AND(MONTH(E840)=5,MONTH(F840)=5),(NETWORKDAYS(E840,F840,Lister!$D$7:$D$13)-P840)*N840/NETWORKDAYS(Lister!$D$20,Lister!$E$20,Lister!$D$7:$D$13),IF(AND(MONTH(E840)=4,MONTH(F840)=5),(NETWORKDAYS(Lister!$D$20,F840,Lister!$D$7:$D$13)-P840)*N840/NETWORKDAYS(Lister!$D$20,Lister!$E$20,Lister!$D$7:$D$13),IF(AND(MONTH(E840)=5,MONTH(F840)=6),(NETWORKDAYS(E840,Lister!$E$20,Lister!$D$7:$D$13)-P840)*N840/NETWORKDAYS(Lister!$D$20,Lister!$E$20,Lister!$D$7:$D$13),IF(AND(MONTH(E840)=4,MONTH(F840)=6),(NETWORKDAYS(Lister!$D$20,Lister!$E$20,Lister!$D$7:$D$13)-P840)*N840/NETWORKDAYS(Lister!$D$20,Lister!$E$20,Lister!$D$7:$D$13),IF(OR(MONTH(F840)=4,MONTH(E840)=6),0)))))),0),"")</f>
        <v/>
      </c>
      <c r="T840" s="48" t="str">
        <f>IFERROR(MAX(IF(OR(O840="",P840="",Q840=""),"",IF(AND(MONTH(E840)=6,MONTH(F840)=6),(NETWORKDAYS(E840,F840,Lister!$D$7:$D$13)-Q840)*N840/NETWORKDAYS(Lister!$D$21,Lister!$E$21,Lister!$D$7:$D$13),IF(AND(MONTH(E840)&lt;6,MONTH(F840)=6),(NETWORKDAYS(Lister!$D$21,F840,Lister!$D$7:$D$13)-Q840)*N840/NETWORKDAYS(Lister!$D$21,Lister!$E$21,Lister!$D$7:$D$13),IF(MONTH(F840)&lt;6,0)))),0),"")</f>
        <v/>
      </c>
      <c r="U840" s="50" t="str">
        <f t="shared" si="63"/>
        <v/>
      </c>
    </row>
    <row r="841" spans="1:21" x14ac:dyDescent="0.35">
      <c r="A841" s="11" t="str">
        <f t="shared" si="64"/>
        <v/>
      </c>
      <c r="B841" s="32"/>
      <c r="C841" s="17"/>
      <c r="D841" s="18"/>
      <c r="E841" s="12"/>
      <c r="F841" s="12"/>
      <c r="G841" s="40" t="str">
        <f>IF(OR(E841="",F841=""),"",NETWORKDAYS(E841,F841,Lister!$D$7:$D$13))</f>
        <v/>
      </c>
      <c r="H841" s="14"/>
      <c r="I841" s="25" t="str">
        <f t="shared" si="60"/>
        <v/>
      </c>
      <c r="J841" s="45"/>
      <c r="K841" s="46"/>
      <c r="L841" s="15"/>
      <c r="M841" s="49" t="str">
        <f t="shared" si="61"/>
        <v/>
      </c>
      <c r="N841" s="47" t="str">
        <f t="shared" si="62"/>
        <v/>
      </c>
      <c r="O841" s="15"/>
      <c r="P841" s="15"/>
      <c r="Q841" s="15"/>
      <c r="R841" s="48" t="str">
        <f>IFERROR(MAX(IF(OR(O841="",P841="",Q841=""),"",IF(AND(MONTH(E841)=4,MONTH(F841)=4),(NETWORKDAYS(E841,F841,Lister!$D$7:$D$13)-O841)*N841/NETWORKDAYS(Lister!$D$19,Lister!$E$19,Lister!$D$7:$D$13),IF(AND(MONTH(E841)=4,MONTH(F841)&gt;4),(NETWORKDAYS(E841,Lister!$E$19,Lister!$D$7:$D$13)-O841)*N841/NETWORKDAYS(Lister!$D$19,Lister!$E$19,Lister!$D$7:$D$13),IF(MONTH(E841)&gt;4,0)))),0),"")</f>
        <v/>
      </c>
      <c r="S841" s="48" t="str">
        <f>IFERROR(MAX(IF(OR(O841="",P841="",Q841=""),"",IF(AND(MONTH(E841)=5,MONTH(F841)=5),(NETWORKDAYS(E841,F841,Lister!$D$7:$D$13)-P841)*N841/NETWORKDAYS(Lister!$D$20,Lister!$E$20,Lister!$D$7:$D$13),IF(AND(MONTH(E841)=4,MONTH(F841)=5),(NETWORKDAYS(Lister!$D$20,F841,Lister!$D$7:$D$13)-P841)*N841/NETWORKDAYS(Lister!$D$20,Lister!$E$20,Lister!$D$7:$D$13),IF(AND(MONTH(E841)=5,MONTH(F841)=6),(NETWORKDAYS(E841,Lister!$E$20,Lister!$D$7:$D$13)-P841)*N841/NETWORKDAYS(Lister!$D$20,Lister!$E$20,Lister!$D$7:$D$13),IF(AND(MONTH(E841)=4,MONTH(F841)=6),(NETWORKDAYS(Lister!$D$20,Lister!$E$20,Lister!$D$7:$D$13)-P841)*N841/NETWORKDAYS(Lister!$D$20,Lister!$E$20,Lister!$D$7:$D$13),IF(OR(MONTH(F841)=4,MONTH(E841)=6),0)))))),0),"")</f>
        <v/>
      </c>
      <c r="T841" s="48" t="str">
        <f>IFERROR(MAX(IF(OR(O841="",P841="",Q841=""),"",IF(AND(MONTH(E841)=6,MONTH(F841)=6),(NETWORKDAYS(E841,F841,Lister!$D$7:$D$13)-Q841)*N841/NETWORKDAYS(Lister!$D$21,Lister!$E$21,Lister!$D$7:$D$13),IF(AND(MONTH(E841)&lt;6,MONTH(F841)=6),(NETWORKDAYS(Lister!$D$21,F841,Lister!$D$7:$D$13)-Q841)*N841/NETWORKDAYS(Lister!$D$21,Lister!$E$21,Lister!$D$7:$D$13),IF(MONTH(F841)&lt;6,0)))),0),"")</f>
        <v/>
      </c>
      <c r="U841" s="50" t="str">
        <f t="shared" si="63"/>
        <v/>
      </c>
    </row>
    <row r="842" spans="1:21" x14ac:dyDescent="0.35">
      <c r="A842" s="11" t="str">
        <f t="shared" si="64"/>
        <v/>
      </c>
      <c r="B842" s="32"/>
      <c r="C842" s="17"/>
      <c r="D842" s="18"/>
      <c r="E842" s="12"/>
      <c r="F842" s="12"/>
      <c r="G842" s="40" t="str">
        <f>IF(OR(E842="",F842=""),"",NETWORKDAYS(E842,F842,Lister!$D$7:$D$13))</f>
        <v/>
      </c>
      <c r="H842" s="14"/>
      <c r="I842" s="25" t="str">
        <f t="shared" si="60"/>
        <v/>
      </c>
      <c r="J842" s="45"/>
      <c r="K842" s="46"/>
      <c r="L842" s="15"/>
      <c r="M842" s="49" t="str">
        <f t="shared" si="61"/>
        <v/>
      </c>
      <c r="N842" s="47" t="str">
        <f t="shared" si="62"/>
        <v/>
      </c>
      <c r="O842" s="15"/>
      <c r="P842" s="15"/>
      <c r="Q842" s="15"/>
      <c r="R842" s="48" t="str">
        <f>IFERROR(MAX(IF(OR(O842="",P842="",Q842=""),"",IF(AND(MONTH(E842)=4,MONTH(F842)=4),(NETWORKDAYS(E842,F842,Lister!$D$7:$D$13)-O842)*N842/NETWORKDAYS(Lister!$D$19,Lister!$E$19,Lister!$D$7:$D$13),IF(AND(MONTH(E842)=4,MONTH(F842)&gt;4),(NETWORKDAYS(E842,Lister!$E$19,Lister!$D$7:$D$13)-O842)*N842/NETWORKDAYS(Lister!$D$19,Lister!$E$19,Lister!$D$7:$D$13),IF(MONTH(E842)&gt;4,0)))),0),"")</f>
        <v/>
      </c>
      <c r="S842" s="48" t="str">
        <f>IFERROR(MAX(IF(OR(O842="",P842="",Q842=""),"",IF(AND(MONTH(E842)=5,MONTH(F842)=5),(NETWORKDAYS(E842,F842,Lister!$D$7:$D$13)-P842)*N842/NETWORKDAYS(Lister!$D$20,Lister!$E$20,Lister!$D$7:$D$13),IF(AND(MONTH(E842)=4,MONTH(F842)=5),(NETWORKDAYS(Lister!$D$20,F842,Lister!$D$7:$D$13)-P842)*N842/NETWORKDAYS(Lister!$D$20,Lister!$E$20,Lister!$D$7:$D$13),IF(AND(MONTH(E842)=5,MONTH(F842)=6),(NETWORKDAYS(E842,Lister!$E$20,Lister!$D$7:$D$13)-P842)*N842/NETWORKDAYS(Lister!$D$20,Lister!$E$20,Lister!$D$7:$D$13),IF(AND(MONTH(E842)=4,MONTH(F842)=6),(NETWORKDAYS(Lister!$D$20,Lister!$E$20,Lister!$D$7:$D$13)-P842)*N842/NETWORKDAYS(Lister!$D$20,Lister!$E$20,Lister!$D$7:$D$13),IF(OR(MONTH(F842)=4,MONTH(E842)=6),0)))))),0),"")</f>
        <v/>
      </c>
      <c r="T842" s="48" t="str">
        <f>IFERROR(MAX(IF(OR(O842="",P842="",Q842=""),"",IF(AND(MONTH(E842)=6,MONTH(F842)=6),(NETWORKDAYS(E842,F842,Lister!$D$7:$D$13)-Q842)*N842/NETWORKDAYS(Lister!$D$21,Lister!$E$21,Lister!$D$7:$D$13),IF(AND(MONTH(E842)&lt;6,MONTH(F842)=6),(NETWORKDAYS(Lister!$D$21,F842,Lister!$D$7:$D$13)-Q842)*N842/NETWORKDAYS(Lister!$D$21,Lister!$E$21,Lister!$D$7:$D$13),IF(MONTH(F842)&lt;6,0)))),0),"")</f>
        <v/>
      </c>
      <c r="U842" s="50" t="str">
        <f t="shared" si="63"/>
        <v/>
      </c>
    </row>
    <row r="843" spans="1:21" x14ac:dyDescent="0.35">
      <c r="A843" s="11" t="str">
        <f t="shared" si="64"/>
        <v/>
      </c>
      <c r="B843" s="32"/>
      <c r="C843" s="17"/>
      <c r="D843" s="18"/>
      <c r="E843" s="12"/>
      <c r="F843" s="12"/>
      <c r="G843" s="40" t="str">
        <f>IF(OR(E843="",F843=""),"",NETWORKDAYS(E843,F843,Lister!$D$7:$D$13))</f>
        <v/>
      </c>
      <c r="H843" s="14"/>
      <c r="I843" s="25" t="str">
        <f t="shared" si="60"/>
        <v/>
      </c>
      <c r="J843" s="45"/>
      <c r="K843" s="46"/>
      <c r="L843" s="15"/>
      <c r="M843" s="49" t="str">
        <f t="shared" si="61"/>
        <v/>
      </c>
      <c r="N843" s="47" t="str">
        <f t="shared" si="62"/>
        <v/>
      </c>
      <c r="O843" s="15"/>
      <c r="P843" s="15"/>
      <c r="Q843" s="15"/>
      <c r="R843" s="48" t="str">
        <f>IFERROR(MAX(IF(OR(O843="",P843="",Q843=""),"",IF(AND(MONTH(E843)=4,MONTH(F843)=4),(NETWORKDAYS(E843,F843,Lister!$D$7:$D$13)-O843)*N843/NETWORKDAYS(Lister!$D$19,Lister!$E$19,Lister!$D$7:$D$13),IF(AND(MONTH(E843)=4,MONTH(F843)&gt;4),(NETWORKDAYS(E843,Lister!$E$19,Lister!$D$7:$D$13)-O843)*N843/NETWORKDAYS(Lister!$D$19,Lister!$E$19,Lister!$D$7:$D$13),IF(MONTH(E843)&gt;4,0)))),0),"")</f>
        <v/>
      </c>
      <c r="S843" s="48" t="str">
        <f>IFERROR(MAX(IF(OR(O843="",P843="",Q843=""),"",IF(AND(MONTH(E843)=5,MONTH(F843)=5),(NETWORKDAYS(E843,F843,Lister!$D$7:$D$13)-P843)*N843/NETWORKDAYS(Lister!$D$20,Lister!$E$20,Lister!$D$7:$D$13),IF(AND(MONTH(E843)=4,MONTH(F843)=5),(NETWORKDAYS(Lister!$D$20,F843,Lister!$D$7:$D$13)-P843)*N843/NETWORKDAYS(Lister!$D$20,Lister!$E$20,Lister!$D$7:$D$13),IF(AND(MONTH(E843)=5,MONTH(F843)=6),(NETWORKDAYS(E843,Lister!$E$20,Lister!$D$7:$D$13)-P843)*N843/NETWORKDAYS(Lister!$D$20,Lister!$E$20,Lister!$D$7:$D$13),IF(AND(MONTH(E843)=4,MONTH(F843)=6),(NETWORKDAYS(Lister!$D$20,Lister!$E$20,Lister!$D$7:$D$13)-P843)*N843/NETWORKDAYS(Lister!$D$20,Lister!$E$20,Lister!$D$7:$D$13),IF(OR(MONTH(F843)=4,MONTH(E843)=6),0)))))),0),"")</f>
        <v/>
      </c>
      <c r="T843" s="48" t="str">
        <f>IFERROR(MAX(IF(OR(O843="",P843="",Q843=""),"",IF(AND(MONTH(E843)=6,MONTH(F843)=6),(NETWORKDAYS(E843,F843,Lister!$D$7:$D$13)-Q843)*N843/NETWORKDAYS(Lister!$D$21,Lister!$E$21,Lister!$D$7:$D$13),IF(AND(MONTH(E843)&lt;6,MONTH(F843)=6),(NETWORKDAYS(Lister!$D$21,F843,Lister!$D$7:$D$13)-Q843)*N843/NETWORKDAYS(Lister!$D$21,Lister!$E$21,Lister!$D$7:$D$13),IF(MONTH(F843)&lt;6,0)))),0),"")</f>
        <v/>
      </c>
      <c r="U843" s="50" t="str">
        <f t="shared" si="63"/>
        <v/>
      </c>
    </row>
    <row r="844" spans="1:21" x14ac:dyDescent="0.35">
      <c r="A844" s="11" t="str">
        <f t="shared" si="64"/>
        <v/>
      </c>
      <c r="B844" s="32"/>
      <c r="C844" s="17"/>
      <c r="D844" s="18"/>
      <c r="E844" s="12"/>
      <c r="F844" s="12"/>
      <c r="G844" s="40" t="str">
        <f>IF(OR(E844="",F844=""),"",NETWORKDAYS(E844,F844,Lister!$D$7:$D$13))</f>
        <v/>
      </c>
      <c r="H844" s="14"/>
      <c r="I844" s="25" t="str">
        <f t="shared" si="60"/>
        <v/>
      </c>
      <c r="J844" s="45"/>
      <c r="K844" s="46"/>
      <c r="L844" s="15"/>
      <c r="M844" s="49" t="str">
        <f t="shared" si="61"/>
        <v/>
      </c>
      <c r="N844" s="47" t="str">
        <f t="shared" si="62"/>
        <v/>
      </c>
      <c r="O844" s="15"/>
      <c r="P844" s="15"/>
      <c r="Q844" s="15"/>
      <c r="R844" s="48" t="str">
        <f>IFERROR(MAX(IF(OR(O844="",P844="",Q844=""),"",IF(AND(MONTH(E844)=4,MONTH(F844)=4),(NETWORKDAYS(E844,F844,Lister!$D$7:$D$13)-O844)*N844/NETWORKDAYS(Lister!$D$19,Lister!$E$19,Lister!$D$7:$D$13),IF(AND(MONTH(E844)=4,MONTH(F844)&gt;4),(NETWORKDAYS(E844,Lister!$E$19,Lister!$D$7:$D$13)-O844)*N844/NETWORKDAYS(Lister!$D$19,Lister!$E$19,Lister!$D$7:$D$13),IF(MONTH(E844)&gt;4,0)))),0),"")</f>
        <v/>
      </c>
      <c r="S844" s="48" t="str">
        <f>IFERROR(MAX(IF(OR(O844="",P844="",Q844=""),"",IF(AND(MONTH(E844)=5,MONTH(F844)=5),(NETWORKDAYS(E844,F844,Lister!$D$7:$D$13)-P844)*N844/NETWORKDAYS(Lister!$D$20,Lister!$E$20,Lister!$D$7:$D$13),IF(AND(MONTH(E844)=4,MONTH(F844)=5),(NETWORKDAYS(Lister!$D$20,F844,Lister!$D$7:$D$13)-P844)*N844/NETWORKDAYS(Lister!$D$20,Lister!$E$20,Lister!$D$7:$D$13),IF(AND(MONTH(E844)=5,MONTH(F844)=6),(NETWORKDAYS(E844,Lister!$E$20,Lister!$D$7:$D$13)-P844)*N844/NETWORKDAYS(Lister!$D$20,Lister!$E$20,Lister!$D$7:$D$13),IF(AND(MONTH(E844)=4,MONTH(F844)=6),(NETWORKDAYS(Lister!$D$20,Lister!$E$20,Lister!$D$7:$D$13)-P844)*N844/NETWORKDAYS(Lister!$D$20,Lister!$E$20,Lister!$D$7:$D$13),IF(OR(MONTH(F844)=4,MONTH(E844)=6),0)))))),0),"")</f>
        <v/>
      </c>
      <c r="T844" s="48" t="str">
        <f>IFERROR(MAX(IF(OR(O844="",P844="",Q844=""),"",IF(AND(MONTH(E844)=6,MONTH(F844)=6),(NETWORKDAYS(E844,F844,Lister!$D$7:$D$13)-Q844)*N844/NETWORKDAYS(Lister!$D$21,Lister!$E$21,Lister!$D$7:$D$13),IF(AND(MONTH(E844)&lt;6,MONTH(F844)=6),(NETWORKDAYS(Lister!$D$21,F844,Lister!$D$7:$D$13)-Q844)*N844/NETWORKDAYS(Lister!$D$21,Lister!$E$21,Lister!$D$7:$D$13),IF(MONTH(F844)&lt;6,0)))),0),"")</f>
        <v/>
      </c>
      <c r="U844" s="50" t="str">
        <f t="shared" si="63"/>
        <v/>
      </c>
    </row>
    <row r="845" spans="1:21" x14ac:dyDescent="0.35">
      <c r="A845" s="11" t="str">
        <f t="shared" si="64"/>
        <v/>
      </c>
      <c r="B845" s="32"/>
      <c r="C845" s="17"/>
      <c r="D845" s="18"/>
      <c r="E845" s="12"/>
      <c r="F845" s="12"/>
      <c r="G845" s="40" t="str">
        <f>IF(OR(E845="",F845=""),"",NETWORKDAYS(E845,F845,Lister!$D$7:$D$13))</f>
        <v/>
      </c>
      <c r="H845" s="14"/>
      <c r="I845" s="25" t="str">
        <f t="shared" si="60"/>
        <v/>
      </c>
      <c r="J845" s="45"/>
      <c r="K845" s="46"/>
      <c r="L845" s="15"/>
      <c r="M845" s="49" t="str">
        <f t="shared" si="61"/>
        <v/>
      </c>
      <c r="N845" s="47" t="str">
        <f t="shared" si="62"/>
        <v/>
      </c>
      <c r="O845" s="15"/>
      <c r="P845" s="15"/>
      <c r="Q845" s="15"/>
      <c r="R845" s="48" t="str">
        <f>IFERROR(MAX(IF(OR(O845="",P845="",Q845=""),"",IF(AND(MONTH(E845)=4,MONTH(F845)=4),(NETWORKDAYS(E845,F845,Lister!$D$7:$D$13)-O845)*N845/NETWORKDAYS(Lister!$D$19,Lister!$E$19,Lister!$D$7:$D$13),IF(AND(MONTH(E845)=4,MONTH(F845)&gt;4),(NETWORKDAYS(E845,Lister!$E$19,Lister!$D$7:$D$13)-O845)*N845/NETWORKDAYS(Lister!$D$19,Lister!$E$19,Lister!$D$7:$D$13),IF(MONTH(E845)&gt;4,0)))),0),"")</f>
        <v/>
      </c>
      <c r="S845" s="48" t="str">
        <f>IFERROR(MAX(IF(OR(O845="",P845="",Q845=""),"",IF(AND(MONTH(E845)=5,MONTH(F845)=5),(NETWORKDAYS(E845,F845,Lister!$D$7:$D$13)-P845)*N845/NETWORKDAYS(Lister!$D$20,Lister!$E$20,Lister!$D$7:$D$13),IF(AND(MONTH(E845)=4,MONTH(F845)=5),(NETWORKDAYS(Lister!$D$20,F845,Lister!$D$7:$D$13)-P845)*N845/NETWORKDAYS(Lister!$D$20,Lister!$E$20,Lister!$D$7:$D$13),IF(AND(MONTH(E845)=5,MONTH(F845)=6),(NETWORKDAYS(E845,Lister!$E$20,Lister!$D$7:$D$13)-P845)*N845/NETWORKDAYS(Lister!$D$20,Lister!$E$20,Lister!$D$7:$D$13),IF(AND(MONTH(E845)=4,MONTH(F845)=6),(NETWORKDAYS(Lister!$D$20,Lister!$E$20,Lister!$D$7:$D$13)-P845)*N845/NETWORKDAYS(Lister!$D$20,Lister!$E$20,Lister!$D$7:$D$13),IF(OR(MONTH(F845)=4,MONTH(E845)=6),0)))))),0),"")</f>
        <v/>
      </c>
      <c r="T845" s="48" t="str">
        <f>IFERROR(MAX(IF(OR(O845="",P845="",Q845=""),"",IF(AND(MONTH(E845)=6,MONTH(F845)=6),(NETWORKDAYS(E845,F845,Lister!$D$7:$D$13)-Q845)*N845/NETWORKDAYS(Lister!$D$21,Lister!$E$21,Lister!$D$7:$D$13),IF(AND(MONTH(E845)&lt;6,MONTH(F845)=6),(NETWORKDAYS(Lister!$D$21,F845,Lister!$D$7:$D$13)-Q845)*N845/NETWORKDAYS(Lister!$D$21,Lister!$E$21,Lister!$D$7:$D$13),IF(MONTH(F845)&lt;6,0)))),0),"")</f>
        <v/>
      </c>
      <c r="U845" s="50" t="str">
        <f t="shared" si="63"/>
        <v/>
      </c>
    </row>
    <row r="846" spans="1:21" x14ac:dyDescent="0.35">
      <c r="A846" s="11" t="str">
        <f t="shared" si="64"/>
        <v/>
      </c>
      <c r="B846" s="32"/>
      <c r="C846" s="17"/>
      <c r="D846" s="18"/>
      <c r="E846" s="12"/>
      <c r="F846" s="12"/>
      <c r="G846" s="40" t="str">
        <f>IF(OR(E846="",F846=""),"",NETWORKDAYS(E846,F846,Lister!$D$7:$D$13))</f>
        <v/>
      </c>
      <c r="H846" s="14"/>
      <c r="I846" s="25" t="str">
        <f t="shared" si="60"/>
        <v/>
      </c>
      <c r="J846" s="45"/>
      <c r="K846" s="46"/>
      <c r="L846" s="15"/>
      <c r="M846" s="49" t="str">
        <f t="shared" si="61"/>
        <v/>
      </c>
      <c r="N846" s="47" t="str">
        <f t="shared" si="62"/>
        <v/>
      </c>
      <c r="O846" s="15"/>
      <c r="P846" s="15"/>
      <c r="Q846" s="15"/>
      <c r="R846" s="48" t="str">
        <f>IFERROR(MAX(IF(OR(O846="",P846="",Q846=""),"",IF(AND(MONTH(E846)=4,MONTH(F846)=4),(NETWORKDAYS(E846,F846,Lister!$D$7:$D$13)-O846)*N846/NETWORKDAYS(Lister!$D$19,Lister!$E$19,Lister!$D$7:$D$13),IF(AND(MONTH(E846)=4,MONTH(F846)&gt;4),(NETWORKDAYS(E846,Lister!$E$19,Lister!$D$7:$D$13)-O846)*N846/NETWORKDAYS(Lister!$D$19,Lister!$E$19,Lister!$D$7:$D$13),IF(MONTH(E846)&gt;4,0)))),0),"")</f>
        <v/>
      </c>
      <c r="S846" s="48" t="str">
        <f>IFERROR(MAX(IF(OR(O846="",P846="",Q846=""),"",IF(AND(MONTH(E846)=5,MONTH(F846)=5),(NETWORKDAYS(E846,F846,Lister!$D$7:$D$13)-P846)*N846/NETWORKDAYS(Lister!$D$20,Lister!$E$20,Lister!$D$7:$D$13),IF(AND(MONTH(E846)=4,MONTH(F846)=5),(NETWORKDAYS(Lister!$D$20,F846,Lister!$D$7:$D$13)-P846)*N846/NETWORKDAYS(Lister!$D$20,Lister!$E$20,Lister!$D$7:$D$13),IF(AND(MONTH(E846)=5,MONTH(F846)=6),(NETWORKDAYS(E846,Lister!$E$20,Lister!$D$7:$D$13)-P846)*N846/NETWORKDAYS(Lister!$D$20,Lister!$E$20,Lister!$D$7:$D$13),IF(AND(MONTH(E846)=4,MONTH(F846)=6),(NETWORKDAYS(Lister!$D$20,Lister!$E$20,Lister!$D$7:$D$13)-P846)*N846/NETWORKDAYS(Lister!$D$20,Lister!$E$20,Lister!$D$7:$D$13),IF(OR(MONTH(F846)=4,MONTH(E846)=6),0)))))),0),"")</f>
        <v/>
      </c>
      <c r="T846" s="48" t="str">
        <f>IFERROR(MAX(IF(OR(O846="",P846="",Q846=""),"",IF(AND(MONTH(E846)=6,MONTH(F846)=6),(NETWORKDAYS(E846,F846,Lister!$D$7:$D$13)-Q846)*N846/NETWORKDAYS(Lister!$D$21,Lister!$E$21,Lister!$D$7:$D$13),IF(AND(MONTH(E846)&lt;6,MONTH(F846)=6),(NETWORKDAYS(Lister!$D$21,F846,Lister!$D$7:$D$13)-Q846)*N846/NETWORKDAYS(Lister!$D$21,Lister!$E$21,Lister!$D$7:$D$13),IF(MONTH(F846)&lt;6,0)))),0),"")</f>
        <v/>
      </c>
      <c r="U846" s="50" t="str">
        <f t="shared" si="63"/>
        <v/>
      </c>
    </row>
    <row r="847" spans="1:21" x14ac:dyDescent="0.35">
      <c r="A847" s="11" t="str">
        <f t="shared" si="64"/>
        <v/>
      </c>
      <c r="B847" s="32"/>
      <c r="C847" s="17"/>
      <c r="D847" s="18"/>
      <c r="E847" s="12"/>
      <c r="F847" s="12"/>
      <c r="G847" s="40" t="str">
        <f>IF(OR(E847="",F847=""),"",NETWORKDAYS(E847,F847,Lister!$D$7:$D$13))</f>
        <v/>
      </c>
      <c r="H847" s="14"/>
      <c r="I847" s="25" t="str">
        <f t="shared" si="60"/>
        <v/>
      </c>
      <c r="J847" s="45"/>
      <c r="K847" s="46"/>
      <c r="L847" s="15"/>
      <c r="M847" s="49" t="str">
        <f t="shared" si="61"/>
        <v/>
      </c>
      <c r="N847" s="47" t="str">
        <f t="shared" si="62"/>
        <v/>
      </c>
      <c r="O847" s="15"/>
      <c r="P847" s="15"/>
      <c r="Q847" s="15"/>
      <c r="R847" s="48" t="str">
        <f>IFERROR(MAX(IF(OR(O847="",P847="",Q847=""),"",IF(AND(MONTH(E847)=4,MONTH(F847)=4),(NETWORKDAYS(E847,F847,Lister!$D$7:$D$13)-O847)*N847/NETWORKDAYS(Lister!$D$19,Lister!$E$19,Lister!$D$7:$D$13),IF(AND(MONTH(E847)=4,MONTH(F847)&gt;4),(NETWORKDAYS(E847,Lister!$E$19,Lister!$D$7:$D$13)-O847)*N847/NETWORKDAYS(Lister!$D$19,Lister!$E$19,Lister!$D$7:$D$13),IF(MONTH(E847)&gt;4,0)))),0),"")</f>
        <v/>
      </c>
      <c r="S847" s="48" t="str">
        <f>IFERROR(MAX(IF(OR(O847="",P847="",Q847=""),"",IF(AND(MONTH(E847)=5,MONTH(F847)=5),(NETWORKDAYS(E847,F847,Lister!$D$7:$D$13)-P847)*N847/NETWORKDAYS(Lister!$D$20,Lister!$E$20,Lister!$D$7:$D$13),IF(AND(MONTH(E847)=4,MONTH(F847)=5),(NETWORKDAYS(Lister!$D$20,F847,Lister!$D$7:$D$13)-P847)*N847/NETWORKDAYS(Lister!$D$20,Lister!$E$20,Lister!$D$7:$D$13),IF(AND(MONTH(E847)=5,MONTH(F847)=6),(NETWORKDAYS(E847,Lister!$E$20,Lister!$D$7:$D$13)-P847)*N847/NETWORKDAYS(Lister!$D$20,Lister!$E$20,Lister!$D$7:$D$13),IF(AND(MONTH(E847)=4,MONTH(F847)=6),(NETWORKDAYS(Lister!$D$20,Lister!$E$20,Lister!$D$7:$D$13)-P847)*N847/NETWORKDAYS(Lister!$D$20,Lister!$E$20,Lister!$D$7:$D$13),IF(OR(MONTH(F847)=4,MONTH(E847)=6),0)))))),0),"")</f>
        <v/>
      </c>
      <c r="T847" s="48" t="str">
        <f>IFERROR(MAX(IF(OR(O847="",P847="",Q847=""),"",IF(AND(MONTH(E847)=6,MONTH(F847)=6),(NETWORKDAYS(E847,F847,Lister!$D$7:$D$13)-Q847)*N847/NETWORKDAYS(Lister!$D$21,Lister!$E$21,Lister!$D$7:$D$13),IF(AND(MONTH(E847)&lt;6,MONTH(F847)=6),(NETWORKDAYS(Lister!$D$21,F847,Lister!$D$7:$D$13)-Q847)*N847/NETWORKDAYS(Lister!$D$21,Lister!$E$21,Lister!$D$7:$D$13),IF(MONTH(F847)&lt;6,0)))),0),"")</f>
        <v/>
      </c>
      <c r="U847" s="50" t="str">
        <f t="shared" si="63"/>
        <v/>
      </c>
    </row>
    <row r="848" spans="1:21" x14ac:dyDescent="0.35">
      <c r="A848" s="11" t="str">
        <f t="shared" si="64"/>
        <v/>
      </c>
      <c r="B848" s="32"/>
      <c r="C848" s="17"/>
      <c r="D848" s="18"/>
      <c r="E848" s="12"/>
      <c r="F848" s="12"/>
      <c r="G848" s="40" t="str">
        <f>IF(OR(E848="",F848=""),"",NETWORKDAYS(E848,F848,Lister!$D$7:$D$13))</f>
        <v/>
      </c>
      <c r="H848" s="14"/>
      <c r="I848" s="25" t="str">
        <f t="shared" si="60"/>
        <v/>
      </c>
      <c r="J848" s="45"/>
      <c r="K848" s="46"/>
      <c r="L848" s="15"/>
      <c r="M848" s="49" t="str">
        <f t="shared" si="61"/>
        <v/>
      </c>
      <c r="N848" s="47" t="str">
        <f t="shared" si="62"/>
        <v/>
      </c>
      <c r="O848" s="15"/>
      <c r="P848" s="15"/>
      <c r="Q848" s="15"/>
      <c r="R848" s="48" t="str">
        <f>IFERROR(MAX(IF(OR(O848="",P848="",Q848=""),"",IF(AND(MONTH(E848)=4,MONTH(F848)=4),(NETWORKDAYS(E848,F848,Lister!$D$7:$D$13)-O848)*N848/NETWORKDAYS(Lister!$D$19,Lister!$E$19,Lister!$D$7:$D$13),IF(AND(MONTH(E848)=4,MONTH(F848)&gt;4),(NETWORKDAYS(E848,Lister!$E$19,Lister!$D$7:$D$13)-O848)*N848/NETWORKDAYS(Lister!$D$19,Lister!$E$19,Lister!$D$7:$D$13),IF(MONTH(E848)&gt;4,0)))),0),"")</f>
        <v/>
      </c>
      <c r="S848" s="48" t="str">
        <f>IFERROR(MAX(IF(OR(O848="",P848="",Q848=""),"",IF(AND(MONTH(E848)=5,MONTH(F848)=5),(NETWORKDAYS(E848,F848,Lister!$D$7:$D$13)-P848)*N848/NETWORKDAYS(Lister!$D$20,Lister!$E$20,Lister!$D$7:$D$13),IF(AND(MONTH(E848)=4,MONTH(F848)=5),(NETWORKDAYS(Lister!$D$20,F848,Lister!$D$7:$D$13)-P848)*N848/NETWORKDAYS(Lister!$D$20,Lister!$E$20,Lister!$D$7:$D$13),IF(AND(MONTH(E848)=5,MONTH(F848)=6),(NETWORKDAYS(E848,Lister!$E$20,Lister!$D$7:$D$13)-P848)*N848/NETWORKDAYS(Lister!$D$20,Lister!$E$20,Lister!$D$7:$D$13),IF(AND(MONTH(E848)=4,MONTH(F848)=6),(NETWORKDAYS(Lister!$D$20,Lister!$E$20,Lister!$D$7:$D$13)-P848)*N848/NETWORKDAYS(Lister!$D$20,Lister!$E$20,Lister!$D$7:$D$13),IF(OR(MONTH(F848)=4,MONTH(E848)=6),0)))))),0),"")</f>
        <v/>
      </c>
      <c r="T848" s="48" t="str">
        <f>IFERROR(MAX(IF(OR(O848="",P848="",Q848=""),"",IF(AND(MONTH(E848)=6,MONTH(F848)=6),(NETWORKDAYS(E848,F848,Lister!$D$7:$D$13)-Q848)*N848/NETWORKDAYS(Lister!$D$21,Lister!$E$21,Lister!$D$7:$D$13),IF(AND(MONTH(E848)&lt;6,MONTH(F848)=6),(NETWORKDAYS(Lister!$D$21,F848,Lister!$D$7:$D$13)-Q848)*N848/NETWORKDAYS(Lister!$D$21,Lister!$E$21,Lister!$D$7:$D$13),IF(MONTH(F848)&lt;6,0)))),0),"")</f>
        <v/>
      </c>
      <c r="U848" s="50" t="str">
        <f t="shared" si="63"/>
        <v/>
      </c>
    </row>
    <row r="849" spans="1:21" x14ac:dyDescent="0.35">
      <c r="A849" s="11" t="str">
        <f t="shared" si="64"/>
        <v/>
      </c>
      <c r="B849" s="32"/>
      <c r="C849" s="17"/>
      <c r="D849" s="18"/>
      <c r="E849" s="12"/>
      <c r="F849" s="12"/>
      <c r="G849" s="40" t="str">
        <f>IF(OR(E849="",F849=""),"",NETWORKDAYS(E849,F849,Lister!$D$7:$D$13))</f>
        <v/>
      </c>
      <c r="H849" s="14"/>
      <c r="I849" s="25" t="str">
        <f t="shared" si="60"/>
        <v/>
      </c>
      <c r="J849" s="45"/>
      <c r="K849" s="46"/>
      <c r="L849" s="15"/>
      <c r="M849" s="49" t="str">
        <f t="shared" si="61"/>
        <v/>
      </c>
      <c r="N849" s="47" t="str">
        <f t="shared" si="62"/>
        <v/>
      </c>
      <c r="O849" s="15"/>
      <c r="P849" s="15"/>
      <c r="Q849" s="15"/>
      <c r="R849" s="48" t="str">
        <f>IFERROR(MAX(IF(OR(O849="",P849="",Q849=""),"",IF(AND(MONTH(E849)=4,MONTH(F849)=4),(NETWORKDAYS(E849,F849,Lister!$D$7:$D$13)-O849)*N849/NETWORKDAYS(Lister!$D$19,Lister!$E$19,Lister!$D$7:$D$13),IF(AND(MONTH(E849)=4,MONTH(F849)&gt;4),(NETWORKDAYS(E849,Lister!$E$19,Lister!$D$7:$D$13)-O849)*N849/NETWORKDAYS(Lister!$D$19,Lister!$E$19,Lister!$D$7:$D$13),IF(MONTH(E849)&gt;4,0)))),0),"")</f>
        <v/>
      </c>
      <c r="S849" s="48" t="str">
        <f>IFERROR(MAX(IF(OR(O849="",P849="",Q849=""),"",IF(AND(MONTH(E849)=5,MONTH(F849)=5),(NETWORKDAYS(E849,F849,Lister!$D$7:$D$13)-P849)*N849/NETWORKDAYS(Lister!$D$20,Lister!$E$20,Lister!$D$7:$D$13),IF(AND(MONTH(E849)=4,MONTH(F849)=5),(NETWORKDAYS(Lister!$D$20,F849,Lister!$D$7:$D$13)-P849)*N849/NETWORKDAYS(Lister!$D$20,Lister!$E$20,Lister!$D$7:$D$13),IF(AND(MONTH(E849)=5,MONTH(F849)=6),(NETWORKDAYS(E849,Lister!$E$20,Lister!$D$7:$D$13)-P849)*N849/NETWORKDAYS(Lister!$D$20,Lister!$E$20,Lister!$D$7:$D$13),IF(AND(MONTH(E849)=4,MONTH(F849)=6),(NETWORKDAYS(Lister!$D$20,Lister!$E$20,Lister!$D$7:$D$13)-P849)*N849/NETWORKDAYS(Lister!$D$20,Lister!$E$20,Lister!$D$7:$D$13),IF(OR(MONTH(F849)=4,MONTH(E849)=6),0)))))),0),"")</f>
        <v/>
      </c>
      <c r="T849" s="48" t="str">
        <f>IFERROR(MAX(IF(OR(O849="",P849="",Q849=""),"",IF(AND(MONTH(E849)=6,MONTH(F849)=6),(NETWORKDAYS(E849,F849,Lister!$D$7:$D$13)-Q849)*N849/NETWORKDAYS(Lister!$D$21,Lister!$E$21,Lister!$D$7:$D$13),IF(AND(MONTH(E849)&lt;6,MONTH(F849)=6),(NETWORKDAYS(Lister!$D$21,F849,Lister!$D$7:$D$13)-Q849)*N849/NETWORKDAYS(Lister!$D$21,Lister!$E$21,Lister!$D$7:$D$13),IF(MONTH(F849)&lt;6,0)))),0),"")</f>
        <v/>
      </c>
      <c r="U849" s="50" t="str">
        <f t="shared" si="63"/>
        <v/>
      </c>
    </row>
    <row r="850" spans="1:21" x14ac:dyDescent="0.35">
      <c r="A850" s="11" t="str">
        <f t="shared" si="64"/>
        <v/>
      </c>
      <c r="B850" s="32"/>
      <c r="C850" s="17"/>
      <c r="D850" s="18"/>
      <c r="E850" s="12"/>
      <c r="F850" s="12"/>
      <c r="G850" s="40" t="str">
        <f>IF(OR(E850="",F850=""),"",NETWORKDAYS(E850,F850,Lister!$D$7:$D$13))</f>
        <v/>
      </c>
      <c r="H850" s="14"/>
      <c r="I850" s="25" t="str">
        <f t="shared" si="60"/>
        <v/>
      </c>
      <c r="J850" s="45"/>
      <c r="K850" s="46"/>
      <c r="L850" s="15"/>
      <c r="M850" s="49" t="str">
        <f t="shared" si="61"/>
        <v/>
      </c>
      <c r="N850" s="47" t="str">
        <f t="shared" si="62"/>
        <v/>
      </c>
      <c r="O850" s="15"/>
      <c r="P850" s="15"/>
      <c r="Q850" s="15"/>
      <c r="R850" s="48" t="str">
        <f>IFERROR(MAX(IF(OR(O850="",P850="",Q850=""),"",IF(AND(MONTH(E850)=4,MONTH(F850)=4),(NETWORKDAYS(E850,F850,Lister!$D$7:$D$13)-O850)*N850/NETWORKDAYS(Lister!$D$19,Lister!$E$19,Lister!$D$7:$D$13),IF(AND(MONTH(E850)=4,MONTH(F850)&gt;4),(NETWORKDAYS(E850,Lister!$E$19,Lister!$D$7:$D$13)-O850)*N850/NETWORKDAYS(Lister!$D$19,Lister!$E$19,Lister!$D$7:$D$13),IF(MONTH(E850)&gt;4,0)))),0),"")</f>
        <v/>
      </c>
      <c r="S850" s="48" t="str">
        <f>IFERROR(MAX(IF(OR(O850="",P850="",Q850=""),"",IF(AND(MONTH(E850)=5,MONTH(F850)=5),(NETWORKDAYS(E850,F850,Lister!$D$7:$D$13)-P850)*N850/NETWORKDAYS(Lister!$D$20,Lister!$E$20,Lister!$D$7:$D$13),IF(AND(MONTH(E850)=4,MONTH(F850)=5),(NETWORKDAYS(Lister!$D$20,F850,Lister!$D$7:$D$13)-P850)*N850/NETWORKDAYS(Lister!$D$20,Lister!$E$20,Lister!$D$7:$D$13),IF(AND(MONTH(E850)=5,MONTH(F850)=6),(NETWORKDAYS(E850,Lister!$E$20,Lister!$D$7:$D$13)-P850)*N850/NETWORKDAYS(Lister!$D$20,Lister!$E$20,Lister!$D$7:$D$13),IF(AND(MONTH(E850)=4,MONTH(F850)=6),(NETWORKDAYS(Lister!$D$20,Lister!$E$20,Lister!$D$7:$D$13)-P850)*N850/NETWORKDAYS(Lister!$D$20,Lister!$E$20,Lister!$D$7:$D$13),IF(OR(MONTH(F850)=4,MONTH(E850)=6),0)))))),0),"")</f>
        <v/>
      </c>
      <c r="T850" s="48" t="str">
        <f>IFERROR(MAX(IF(OR(O850="",P850="",Q850=""),"",IF(AND(MONTH(E850)=6,MONTH(F850)=6),(NETWORKDAYS(E850,F850,Lister!$D$7:$D$13)-Q850)*N850/NETWORKDAYS(Lister!$D$21,Lister!$E$21,Lister!$D$7:$D$13),IF(AND(MONTH(E850)&lt;6,MONTH(F850)=6),(NETWORKDAYS(Lister!$D$21,F850,Lister!$D$7:$D$13)-Q850)*N850/NETWORKDAYS(Lister!$D$21,Lister!$E$21,Lister!$D$7:$D$13),IF(MONTH(F850)&lt;6,0)))),0),"")</f>
        <v/>
      </c>
      <c r="U850" s="50" t="str">
        <f t="shared" si="63"/>
        <v/>
      </c>
    </row>
    <row r="851" spans="1:21" x14ac:dyDescent="0.35">
      <c r="A851" s="11" t="str">
        <f t="shared" si="64"/>
        <v/>
      </c>
      <c r="B851" s="32"/>
      <c r="C851" s="17"/>
      <c r="D851" s="18"/>
      <c r="E851" s="12"/>
      <c r="F851" s="12"/>
      <c r="G851" s="40" t="str">
        <f>IF(OR(E851="",F851=""),"",NETWORKDAYS(E851,F851,Lister!$D$7:$D$13))</f>
        <v/>
      </c>
      <c r="H851" s="14"/>
      <c r="I851" s="25" t="str">
        <f t="shared" si="60"/>
        <v/>
      </c>
      <c r="J851" s="45"/>
      <c r="K851" s="46"/>
      <c r="L851" s="15"/>
      <c r="M851" s="49" t="str">
        <f t="shared" si="61"/>
        <v/>
      </c>
      <c r="N851" s="47" t="str">
        <f t="shared" si="62"/>
        <v/>
      </c>
      <c r="O851" s="15"/>
      <c r="P851" s="15"/>
      <c r="Q851" s="15"/>
      <c r="R851" s="48" t="str">
        <f>IFERROR(MAX(IF(OR(O851="",P851="",Q851=""),"",IF(AND(MONTH(E851)=4,MONTH(F851)=4),(NETWORKDAYS(E851,F851,Lister!$D$7:$D$13)-O851)*N851/NETWORKDAYS(Lister!$D$19,Lister!$E$19,Lister!$D$7:$D$13),IF(AND(MONTH(E851)=4,MONTH(F851)&gt;4),(NETWORKDAYS(E851,Lister!$E$19,Lister!$D$7:$D$13)-O851)*N851/NETWORKDAYS(Lister!$D$19,Lister!$E$19,Lister!$D$7:$D$13),IF(MONTH(E851)&gt;4,0)))),0),"")</f>
        <v/>
      </c>
      <c r="S851" s="48" t="str">
        <f>IFERROR(MAX(IF(OR(O851="",P851="",Q851=""),"",IF(AND(MONTH(E851)=5,MONTH(F851)=5),(NETWORKDAYS(E851,F851,Lister!$D$7:$D$13)-P851)*N851/NETWORKDAYS(Lister!$D$20,Lister!$E$20,Lister!$D$7:$D$13),IF(AND(MONTH(E851)=4,MONTH(F851)=5),(NETWORKDAYS(Lister!$D$20,F851,Lister!$D$7:$D$13)-P851)*N851/NETWORKDAYS(Lister!$D$20,Lister!$E$20,Lister!$D$7:$D$13),IF(AND(MONTH(E851)=5,MONTH(F851)=6),(NETWORKDAYS(E851,Lister!$E$20,Lister!$D$7:$D$13)-P851)*N851/NETWORKDAYS(Lister!$D$20,Lister!$E$20,Lister!$D$7:$D$13),IF(AND(MONTH(E851)=4,MONTH(F851)=6),(NETWORKDAYS(Lister!$D$20,Lister!$E$20,Lister!$D$7:$D$13)-P851)*N851/NETWORKDAYS(Lister!$D$20,Lister!$E$20,Lister!$D$7:$D$13),IF(OR(MONTH(F851)=4,MONTH(E851)=6),0)))))),0),"")</f>
        <v/>
      </c>
      <c r="T851" s="48" t="str">
        <f>IFERROR(MAX(IF(OR(O851="",P851="",Q851=""),"",IF(AND(MONTH(E851)=6,MONTH(F851)=6),(NETWORKDAYS(E851,F851,Lister!$D$7:$D$13)-Q851)*N851/NETWORKDAYS(Lister!$D$21,Lister!$E$21,Lister!$D$7:$D$13),IF(AND(MONTH(E851)&lt;6,MONTH(F851)=6),(NETWORKDAYS(Lister!$D$21,F851,Lister!$D$7:$D$13)-Q851)*N851/NETWORKDAYS(Lister!$D$21,Lister!$E$21,Lister!$D$7:$D$13),IF(MONTH(F851)&lt;6,0)))),0),"")</f>
        <v/>
      </c>
      <c r="U851" s="50" t="str">
        <f t="shared" si="63"/>
        <v/>
      </c>
    </row>
    <row r="852" spans="1:21" x14ac:dyDescent="0.35">
      <c r="A852" s="11" t="str">
        <f t="shared" si="64"/>
        <v/>
      </c>
      <c r="B852" s="32"/>
      <c r="C852" s="17"/>
      <c r="D852" s="18"/>
      <c r="E852" s="12"/>
      <c r="F852" s="12"/>
      <c r="G852" s="40" t="str">
        <f>IF(OR(E852="",F852=""),"",NETWORKDAYS(E852,F852,Lister!$D$7:$D$13))</f>
        <v/>
      </c>
      <c r="H852" s="14"/>
      <c r="I852" s="25" t="str">
        <f t="shared" si="60"/>
        <v/>
      </c>
      <c r="J852" s="45"/>
      <c r="K852" s="46"/>
      <c r="L852" s="15"/>
      <c r="M852" s="49" t="str">
        <f t="shared" si="61"/>
        <v/>
      </c>
      <c r="N852" s="47" t="str">
        <f t="shared" si="62"/>
        <v/>
      </c>
      <c r="O852" s="15"/>
      <c r="P852" s="15"/>
      <c r="Q852" s="15"/>
      <c r="R852" s="48" t="str">
        <f>IFERROR(MAX(IF(OR(O852="",P852="",Q852=""),"",IF(AND(MONTH(E852)=4,MONTH(F852)=4),(NETWORKDAYS(E852,F852,Lister!$D$7:$D$13)-O852)*N852/NETWORKDAYS(Lister!$D$19,Lister!$E$19,Lister!$D$7:$D$13),IF(AND(MONTH(E852)=4,MONTH(F852)&gt;4),(NETWORKDAYS(E852,Lister!$E$19,Lister!$D$7:$D$13)-O852)*N852/NETWORKDAYS(Lister!$D$19,Lister!$E$19,Lister!$D$7:$D$13),IF(MONTH(E852)&gt;4,0)))),0),"")</f>
        <v/>
      </c>
      <c r="S852" s="48" t="str">
        <f>IFERROR(MAX(IF(OR(O852="",P852="",Q852=""),"",IF(AND(MONTH(E852)=5,MONTH(F852)=5),(NETWORKDAYS(E852,F852,Lister!$D$7:$D$13)-P852)*N852/NETWORKDAYS(Lister!$D$20,Lister!$E$20,Lister!$D$7:$D$13),IF(AND(MONTH(E852)=4,MONTH(F852)=5),(NETWORKDAYS(Lister!$D$20,F852,Lister!$D$7:$D$13)-P852)*N852/NETWORKDAYS(Lister!$D$20,Lister!$E$20,Lister!$D$7:$D$13),IF(AND(MONTH(E852)=5,MONTH(F852)=6),(NETWORKDAYS(E852,Lister!$E$20,Lister!$D$7:$D$13)-P852)*N852/NETWORKDAYS(Lister!$D$20,Lister!$E$20,Lister!$D$7:$D$13),IF(AND(MONTH(E852)=4,MONTH(F852)=6),(NETWORKDAYS(Lister!$D$20,Lister!$E$20,Lister!$D$7:$D$13)-P852)*N852/NETWORKDAYS(Lister!$D$20,Lister!$E$20,Lister!$D$7:$D$13),IF(OR(MONTH(F852)=4,MONTH(E852)=6),0)))))),0),"")</f>
        <v/>
      </c>
      <c r="T852" s="48" t="str">
        <f>IFERROR(MAX(IF(OR(O852="",P852="",Q852=""),"",IF(AND(MONTH(E852)=6,MONTH(F852)=6),(NETWORKDAYS(E852,F852,Lister!$D$7:$D$13)-Q852)*N852/NETWORKDAYS(Lister!$D$21,Lister!$E$21,Lister!$D$7:$D$13),IF(AND(MONTH(E852)&lt;6,MONTH(F852)=6),(NETWORKDAYS(Lister!$D$21,F852,Lister!$D$7:$D$13)-Q852)*N852/NETWORKDAYS(Lister!$D$21,Lister!$E$21,Lister!$D$7:$D$13),IF(MONTH(F852)&lt;6,0)))),0),"")</f>
        <v/>
      </c>
      <c r="U852" s="50" t="str">
        <f t="shared" si="63"/>
        <v/>
      </c>
    </row>
    <row r="853" spans="1:21" x14ac:dyDescent="0.35">
      <c r="A853" s="11" t="str">
        <f t="shared" si="64"/>
        <v/>
      </c>
      <c r="B853" s="32"/>
      <c r="C853" s="17"/>
      <c r="D853" s="18"/>
      <c r="E853" s="12"/>
      <c r="F853" s="12"/>
      <c r="G853" s="40" t="str">
        <f>IF(OR(E853="",F853=""),"",NETWORKDAYS(E853,F853,Lister!$D$7:$D$13))</f>
        <v/>
      </c>
      <c r="H853" s="14"/>
      <c r="I853" s="25" t="str">
        <f t="shared" si="60"/>
        <v/>
      </c>
      <c r="J853" s="45"/>
      <c r="K853" s="46"/>
      <c r="L853" s="15"/>
      <c r="M853" s="49" t="str">
        <f t="shared" si="61"/>
        <v/>
      </c>
      <c r="N853" s="47" t="str">
        <f t="shared" si="62"/>
        <v/>
      </c>
      <c r="O853" s="15"/>
      <c r="P853" s="15"/>
      <c r="Q853" s="15"/>
      <c r="R853" s="48" t="str">
        <f>IFERROR(MAX(IF(OR(O853="",P853="",Q853=""),"",IF(AND(MONTH(E853)=4,MONTH(F853)=4),(NETWORKDAYS(E853,F853,Lister!$D$7:$D$13)-O853)*N853/NETWORKDAYS(Lister!$D$19,Lister!$E$19,Lister!$D$7:$D$13),IF(AND(MONTH(E853)=4,MONTH(F853)&gt;4),(NETWORKDAYS(E853,Lister!$E$19,Lister!$D$7:$D$13)-O853)*N853/NETWORKDAYS(Lister!$D$19,Lister!$E$19,Lister!$D$7:$D$13),IF(MONTH(E853)&gt;4,0)))),0),"")</f>
        <v/>
      </c>
      <c r="S853" s="48" t="str">
        <f>IFERROR(MAX(IF(OR(O853="",P853="",Q853=""),"",IF(AND(MONTH(E853)=5,MONTH(F853)=5),(NETWORKDAYS(E853,F853,Lister!$D$7:$D$13)-P853)*N853/NETWORKDAYS(Lister!$D$20,Lister!$E$20,Lister!$D$7:$D$13),IF(AND(MONTH(E853)=4,MONTH(F853)=5),(NETWORKDAYS(Lister!$D$20,F853,Lister!$D$7:$D$13)-P853)*N853/NETWORKDAYS(Lister!$D$20,Lister!$E$20,Lister!$D$7:$D$13),IF(AND(MONTH(E853)=5,MONTH(F853)=6),(NETWORKDAYS(E853,Lister!$E$20,Lister!$D$7:$D$13)-P853)*N853/NETWORKDAYS(Lister!$D$20,Lister!$E$20,Lister!$D$7:$D$13),IF(AND(MONTH(E853)=4,MONTH(F853)=6),(NETWORKDAYS(Lister!$D$20,Lister!$E$20,Lister!$D$7:$D$13)-P853)*N853/NETWORKDAYS(Lister!$D$20,Lister!$E$20,Lister!$D$7:$D$13),IF(OR(MONTH(F853)=4,MONTH(E853)=6),0)))))),0),"")</f>
        <v/>
      </c>
      <c r="T853" s="48" t="str">
        <f>IFERROR(MAX(IF(OR(O853="",P853="",Q853=""),"",IF(AND(MONTH(E853)=6,MONTH(F853)=6),(NETWORKDAYS(E853,F853,Lister!$D$7:$D$13)-Q853)*N853/NETWORKDAYS(Lister!$D$21,Lister!$E$21,Lister!$D$7:$D$13),IF(AND(MONTH(E853)&lt;6,MONTH(F853)=6),(NETWORKDAYS(Lister!$D$21,F853,Lister!$D$7:$D$13)-Q853)*N853/NETWORKDAYS(Lister!$D$21,Lister!$E$21,Lister!$D$7:$D$13),IF(MONTH(F853)&lt;6,0)))),0),"")</f>
        <v/>
      </c>
      <c r="U853" s="50" t="str">
        <f t="shared" si="63"/>
        <v/>
      </c>
    </row>
    <row r="854" spans="1:21" x14ac:dyDescent="0.35">
      <c r="A854" s="11" t="str">
        <f t="shared" si="64"/>
        <v/>
      </c>
      <c r="B854" s="32"/>
      <c r="C854" s="17"/>
      <c r="D854" s="18"/>
      <c r="E854" s="12"/>
      <c r="F854" s="12"/>
      <c r="G854" s="40" t="str">
        <f>IF(OR(E854="",F854=""),"",NETWORKDAYS(E854,F854,Lister!$D$7:$D$13))</f>
        <v/>
      </c>
      <c r="H854" s="14"/>
      <c r="I854" s="25" t="str">
        <f t="shared" ref="I854:I917" si="65">IF(H854="","",IF(H854="Funktionær",0.75,IF(H854="Ikke-funktionær",0.9,IF(H854="Elev/lærling",0.9))))</f>
        <v/>
      </c>
      <c r="J854" s="45"/>
      <c r="K854" s="46"/>
      <c r="L854" s="15"/>
      <c r="M854" s="49" t="str">
        <f t="shared" ref="M854:M917" si="66">IF(B854="","",IF(J854*I854&gt;30000*IF(L854&gt;37,37,L854)/37,30000*IF(L854&gt;37,37,L854)/37,J854*I854))</f>
        <v/>
      </c>
      <c r="N854" s="47" t="str">
        <f t="shared" ref="N854:N917" si="67">IF(M854="","",IF(M854&lt;=J854-K854,M854,J854-K854))</f>
        <v/>
      </c>
      <c r="O854" s="15"/>
      <c r="P854" s="15"/>
      <c r="Q854" s="15"/>
      <c r="R854" s="48" t="str">
        <f>IFERROR(MAX(IF(OR(O854="",P854="",Q854=""),"",IF(AND(MONTH(E854)=4,MONTH(F854)=4),(NETWORKDAYS(E854,F854,Lister!$D$7:$D$13)-O854)*N854/NETWORKDAYS(Lister!$D$19,Lister!$E$19,Lister!$D$7:$D$13),IF(AND(MONTH(E854)=4,MONTH(F854)&gt;4),(NETWORKDAYS(E854,Lister!$E$19,Lister!$D$7:$D$13)-O854)*N854/NETWORKDAYS(Lister!$D$19,Lister!$E$19,Lister!$D$7:$D$13),IF(MONTH(E854)&gt;4,0)))),0),"")</f>
        <v/>
      </c>
      <c r="S854" s="48" t="str">
        <f>IFERROR(MAX(IF(OR(O854="",P854="",Q854=""),"",IF(AND(MONTH(E854)=5,MONTH(F854)=5),(NETWORKDAYS(E854,F854,Lister!$D$7:$D$13)-P854)*N854/NETWORKDAYS(Lister!$D$20,Lister!$E$20,Lister!$D$7:$D$13),IF(AND(MONTH(E854)=4,MONTH(F854)=5),(NETWORKDAYS(Lister!$D$20,F854,Lister!$D$7:$D$13)-P854)*N854/NETWORKDAYS(Lister!$D$20,Lister!$E$20,Lister!$D$7:$D$13),IF(AND(MONTH(E854)=5,MONTH(F854)=6),(NETWORKDAYS(E854,Lister!$E$20,Lister!$D$7:$D$13)-P854)*N854/NETWORKDAYS(Lister!$D$20,Lister!$E$20,Lister!$D$7:$D$13),IF(AND(MONTH(E854)=4,MONTH(F854)=6),(NETWORKDAYS(Lister!$D$20,Lister!$E$20,Lister!$D$7:$D$13)-P854)*N854/NETWORKDAYS(Lister!$D$20,Lister!$E$20,Lister!$D$7:$D$13),IF(OR(MONTH(F854)=4,MONTH(E854)=6),0)))))),0),"")</f>
        <v/>
      </c>
      <c r="T854" s="48" t="str">
        <f>IFERROR(MAX(IF(OR(O854="",P854="",Q854=""),"",IF(AND(MONTH(E854)=6,MONTH(F854)=6),(NETWORKDAYS(E854,F854,Lister!$D$7:$D$13)-Q854)*N854/NETWORKDAYS(Lister!$D$21,Lister!$E$21,Lister!$D$7:$D$13),IF(AND(MONTH(E854)&lt;6,MONTH(F854)=6),(NETWORKDAYS(Lister!$D$21,F854,Lister!$D$7:$D$13)-Q854)*N854/NETWORKDAYS(Lister!$D$21,Lister!$E$21,Lister!$D$7:$D$13),IF(MONTH(F854)&lt;6,0)))),0),"")</f>
        <v/>
      </c>
      <c r="U854" s="50" t="str">
        <f t="shared" ref="U854:U917" si="68">IFERROR(MAX(IF(AND(ISNUMBER(R854),ISNUMBER(S854),ISNUMBER(Q854)),R854+S854+T854,""),0),"")</f>
        <v/>
      </c>
    </row>
    <row r="855" spans="1:21" x14ac:dyDescent="0.35">
      <c r="A855" s="11" t="str">
        <f t="shared" ref="A855:A918" si="69">IF(B855="","",A854+1)</f>
        <v/>
      </c>
      <c r="B855" s="32"/>
      <c r="C855" s="17"/>
      <c r="D855" s="18"/>
      <c r="E855" s="12"/>
      <c r="F855" s="12"/>
      <c r="G855" s="40" t="str">
        <f>IF(OR(E855="",F855=""),"",NETWORKDAYS(E855,F855,Lister!$D$7:$D$13))</f>
        <v/>
      </c>
      <c r="H855" s="14"/>
      <c r="I855" s="25" t="str">
        <f t="shared" si="65"/>
        <v/>
      </c>
      <c r="J855" s="45"/>
      <c r="K855" s="46"/>
      <c r="L855" s="15"/>
      <c r="M855" s="49" t="str">
        <f t="shared" si="66"/>
        <v/>
      </c>
      <c r="N855" s="47" t="str">
        <f t="shared" si="67"/>
        <v/>
      </c>
      <c r="O855" s="15"/>
      <c r="P855" s="15"/>
      <c r="Q855" s="15"/>
      <c r="R855" s="48" t="str">
        <f>IFERROR(MAX(IF(OR(O855="",P855="",Q855=""),"",IF(AND(MONTH(E855)=4,MONTH(F855)=4),(NETWORKDAYS(E855,F855,Lister!$D$7:$D$13)-O855)*N855/NETWORKDAYS(Lister!$D$19,Lister!$E$19,Lister!$D$7:$D$13),IF(AND(MONTH(E855)=4,MONTH(F855)&gt;4),(NETWORKDAYS(E855,Lister!$E$19,Lister!$D$7:$D$13)-O855)*N855/NETWORKDAYS(Lister!$D$19,Lister!$E$19,Lister!$D$7:$D$13),IF(MONTH(E855)&gt;4,0)))),0),"")</f>
        <v/>
      </c>
      <c r="S855" s="48" t="str">
        <f>IFERROR(MAX(IF(OR(O855="",P855="",Q855=""),"",IF(AND(MONTH(E855)=5,MONTH(F855)=5),(NETWORKDAYS(E855,F855,Lister!$D$7:$D$13)-P855)*N855/NETWORKDAYS(Lister!$D$20,Lister!$E$20,Lister!$D$7:$D$13),IF(AND(MONTH(E855)=4,MONTH(F855)=5),(NETWORKDAYS(Lister!$D$20,F855,Lister!$D$7:$D$13)-P855)*N855/NETWORKDAYS(Lister!$D$20,Lister!$E$20,Lister!$D$7:$D$13),IF(AND(MONTH(E855)=5,MONTH(F855)=6),(NETWORKDAYS(E855,Lister!$E$20,Lister!$D$7:$D$13)-P855)*N855/NETWORKDAYS(Lister!$D$20,Lister!$E$20,Lister!$D$7:$D$13),IF(AND(MONTH(E855)=4,MONTH(F855)=6),(NETWORKDAYS(Lister!$D$20,Lister!$E$20,Lister!$D$7:$D$13)-P855)*N855/NETWORKDAYS(Lister!$D$20,Lister!$E$20,Lister!$D$7:$D$13),IF(OR(MONTH(F855)=4,MONTH(E855)=6),0)))))),0),"")</f>
        <v/>
      </c>
      <c r="T855" s="48" t="str">
        <f>IFERROR(MAX(IF(OR(O855="",P855="",Q855=""),"",IF(AND(MONTH(E855)=6,MONTH(F855)=6),(NETWORKDAYS(E855,F855,Lister!$D$7:$D$13)-Q855)*N855/NETWORKDAYS(Lister!$D$21,Lister!$E$21,Lister!$D$7:$D$13),IF(AND(MONTH(E855)&lt;6,MONTH(F855)=6),(NETWORKDAYS(Lister!$D$21,F855,Lister!$D$7:$D$13)-Q855)*N855/NETWORKDAYS(Lister!$D$21,Lister!$E$21,Lister!$D$7:$D$13),IF(MONTH(F855)&lt;6,0)))),0),"")</f>
        <v/>
      </c>
      <c r="U855" s="50" t="str">
        <f t="shared" si="68"/>
        <v/>
      </c>
    </row>
    <row r="856" spans="1:21" x14ac:dyDescent="0.35">
      <c r="A856" s="11" t="str">
        <f t="shared" si="69"/>
        <v/>
      </c>
      <c r="B856" s="32"/>
      <c r="C856" s="17"/>
      <c r="D856" s="18"/>
      <c r="E856" s="12"/>
      <c r="F856" s="12"/>
      <c r="G856" s="40" t="str">
        <f>IF(OR(E856="",F856=""),"",NETWORKDAYS(E856,F856,Lister!$D$7:$D$13))</f>
        <v/>
      </c>
      <c r="H856" s="14"/>
      <c r="I856" s="25" t="str">
        <f t="shared" si="65"/>
        <v/>
      </c>
      <c r="J856" s="45"/>
      <c r="K856" s="46"/>
      <c r="L856" s="15"/>
      <c r="M856" s="49" t="str">
        <f t="shared" si="66"/>
        <v/>
      </c>
      <c r="N856" s="47" t="str">
        <f t="shared" si="67"/>
        <v/>
      </c>
      <c r="O856" s="15"/>
      <c r="P856" s="15"/>
      <c r="Q856" s="15"/>
      <c r="R856" s="48" t="str">
        <f>IFERROR(MAX(IF(OR(O856="",P856="",Q856=""),"",IF(AND(MONTH(E856)=4,MONTH(F856)=4),(NETWORKDAYS(E856,F856,Lister!$D$7:$D$13)-O856)*N856/NETWORKDAYS(Lister!$D$19,Lister!$E$19,Lister!$D$7:$D$13),IF(AND(MONTH(E856)=4,MONTH(F856)&gt;4),(NETWORKDAYS(E856,Lister!$E$19,Lister!$D$7:$D$13)-O856)*N856/NETWORKDAYS(Lister!$D$19,Lister!$E$19,Lister!$D$7:$D$13),IF(MONTH(E856)&gt;4,0)))),0),"")</f>
        <v/>
      </c>
      <c r="S856" s="48" t="str">
        <f>IFERROR(MAX(IF(OR(O856="",P856="",Q856=""),"",IF(AND(MONTH(E856)=5,MONTH(F856)=5),(NETWORKDAYS(E856,F856,Lister!$D$7:$D$13)-P856)*N856/NETWORKDAYS(Lister!$D$20,Lister!$E$20,Lister!$D$7:$D$13),IF(AND(MONTH(E856)=4,MONTH(F856)=5),(NETWORKDAYS(Lister!$D$20,F856,Lister!$D$7:$D$13)-P856)*N856/NETWORKDAYS(Lister!$D$20,Lister!$E$20,Lister!$D$7:$D$13),IF(AND(MONTH(E856)=5,MONTH(F856)=6),(NETWORKDAYS(E856,Lister!$E$20,Lister!$D$7:$D$13)-P856)*N856/NETWORKDAYS(Lister!$D$20,Lister!$E$20,Lister!$D$7:$D$13),IF(AND(MONTH(E856)=4,MONTH(F856)=6),(NETWORKDAYS(Lister!$D$20,Lister!$E$20,Lister!$D$7:$D$13)-P856)*N856/NETWORKDAYS(Lister!$D$20,Lister!$E$20,Lister!$D$7:$D$13),IF(OR(MONTH(F856)=4,MONTH(E856)=6),0)))))),0),"")</f>
        <v/>
      </c>
      <c r="T856" s="48" t="str">
        <f>IFERROR(MAX(IF(OR(O856="",P856="",Q856=""),"",IF(AND(MONTH(E856)=6,MONTH(F856)=6),(NETWORKDAYS(E856,F856,Lister!$D$7:$D$13)-Q856)*N856/NETWORKDAYS(Lister!$D$21,Lister!$E$21,Lister!$D$7:$D$13),IF(AND(MONTH(E856)&lt;6,MONTH(F856)=6),(NETWORKDAYS(Lister!$D$21,F856,Lister!$D$7:$D$13)-Q856)*N856/NETWORKDAYS(Lister!$D$21,Lister!$E$21,Lister!$D$7:$D$13),IF(MONTH(F856)&lt;6,0)))),0),"")</f>
        <v/>
      </c>
      <c r="U856" s="50" t="str">
        <f t="shared" si="68"/>
        <v/>
      </c>
    </row>
    <row r="857" spans="1:21" x14ac:dyDescent="0.35">
      <c r="A857" s="11" t="str">
        <f t="shared" si="69"/>
        <v/>
      </c>
      <c r="B857" s="32"/>
      <c r="C857" s="17"/>
      <c r="D857" s="18"/>
      <c r="E857" s="12"/>
      <c r="F857" s="12"/>
      <c r="G857" s="40" t="str">
        <f>IF(OR(E857="",F857=""),"",NETWORKDAYS(E857,F857,Lister!$D$7:$D$13))</f>
        <v/>
      </c>
      <c r="H857" s="14"/>
      <c r="I857" s="25" t="str">
        <f t="shared" si="65"/>
        <v/>
      </c>
      <c r="J857" s="45"/>
      <c r="K857" s="46"/>
      <c r="L857" s="15"/>
      <c r="M857" s="49" t="str">
        <f t="shared" si="66"/>
        <v/>
      </c>
      <c r="N857" s="47" t="str">
        <f t="shared" si="67"/>
        <v/>
      </c>
      <c r="O857" s="15"/>
      <c r="P857" s="15"/>
      <c r="Q857" s="15"/>
      <c r="R857" s="48" t="str">
        <f>IFERROR(MAX(IF(OR(O857="",P857="",Q857=""),"",IF(AND(MONTH(E857)=4,MONTH(F857)=4),(NETWORKDAYS(E857,F857,Lister!$D$7:$D$13)-O857)*N857/NETWORKDAYS(Lister!$D$19,Lister!$E$19,Lister!$D$7:$D$13),IF(AND(MONTH(E857)=4,MONTH(F857)&gt;4),(NETWORKDAYS(E857,Lister!$E$19,Lister!$D$7:$D$13)-O857)*N857/NETWORKDAYS(Lister!$D$19,Lister!$E$19,Lister!$D$7:$D$13),IF(MONTH(E857)&gt;4,0)))),0),"")</f>
        <v/>
      </c>
      <c r="S857" s="48" t="str">
        <f>IFERROR(MAX(IF(OR(O857="",P857="",Q857=""),"",IF(AND(MONTH(E857)=5,MONTH(F857)=5),(NETWORKDAYS(E857,F857,Lister!$D$7:$D$13)-P857)*N857/NETWORKDAYS(Lister!$D$20,Lister!$E$20,Lister!$D$7:$D$13),IF(AND(MONTH(E857)=4,MONTH(F857)=5),(NETWORKDAYS(Lister!$D$20,F857,Lister!$D$7:$D$13)-P857)*N857/NETWORKDAYS(Lister!$D$20,Lister!$E$20,Lister!$D$7:$D$13),IF(AND(MONTH(E857)=5,MONTH(F857)=6),(NETWORKDAYS(E857,Lister!$E$20,Lister!$D$7:$D$13)-P857)*N857/NETWORKDAYS(Lister!$D$20,Lister!$E$20,Lister!$D$7:$D$13),IF(AND(MONTH(E857)=4,MONTH(F857)=6),(NETWORKDAYS(Lister!$D$20,Lister!$E$20,Lister!$D$7:$D$13)-P857)*N857/NETWORKDAYS(Lister!$D$20,Lister!$E$20,Lister!$D$7:$D$13),IF(OR(MONTH(F857)=4,MONTH(E857)=6),0)))))),0),"")</f>
        <v/>
      </c>
      <c r="T857" s="48" t="str">
        <f>IFERROR(MAX(IF(OR(O857="",P857="",Q857=""),"",IF(AND(MONTH(E857)=6,MONTH(F857)=6),(NETWORKDAYS(E857,F857,Lister!$D$7:$D$13)-Q857)*N857/NETWORKDAYS(Lister!$D$21,Lister!$E$21,Lister!$D$7:$D$13),IF(AND(MONTH(E857)&lt;6,MONTH(F857)=6),(NETWORKDAYS(Lister!$D$21,F857,Lister!$D$7:$D$13)-Q857)*N857/NETWORKDAYS(Lister!$D$21,Lister!$E$21,Lister!$D$7:$D$13),IF(MONTH(F857)&lt;6,0)))),0),"")</f>
        <v/>
      </c>
      <c r="U857" s="50" t="str">
        <f t="shared" si="68"/>
        <v/>
      </c>
    </row>
    <row r="858" spans="1:21" x14ac:dyDescent="0.35">
      <c r="A858" s="11" t="str">
        <f t="shared" si="69"/>
        <v/>
      </c>
      <c r="B858" s="32"/>
      <c r="C858" s="17"/>
      <c r="D858" s="18"/>
      <c r="E858" s="12"/>
      <c r="F858" s="12"/>
      <c r="G858" s="40" t="str">
        <f>IF(OR(E858="",F858=""),"",NETWORKDAYS(E858,F858,Lister!$D$7:$D$13))</f>
        <v/>
      </c>
      <c r="H858" s="14"/>
      <c r="I858" s="25" t="str">
        <f t="shared" si="65"/>
        <v/>
      </c>
      <c r="J858" s="45"/>
      <c r="K858" s="46"/>
      <c r="L858" s="15"/>
      <c r="M858" s="49" t="str">
        <f t="shared" si="66"/>
        <v/>
      </c>
      <c r="N858" s="47" t="str">
        <f t="shared" si="67"/>
        <v/>
      </c>
      <c r="O858" s="15"/>
      <c r="P858" s="15"/>
      <c r="Q858" s="15"/>
      <c r="R858" s="48" t="str">
        <f>IFERROR(MAX(IF(OR(O858="",P858="",Q858=""),"",IF(AND(MONTH(E858)=4,MONTH(F858)=4),(NETWORKDAYS(E858,F858,Lister!$D$7:$D$13)-O858)*N858/NETWORKDAYS(Lister!$D$19,Lister!$E$19,Lister!$D$7:$D$13),IF(AND(MONTH(E858)=4,MONTH(F858)&gt;4),(NETWORKDAYS(E858,Lister!$E$19,Lister!$D$7:$D$13)-O858)*N858/NETWORKDAYS(Lister!$D$19,Lister!$E$19,Lister!$D$7:$D$13),IF(MONTH(E858)&gt;4,0)))),0),"")</f>
        <v/>
      </c>
      <c r="S858" s="48" t="str">
        <f>IFERROR(MAX(IF(OR(O858="",P858="",Q858=""),"",IF(AND(MONTH(E858)=5,MONTH(F858)=5),(NETWORKDAYS(E858,F858,Lister!$D$7:$D$13)-P858)*N858/NETWORKDAYS(Lister!$D$20,Lister!$E$20,Lister!$D$7:$D$13),IF(AND(MONTH(E858)=4,MONTH(F858)=5),(NETWORKDAYS(Lister!$D$20,F858,Lister!$D$7:$D$13)-P858)*N858/NETWORKDAYS(Lister!$D$20,Lister!$E$20,Lister!$D$7:$D$13),IF(AND(MONTH(E858)=5,MONTH(F858)=6),(NETWORKDAYS(E858,Lister!$E$20,Lister!$D$7:$D$13)-P858)*N858/NETWORKDAYS(Lister!$D$20,Lister!$E$20,Lister!$D$7:$D$13),IF(AND(MONTH(E858)=4,MONTH(F858)=6),(NETWORKDAYS(Lister!$D$20,Lister!$E$20,Lister!$D$7:$D$13)-P858)*N858/NETWORKDAYS(Lister!$D$20,Lister!$E$20,Lister!$D$7:$D$13),IF(OR(MONTH(F858)=4,MONTH(E858)=6),0)))))),0),"")</f>
        <v/>
      </c>
      <c r="T858" s="48" t="str">
        <f>IFERROR(MAX(IF(OR(O858="",P858="",Q858=""),"",IF(AND(MONTH(E858)=6,MONTH(F858)=6),(NETWORKDAYS(E858,F858,Lister!$D$7:$D$13)-Q858)*N858/NETWORKDAYS(Lister!$D$21,Lister!$E$21,Lister!$D$7:$D$13),IF(AND(MONTH(E858)&lt;6,MONTH(F858)=6),(NETWORKDAYS(Lister!$D$21,F858,Lister!$D$7:$D$13)-Q858)*N858/NETWORKDAYS(Lister!$D$21,Lister!$E$21,Lister!$D$7:$D$13),IF(MONTH(F858)&lt;6,0)))),0),"")</f>
        <v/>
      </c>
      <c r="U858" s="50" t="str">
        <f t="shared" si="68"/>
        <v/>
      </c>
    </row>
    <row r="859" spans="1:21" x14ac:dyDescent="0.35">
      <c r="A859" s="11" t="str">
        <f t="shared" si="69"/>
        <v/>
      </c>
      <c r="B859" s="32"/>
      <c r="C859" s="17"/>
      <c r="D859" s="18"/>
      <c r="E859" s="12"/>
      <c r="F859" s="12"/>
      <c r="G859" s="40" t="str">
        <f>IF(OR(E859="",F859=""),"",NETWORKDAYS(E859,F859,Lister!$D$7:$D$13))</f>
        <v/>
      </c>
      <c r="H859" s="14"/>
      <c r="I859" s="25" t="str">
        <f t="shared" si="65"/>
        <v/>
      </c>
      <c r="J859" s="45"/>
      <c r="K859" s="46"/>
      <c r="L859" s="15"/>
      <c r="M859" s="49" t="str">
        <f t="shared" si="66"/>
        <v/>
      </c>
      <c r="N859" s="47" t="str">
        <f t="shared" si="67"/>
        <v/>
      </c>
      <c r="O859" s="15"/>
      <c r="P859" s="15"/>
      <c r="Q859" s="15"/>
      <c r="R859" s="48" t="str">
        <f>IFERROR(MAX(IF(OR(O859="",P859="",Q859=""),"",IF(AND(MONTH(E859)=4,MONTH(F859)=4),(NETWORKDAYS(E859,F859,Lister!$D$7:$D$13)-O859)*N859/NETWORKDAYS(Lister!$D$19,Lister!$E$19,Lister!$D$7:$D$13),IF(AND(MONTH(E859)=4,MONTH(F859)&gt;4),(NETWORKDAYS(E859,Lister!$E$19,Lister!$D$7:$D$13)-O859)*N859/NETWORKDAYS(Lister!$D$19,Lister!$E$19,Lister!$D$7:$D$13),IF(MONTH(E859)&gt;4,0)))),0),"")</f>
        <v/>
      </c>
      <c r="S859" s="48" t="str">
        <f>IFERROR(MAX(IF(OR(O859="",P859="",Q859=""),"",IF(AND(MONTH(E859)=5,MONTH(F859)=5),(NETWORKDAYS(E859,F859,Lister!$D$7:$D$13)-P859)*N859/NETWORKDAYS(Lister!$D$20,Lister!$E$20,Lister!$D$7:$D$13),IF(AND(MONTH(E859)=4,MONTH(F859)=5),(NETWORKDAYS(Lister!$D$20,F859,Lister!$D$7:$D$13)-P859)*N859/NETWORKDAYS(Lister!$D$20,Lister!$E$20,Lister!$D$7:$D$13),IF(AND(MONTH(E859)=5,MONTH(F859)=6),(NETWORKDAYS(E859,Lister!$E$20,Lister!$D$7:$D$13)-P859)*N859/NETWORKDAYS(Lister!$D$20,Lister!$E$20,Lister!$D$7:$D$13),IF(AND(MONTH(E859)=4,MONTH(F859)=6),(NETWORKDAYS(Lister!$D$20,Lister!$E$20,Lister!$D$7:$D$13)-P859)*N859/NETWORKDAYS(Lister!$D$20,Lister!$E$20,Lister!$D$7:$D$13),IF(OR(MONTH(F859)=4,MONTH(E859)=6),0)))))),0),"")</f>
        <v/>
      </c>
      <c r="T859" s="48" t="str">
        <f>IFERROR(MAX(IF(OR(O859="",P859="",Q859=""),"",IF(AND(MONTH(E859)=6,MONTH(F859)=6),(NETWORKDAYS(E859,F859,Lister!$D$7:$D$13)-Q859)*N859/NETWORKDAYS(Lister!$D$21,Lister!$E$21,Lister!$D$7:$D$13),IF(AND(MONTH(E859)&lt;6,MONTH(F859)=6),(NETWORKDAYS(Lister!$D$21,F859,Lister!$D$7:$D$13)-Q859)*N859/NETWORKDAYS(Lister!$D$21,Lister!$E$21,Lister!$D$7:$D$13),IF(MONTH(F859)&lt;6,0)))),0),"")</f>
        <v/>
      </c>
      <c r="U859" s="50" t="str">
        <f t="shared" si="68"/>
        <v/>
      </c>
    </row>
    <row r="860" spans="1:21" x14ac:dyDescent="0.35">
      <c r="A860" s="11" t="str">
        <f t="shared" si="69"/>
        <v/>
      </c>
      <c r="B860" s="32"/>
      <c r="C860" s="17"/>
      <c r="D860" s="18"/>
      <c r="E860" s="12"/>
      <c r="F860" s="12"/>
      <c r="G860" s="40" t="str">
        <f>IF(OR(E860="",F860=""),"",NETWORKDAYS(E860,F860,Lister!$D$7:$D$13))</f>
        <v/>
      </c>
      <c r="H860" s="14"/>
      <c r="I860" s="25" t="str">
        <f t="shared" si="65"/>
        <v/>
      </c>
      <c r="J860" s="45"/>
      <c r="K860" s="46"/>
      <c r="L860" s="15"/>
      <c r="M860" s="49" t="str">
        <f t="shared" si="66"/>
        <v/>
      </c>
      <c r="N860" s="47" t="str">
        <f t="shared" si="67"/>
        <v/>
      </c>
      <c r="O860" s="15"/>
      <c r="P860" s="15"/>
      <c r="Q860" s="15"/>
      <c r="R860" s="48" t="str">
        <f>IFERROR(MAX(IF(OR(O860="",P860="",Q860=""),"",IF(AND(MONTH(E860)=4,MONTH(F860)=4),(NETWORKDAYS(E860,F860,Lister!$D$7:$D$13)-O860)*N860/NETWORKDAYS(Lister!$D$19,Lister!$E$19,Lister!$D$7:$D$13),IF(AND(MONTH(E860)=4,MONTH(F860)&gt;4),(NETWORKDAYS(E860,Lister!$E$19,Lister!$D$7:$D$13)-O860)*N860/NETWORKDAYS(Lister!$D$19,Lister!$E$19,Lister!$D$7:$D$13),IF(MONTH(E860)&gt;4,0)))),0),"")</f>
        <v/>
      </c>
      <c r="S860" s="48" t="str">
        <f>IFERROR(MAX(IF(OR(O860="",P860="",Q860=""),"",IF(AND(MONTH(E860)=5,MONTH(F860)=5),(NETWORKDAYS(E860,F860,Lister!$D$7:$D$13)-P860)*N860/NETWORKDAYS(Lister!$D$20,Lister!$E$20,Lister!$D$7:$D$13),IF(AND(MONTH(E860)=4,MONTH(F860)=5),(NETWORKDAYS(Lister!$D$20,F860,Lister!$D$7:$D$13)-P860)*N860/NETWORKDAYS(Lister!$D$20,Lister!$E$20,Lister!$D$7:$D$13),IF(AND(MONTH(E860)=5,MONTH(F860)=6),(NETWORKDAYS(E860,Lister!$E$20,Lister!$D$7:$D$13)-P860)*N860/NETWORKDAYS(Lister!$D$20,Lister!$E$20,Lister!$D$7:$D$13),IF(AND(MONTH(E860)=4,MONTH(F860)=6),(NETWORKDAYS(Lister!$D$20,Lister!$E$20,Lister!$D$7:$D$13)-P860)*N860/NETWORKDAYS(Lister!$D$20,Lister!$E$20,Lister!$D$7:$D$13),IF(OR(MONTH(F860)=4,MONTH(E860)=6),0)))))),0),"")</f>
        <v/>
      </c>
      <c r="T860" s="48" t="str">
        <f>IFERROR(MAX(IF(OR(O860="",P860="",Q860=""),"",IF(AND(MONTH(E860)=6,MONTH(F860)=6),(NETWORKDAYS(E860,F860,Lister!$D$7:$D$13)-Q860)*N860/NETWORKDAYS(Lister!$D$21,Lister!$E$21,Lister!$D$7:$D$13),IF(AND(MONTH(E860)&lt;6,MONTH(F860)=6),(NETWORKDAYS(Lister!$D$21,F860,Lister!$D$7:$D$13)-Q860)*N860/NETWORKDAYS(Lister!$D$21,Lister!$E$21,Lister!$D$7:$D$13),IF(MONTH(F860)&lt;6,0)))),0),"")</f>
        <v/>
      </c>
      <c r="U860" s="50" t="str">
        <f t="shared" si="68"/>
        <v/>
      </c>
    </row>
    <row r="861" spans="1:21" x14ac:dyDescent="0.35">
      <c r="A861" s="11" t="str">
        <f t="shared" si="69"/>
        <v/>
      </c>
      <c r="B861" s="32"/>
      <c r="C861" s="17"/>
      <c r="D861" s="18"/>
      <c r="E861" s="12"/>
      <c r="F861" s="12"/>
      <c r="G861" s="40" t="str">
        <f>IF(OR(E861="",F861=""),"",NETWORKDAYS(E861,F861,Lister!$D$7:$D$13))</f>
        <v/>
      </c>
      <c r="H861" s="14"/>
      <c r="I861" s="25" t="str">
        <f t="shared" si="65"/>
        <v/>
      </c>
      <c r="J861" s="45"/>
      <c r="K861" s="46"/>
      <c r="L861" s="15"/>
      <c r="M861" s="49" t="str">
        <f t="shared" si="66"/>
        <v/>
      </c>
      <c r="N861" s="47" t="str">
        <f t="shared" si="67"/>
        <v/>
      </c>
      <c r="O861" s="15"/>
      <c r="P861" s="15"/>
      <c r="Q861" s="15"/>
      <c r="R861" s="48" t="str">
        <f>IFERROR(MAX(IF(OR(O861="",P861="",Q861=""),"",IF(AND(MONTH(E861)=4,MONTH(F861)=4),(NETWORKDAYS(E861,F861,Lister!$D$7:$D$13)-O861)*N861/NETWORKDAYS(Lister!$D$19,Lister!$E$19,Lister!$D$7:$D$13),IF(AND(MONTH(E861)=4,MONTH(F861)&gt;4),(NETWORKDAYS(E861,Lister!$E$19,Lister!$D$7:$D$13)-O861)*N861/NETWORKDAYS(Lister!$D$19,Lister!$E$19,Lister!$D$7:$D$13),IF(MONTH(E861)&gt;4,0)))),0),"")</f>
        <v/>
      </c>
      <c r="S861" s="48" t="str">
        <f>IFERROR(MAX(IF(OR(O861="",P861="",Q861=""),"",IF(AND(MONTH(E861)=5,MONTH(F861)=5),(NETWORKDAYS(E861,F861,Lister!$D$7:$D$13)-P861)*N861/NETWORKDAYS(Lister!$D$20,Lister!$E$20,Lister!$D$7:$D$13),IF(AND(MONTH(E861)=4,MONTH(F861)=5),(NETWORKDAYS(Lister!$D$20,F861,Lister!$D$7:$D$13)-P861)*N861/NETWORKDAYS(Lister!$D$20,Lister!$E$20,Lister!$D$7:$D$13),IF(AND(MONTH(E861)=5,MONTH(F861)=6),(NETWORKDAYS(E861,Lister!$E$20,Lister!$D$7:$D$13)-P861)*N861/NETWORKDAYS(Lister!$D$20,Lister!$E$20,Lister!$D$7:$D$13),IF(AND(MONTH(E861)=4,MONTH(F861)=6),(NETWORKDAYS(Lister!$D$20,Lister!$E$20,Lister!$D$7:$D$13)-P861)*N861/NETWORKDAYS(Lister!$D$20,Lister!$E$20,Lister!$D$7:$D$13),IF(OR(MONTH(F861)=4,MONTH(E861)=6),0)))))),0),"")</f>
        <v/>
      </c>
      <c r="T861" s="48" t="str">
        <f>IFERROR(MAX(IF(OR(O861="",P861="",Q861=""),"",IF(AND(MONTH(E861)=6,MONTH(F861)=6),(NETWORKDAYS(E861,F861,Lister!$D$7:$D$13)-Q861)*N861/NETWORKDAYS(Lister!$D$21,Lister!$E$21,Lister!$D$7:$D$13),IF(AND(MONTH(E861)&lt;6,MONTH(F861)=6),(NETWORKDAYS(Lister!$D$21,F861,Lister!$D$7:$D$13)-Q861)*N861/NETWORKDAYS(Lister!$D$21,Lister!$E$21,Lister!$D$7:$D$13),IF(MONTH(F861)&lt;6,0)))),0),"")</f>
        <v/>
      </c>
      <c r="U861" s="50" t="str">
        <f t="shared" si="68"/>
        <v/>
      </c>
    </row>
    <row r="862" spans="1:21" x14ac:dyDescent="0.35">
      <c r="A862" s="11" t="str">
        <f t="shared" si="69"/>
        <v/>
      </c>
      <c r="B862" s="32"/>
      <c r="C862" s="17"/>
      <c r="D862" s="18"/>
      <c r="E862" s="12"/>
      <c r="F862" s="12"/>
      <c r="G862" s="40" t="str">
        <f>IF(OR(E862="",F862=""),"",NETWORKDAYS(E862,F862,Lister!$D$7:$D$13))</f>
        <v/>
      </c>
      <c r="H862" s="14"/>
      <c r="I862" s="25" t="str">
        <f t="shared" si="65"/>
        <v/>
      </c>
      <c r="J862" s="45"/>
      <c r="K862" s="46"/>
      <c r="L862" s="15"/>
      <c r="M862" s="49" t="str">
        <f t="shared" si="66"/>
        <v/>
      </c>
      <c r="N862" s="47" t="str">
        <f t="shared" si="67"/>
        <v/>
      </c>
      <c r="O862" s="15"/>
      <c r="P862" s="15"/>
      <c r="Q862" s="15"/>
      <c r="R862" s="48" t="str">
        <f>IFERROR(MAX(IF(OR(O862="",P862="",Q862=""),"",IF(AND(MONTH(E862)=4,MONTH(F862)=4),(NETWORKDAYS(E862,F862,Lister!$D$7:$D$13)-O862)*N862/NETWORKDAYS(Lister!$D$19,Lister!$E$19,Lister!$D$7:$D$13),IF(AND(MONTH(E862)=4,MONTH(F862)&gt;4),(NETWORKDAYS(E862,Lister!$E$19,Lister!$D$7:$D$13)-O862)*N862/NETWORKDAYS(Lister!$D$19,Lister!$E$19,Lister!$D$7:$D$13),IF(MONTH(E862)&gt;4,0)))),0),"")</f>
        <v/>
      </c>
      <c r="S862" s="48" t="str">
        <f>IFERROR(MAX(IF(OR(O862="",P862="",Q862=""),"",IF(AND(MONTH(E862)=5,MONTH(F862)=5),(NETWORKDAYS(E862,F862,Lister!$D$7:$D$13)-P862)*N862/NETWORKDAYS(Lister!$D$20,Lister!$E$20,Lister!$D$7:$D$13),IF(AND(MONTH(E862)=4,MONTH(F862)=5),(NETWORKDAYS(Lister!$D$20,F862,Lister!$D$7:$D$13)-P862)*N862/NETWORKDAYS(Lister!$D$20,Lister!$E$20,Lister!$D$7:$D$13),IF(AND(MONTH(E862)=5,MONTH(F862)=6),(NETWORKDAYS(E862,Lister!$E$20,Lister!$D$7:$D$13)-P862)*N862/NETWORKDAYS(Lister!$D$20,Lister!$E$20,Lister!$D$7:$D$13),IF(AND(MONTH(E862)=4,MONTH(F862)=6),(NETWORKDAYS(Lister!$D$20,Lister!$E$20,Lister!$D$7:$D$13)-P862)*N862/NETWORKDAYS(Lister!$D$20,Lister!$E$20,Lister!$D$7:$D$13),IF(OR(MONTH(F862)=4,MONTH(E862)=6),0)))))),0),"")</f>
        <v/>
      </c>
      <c r="T862" s="48" t="str">
        <f>IFERROR(MAX(IF(OR(O862="",P862="",Q862=""),"",IF(AND(MONTH(E862)=6,MONTH(F862)=6),(NETWORKDAYS(E862,F862,Lister!$D$7:$D$13)-Q862)*N862/NETWORKDAYS(Lister!$D$21,Lister!$E$21,Lister!$D$7:$D$13),IF(AND(MONTH(E862)&lt;6,MONTH(F862)=6),(NETWORKDAYS(Lister!$D$21,F862,Lister!$D$7:$D$13)-Q862)*N862/NETWORKDAYS(Lister!$D$21,Lister!$E$21,Lister!$D$7:$D$13),IF(MONTH(F862)&lt;6,0)))),0),"")</f>
        <v/>
      </c>
      <c r="U862" s="50" t="str">
        <f t="shared" si="68"/>
        <v/>
      </c>
    </row>
    <row r="863" spans="1:21" x14ac:dyDescent="0.35">
      <c r="A863" s="11" t="str">
        <f t="shared" si="69"/>
        <v/>
      </c>
      <c r="B863" s="32"/>
      <c r="C863" s="17"/>
      <c r="D863" s="18"/>
      <c r="E863" s="12"/>
      <c r="F863" s="12"/>
      <c r="G863" s="40" t="str">
        <f>IF(OR(E863="",F863=""),"",NETWORKDAYS(E863,F863,Lister!$D$7:$D$13))</f>
        <v/>
      </c>
      <c r="H863" s="14"/>
      <c r="I863" s="25" t="str">
        <f t="shared" si="65"/>
        <v/>
      </c>
      <c r="J863" s="45"/>
      <c r="K863" s="46"/>
      <c r="L863" s="15"/>
      <c r="M863" s="49" t="str">
        <f t="shared" si="66"/>
        <v/>
      </c>
      <c r="N863" s="47" t="str">
        <f t="shared" si="67"/>
        <v/>
      </c>
      <c r="O863" s="15"/>
      <c r="P863" s="15"/>
      <c r="Q863" s="15"/>
      <c r="R863" s="48" t="str">
        <f>IFERROR(MAX(IF(OR(O863="",P863="",Q863=""),"",IF(AND(MONTH(E863)=4,MONTH(F863)=4),(NETWORKDAYS(E863,F863,Lister!$D$7:$D$13)-O863)*N863/NETWORKDAYS(Lister!$D$19,Lister!$E$19,Lister!$D$7:$D$13),IF(AND(MONTH(E863)=4,MONTH(F863)&gt;4),(NETWORKDAYS(E863,Lister!$E$19,Lister!$D$7:$D$13)-O863)*N863/NETWORKDAYS(Lister!$D$19,Lister!$E$19,Lister!$D$7:$D$13),IF(MONTH(E863)&gt;4,0)))),0),"")</f>
        <v/>
      </c>
      <c r="S863" s="48" t="str">
        <f>IFERROR(MAX(IF(OR(O863="",P863="",Q863=""),"",IF(AND(MONTH(E863)=5,MONTH(F863)=5),(NETWORKDAYS(E863,F863,Lister!$D$7:$D$13)-P863)*N863/NETWORKDAYS(Lister!$D$20,Lister!$E$20,Lister!$D$7:$D$13),IF(AND(MONTH(E863)=4,MONTH(F863)=5),(NETWORKDAYS(Lister!$D$20,F863,Lister!$D$7:$D$13)-P863)*N863/NETWORKDAYS(Lister!$D$20,Lister!$E$20,Lister!$D$7:$D$13),IF(AND(MONTH(E863)=5,MONTH(F863)=6),(NETWORKDAYS(E863,Lister!$E$20,Lister!$D$7:$D$13)-P863)*N863/NETWORKDAYS(Lister!$D$20,Lister!$E$20,Lister!$D$7:$D$13),IF(AND(MONTH(E863)=4,MONTH(F863)=6),(NETWORKDAYS(Lister!$D$20,Lister!$E$20,Lister!$D$7:$D$13)-P863)*N863/NETWORKDAYS(Lister!$D$20,Lister!$E$20,Lister!$D$7:$D$13),IF(OR(MONTH(F863)=4,MONTH(E863)=6),0)))))),0),"")</f>
        <v/>
      </c>
      <c r="T863" s="48" t="str">
        <f>IFERROR(MAX(IF(OR(O863="",P863="",Q863=""),"",IF(AND(MONTH(E863)=6,MONTH(F863)=6),(NETWORKDAYS(E863,F863,Lister!$D$7:$D$13)-Q863)*N863/NETWORKDAYS(Lister!$D$21,Lister!$E$21,Lister!$D$7:$D$13),IF(AND(MONTH(E863)&lt;6,MONTH(F863)=6),(NETWORKDAYS(Lister!$D$21,F863,Lister!$D$7:$D$13)-Q863)*N863/NETWORKDAYS(Lister!$D$21,Lister!$E$21,Lister!$D$7:$D$13),IF(MONTH(F863)&lt;6,0)))),0),"")</f>
        <v/>
      </c>
      <c r="U863" s="50" t="str">
        <f t="shared" si="68"/>
        <v/>
      </c>
    </row>
    <row r="864" spans="1:21" x14ac:dyDescent="0.35">
      <c r="A864" s="11" t="str">
        <f t="shared" si="69"/>
        <v/>
      </c>
      <c r="B864" s="32"/>
      <c r="C864" s="17"/>
      <c r="D864" s="18"/>
      <c r="E864" s="12"/>
      <c r="F864" s="12"/>
      <c r="G864" s="40" t="str">
        <f>IF(OR(E864="",F864=""),"",NETWORKDAYS(E864,F864,Lister!$D$7:$D$13))</f>
        <v/>
      </c>
      <c r="H864" s="14"/>
      <c r="I864" s="25" t="str">
        <f t="shared" si="65"/>
        <v/>
      </c>
      <c r="J864" s="45"/>
      <c r="K864" s="46"/>
      <c r="L864" s="15"/>
      <c r="M864" s="49" t="str">
        <f t="shared" si="66"/>
        <v/>
      </c>
      <c r="N864" s="47" t="str">
        <f t="shared" si="67"/>
        <v/>
      </c>
      <c r="O864" s="15"/>
      <c r="P864" s="15"/>
      <c r="Q864" s="15"/>
      <c r="R864" s="48" t="str">
        <f>IFERROR(MAX(IF(OR(O864="",P864="",Q864=""),"",IF(AND(MONTH(E864)=4,MONTH(F864)=4),(NETWORKDAYS(E864,F864,Lister!$D$7:$D$13)-O864)*N864/NETWORKDAYS(Lister!$D$19,Lister!$E$19,Lister!$D$7:$D$13),IF(AND(MONTH(E864)=4,MONTH(F864)&gt;4),(NETWORKDAYS(E864,Lister!$E$19,Lister!$D$7:$D$13)-O864)*N864/NETWORKDAYS(Lister!$D$19,Lister!$E$19,Lister!$D$7:$D$13),IF(MONTH(E864)&gt;4,0)))),0),"")</f>
        <v/>
      </c>
      <c r="S864" s="48" t="str">
        <f>IFERROR(MAX(IF(OR(O864="",P864="",Q864=""),"",IF(AND(MONTH(E864)=5,MONTH(F864)=5),(NETWORKDAYS(E864,F864,Lister!$D$7:$D$13)-P864)*N864/NETWORKDAYS(Lister!$D$20,Lister!$E$20,Lister!$D$7:$D$13),IF(AND(MONTH(E864)=4,MONTH(F864)=5),(NETWORKDAYS(Lister!$D$20,F864,Lister!$D$7:$D$13)-P864)*N864/NETWORKDAYS(Lister!$D$20,Lister!$E$20,Lister!$D$7:$D$13),IF(AND(MONTH(E864)=5,MONTH(F864)=6),(NETWORKDAYS(E864,Lister!$E$20,Lister!$D$7:$D$13)-P864)*N864/NETWORKDAYS(Lister!$D$20,Lister!$E$20,Lister!$D$7:$D$13),IF(AND(MONTH(E864)=4,MONTH(F864)=6),(NETWORKDAYS(Lister!$D$20,Lister!$E$20,Lister!$D$7:$D$13)-P864)*N864/NETWORKDAYS(Lister!$D$20,Lister!$E$20,Lister!$D$7:$D$13),IF(OR(MONTH(F864)=4,MONTH(E864)=6),0)))))),0),"")</f>
        <v/>
      </c>
      <c r="T864" s="48" t="str">
        <f>IFERROR(MAX(IF(OR(O864="",P864="",Q864=""),"",IF(AND(MONTH(E864)=6,MONTH(F864)=6),(NETWORKDAYS(E864,F864,Lister!$D$7:$D$13)-Q864)*N864/NETWORKDAYS(Lister!$D$21,Lister!$E$21,Lister!$D$7:$D$13),IF(AND(MONTH(E864)&lt;6,MONTH(F864)=6),(NETWORKDAYS(Lister!$D$21,F864,Lister!$D$7:$D$13)-Q864)*N864/NETWORKDAYS(Lister!$D$21,Lister!$E$21,Lister!$D$7:$D$13),IF(MONTH(F864)&lt;6,0)))),0),"")</f>
        <v/>
      </c>
      <c r="U864" s="50" t="str">
        <f t="shared" si="68"/>
        <v/>
      </c>
    </row>
    <row r="865" spans="1:21" x14ac:dyDescent="0.35">
      <c r="A865" s="11" t="str">
        <f t="shared" si="69"/>
        <v/>
      </c>
      <c r="B865" s="32"/>
      <c r="C865" s="17"/>
      <c r="D865" s="18"/>
      <c r="E865" s="12"/>
      <c r="F865" s="12"/>
      <c r="G865" s="40" t="str">
        <f>IF(OR(E865="",F865=""),"",NETWORKDAYS(E865,F865,Lister!$D$7:$D$13))</f>
        <v/>
      </c>
      <c r="H865" s="14"/>
      <c r="I865" s="25" t="str">
        <f t="shared" si="65"/>
        <v/>
      </c>
      <c r="J865" s="45"/>
      <c r="K865" s="46"/>
      <c r="L865" s="15"/>
      <c r="M865" s="49" t="str">
        <f t="shared" si="66"/>
        <v/>
      </c>
      <c r="N865" s="47" t="str">
        <f t="shared" si="67"/>
        <v/>
      </c>
      <c r="O865" s="15"/>
      <c r="P865" s="15"/>
      <c r="Q865" s="15"/>
      <c r="R865" s="48" t="str">
        <f>IFERROR(MAX(IF(OR(O865="",P865="",Q865=""),"",IF(AND(MONTH(E865)=4,MONTH(F865)=4),(NETWORKDAYS(E865,F865,Lister!$D$7:$D$13)-O865)*N865/NETWORKDAYS(Lister!$D$19,Lister!$E$19,Lister!$D$7:$D$13),IF(AND(MONTH(E865)=4,MONTH(F865)&gt;4),(NETWORKDAYS(E865,Lister!$E$19,Lister!$D$7:$D$13)-O865)*N865/NETWORKDAYS(Lister!$D$19,Lister!$E$19,Lister!$D$7:$D$13),IF(MONTH(E865)&gt;4,0)))),0),"")</f>
        <v/>
      </c>
      <c r="S865" s="48" t="str">
        <f>IFERROR(MAX(IF(OR(O865="",P865="",Q865=""),"",IF(AND(MONTH(E865)=5,MONTH(F865)=5),(NETWORKDAYS(E865,F865,Lister!$D$7:$D$13)-P865)*N865/NETWORKDAYS(Lister!$D$20,Lister!$E$20,Lister!$D$7:$D$13),IF(AND(MONTH(E865)=4,MONTH(F865)=5),(NETWORKDAYS(Lister!$D$20,F865,Lister!$D$7:$D$13)-P865)*N865/NETWORKDAYS(Lister!$D$20,Lister!$E$20,Lister!$D$7:$D$13),IF(AND(MONTH(E865)=5,MONTH(F865)=6),(NETWORKDAYS(E865,Lister!$E$20,Lister!$D$7:$D$13)-P865)*N865/NETWORKDAYS(Lister!$D$20,Lister!$E$20,Lister!$D$7:$D$13),IF(AND(MONTH(E865)=4,MONTH(F865)=6),(NETWORKDAYS(Lister!$D$20,Lister!$E$20,Lister!$D$7:$D$13)-P865)*N865/NETWORKDAYS(Lister!$D$20,Lister!$E$20,Lister!$D$7:$D$13),IF(OR(MONTH(F865)=4,MONTH(E865)=6),0)))))),0),"")</f>
        <v/>
      </c>
      <c r="T865" s="48" t="str">
        <f>IFERROR(MAX(IF(OR(O865="",P865="",Q865=""),"",IF(AND(MONTH(E865)=6,MONTH(F865)=6),(NETWORKDAYS(E865,F865,Lister!$D$7:$D$13)-Q865)*N865/NETWORKDAYS(Lister!$D$21,Lister!$E$21,Lister!$D$7:$D$13),IF(AND(MONTH(E865)&lt;6,MONTH(F865)=6),(NETWORKDAYS(Lister!$D$21,F865,Lister!$D$7:$D$13)-Q865)*N865/NETWORKDAYS(Lister!$D$21,Lister!$E$21,Lister!$D$7:$D$13),IF(MONTH(F865)&lt;6,0)))),0),"")</f>
        <v/>
      </c>
      <c r="U865" s="50" t="str">
        <f t="shared" si="68"/>
        <v/>
      </c>
    </row>
    <row r="866" spans="1:21" x14ac:dyDescent="0.35">
      <c r="A866" s="11" t="str">
        <f t="shared" si="69"/>
        <v/>
      </c>
      <c r="B866" s="32"/>
      <c r="C866" s="17"/>
      <c r="D866" s="18"/>
      <c r="E866" s="12"/>
      <c r="F866" s="12"/>
      <c r="G866" s="40" t="str">
        <f>IF(OR(E866="",F866=""),"",NETWORKDAYS(E866,F866,Lister!$D$7:$D$13))</f>
        <v/>
      </c>
      <c r="H866" s="14"/>
      <c r="I866" s="25" t="str">
        <f t="shared" si="65"/>
        <v/>
      </c>
      <c r="J866" s="45"/>
      <c r="K866" s="46"/>
      <c r="L866" s="15"/>
      <c r="M866" s="49" t="str">
        <f t="shared" si="66"/>
        <v/>
      </c>
      <c r="N866" s="47" t="str">
        <f t="shared" si="67"/>
        <v/>
      </c>
      <c r="O866" s="15"/>
      <c r="P866" s="15"/>
      <c r="Q866" s="15"/>
      <c r="R866" s="48" t="str">
        <f>IFERROR(MAX(IF(OR(O866="",P866="",Q866=""),"",IF(AND(MONTH(E866)=4,MONTH(F866)=4),(NETWORKDAYS(E866,F866,Lister!$D$7:$D$13)-O866)*N866/NETWORKDAYS(Lister!$D$19,Lister!$E$19,Lister!$D$7:$D$13),IF(AND(MONTH(E866)=4,MONTH(F866)&gt;4),(NETWORKDAYS(E866,Lister!$E$19,Lister!$D$7:$D$13)-O866)*N866/NETWORKDAYS(Lister!$D$19,Lister!$E$19,Lister!$D$7:$D$13),IF(MONTH(E866)&gt;4,0)))),0),"")</f>
        <v/>
      </c>
      <c r="S866" s="48" t="str">
        <f>IFERROR(MAX(IF(OR(O866="",P866="",Q866=""),"",IF(AND(MONTH(E866)=5,MONTH(F866)=5),(NETWORKDAYS(E866,F866,Lister!$D$7:$D$13)-P866)*N866/NETWORKDAYS(Lister!$D$20,Lister!$E$20,Lister!$D$7:$D$13),IF(AND(MONTH(E866)=4,MONTH(F866)=5),(NETWORKDAYS(Lister!$D$20,F866,Lister!$D$7:$D$13)-P866)*N866/NETWORKDAYS(Lister!$D$20,Lister!$E$20,Lister!$D$7:$D$13),IF(AND(MONTH(E866)=5,MONTH(F866)=6),(NETWORKDAYS(E866,Lister!$E$20,Lister!$D$7:$D$13)-P866)*N866/NETWORKDAYS(Lister!$D$20,Lister!$E$20,Lister!$D$7:$D$13),IF(AND(MONTH(E866)=4,MONTH(F866)=6),(NETWORKDAYS(Lister!$D$20,Lister!$E$20,Lister!$D$7:$D$13)-P866)*N866/NETWORKDAYS(Lister!$D$20,Lister!$E$20,Lister!$D$7:$D$13),IF(OR(MONTH(F866)=4,MONTH(E866)=6),0)))))),0),"")</f>
        <v/>
      </c>
      <c r="T866" s="48" t="str">
        <f>IFERROR(MAX(IF(OR(O866="",P866="",Q866=""),"",IF(AND(MONTH(E866)=6,MONTH(F866)=6),(NETWORKDAYS(E866,F866,Lister!$D$7:$D$13)-Q866)*N866/NETWORKDAYS(Lister!$D$21,Lister!$E$21,Lister!$D$7:$D$13),IF(AND(MONTH(E866)&lt;6,MONTH(F866)=6),(NETWORKDAYS(Lister!$D$21,F866,Lister!$D$7:$D$13)-Q866)*N866/NETWORKDAYS(Lister!$D$21,Lister!$E$21,Lister!$D$7:$D$13),IF(MONTH(F866)&lt;6,0)))),0),"")</f>
        <v/>
      </c>
      <c r="U866" s="50" t="str">
        <f t="shared" si="68"/>
        <v/>
      </c>
    </row>
    <row r="867" spans="1:21" x14ac:dyDescent="0.35">
      <c r="A867" s="11" t="str">
        <f t="shared" si="69"/>
        <v/>
      </c>
      <c r="B867" s="32"/>
      <c r="C867" s="17"/>
      <c r="D867" s="18"/>
      <c r="E867" s="12"/>
      <c r="F867" s="12"/>
      <c r="G867" s="40" t="str">
        <f>IF(OR(E867="",F867=""),"",NETWORKDAYS(E867,F867,Lister!$D$7:$D$13))</f>
        <v/>
      </c>
      <c r="H867" s="14"/>
      <c r="I867" s="25" t="str">
        <f t="shared" si="65"/>
        <v/>
      </c>
      <c r="J867" s="45"/>
      <c r="K867" s="46"/>
      <c r="L867" s="15"/>
      <c r="M867" s="49" t="str">
        <f t="shared" si="66"/>
        <v/>
      </c>
      <c r="N867" s="47" t="str">
        <f t="shared" si="67"/>
        <v/>
      </c>
      <c r="O867" s="15"/>
      <c r="P867" s="15"/>
      <c r="Q867" s="15"/>
      <c r="R867" s="48" t="str">
        <f>IFERROR(MAX(IF(OR(O867="",P867="",Q867=""),"",IF(AND(MONTH(E867)=4,MONTH(F867)=4),(NETWORKDAYS(E867,F867,Lister!$D$7:$D$13)-O867)*N867/NETWORKDAYS(Lister!$D$19,Lister!$E$19,Lister!$D$7:$D$13),IF(AND(MONTH(E867)=4,MONTH(F867)&gt;4),(NETWORKDAYS(E867,Lister!$E$19,Lister!$D$7:$D$13)-O867)*N867/NETWORKDAYS(Lister!$D$19,Lister!$E$19,Lister!$D$7:$D$13),IF(MONTH(E867)&gt;4,0)))),0),"")</f>
        <v/>
      </c>
      <c r="S867" s="48" t="str">
        <f>IFERROR(MAX(IF(OR(O867="",P867="",Q867=""),"",IF(AND(MONTH(E867)=5,MONTH(F867)=5),(NETWORKDAYS(E867,F867,Lister!$D$7:$D$13)-P867)*N867/NETWORKDAYS(Lister!$D$20,Lister!$E$20,Lister!$D$7:$D$13),IF(AND(MONTH(E867)=4,MONTH(F867)=5),(NETWORKDAYS(Lister!$D$20,F867,Lister!$D$7:$D$13)-P867)*N867/NETWORKDAYS(Lister!$D$20,Lister!$E$20,Lister!$D$7:$D$13),IF(AND(MONTH(E867)=5,MONTH(F867)=6),(NETWORKDAYS(E867,Lister!$E$20,Lister!$D$7:$D$13)-P867)*N867/NETWORKDAYS(Lister!$D$20,Lister!$E$20,Lister!$D$7:$D$13),IF(AND(MONTH(E867)=4,MONTH(F867)=6),(NETWORKDAYS(Lister!$D$20,Lister!$E$20,Lister!$D$7:$D$13)-P867)*N867/NETWORKDAYS(Lister!$D$20,Lister!$E$20,Lister!$D$7:$D$13),IF(OR(MONTH(F867)=4,MONTH(E867)=6),0)))))),0),"")</f>
        <v/>
      </c>
      <c r="T867" s="48" t="str">
        <f>IFERROR(MAX(IF(OR(O867="",P867="",Q867=""),"",IF(AND(MONTH(E867)=6,MONTH(F867)=6),(NETWORKDAYS(E867,F867,Lister!$D$7:$D$13)-Q867)*N867/NETWORKDAYS(Lister!$D$21,Lister!$E$21,Lister!$D$7:$D$13),IF(AND(MONTH(E867)&lt;6,MONTH(F867)=6),(NETWORKDAYS(Lister!$D$21,F867,Lister!$D$7:$D$13)-Q867)*N867/NETWORKDAYS(Lister!$D$21,Lister!$E$21,Lister!$D$7:$D$13),IF(MONTH(F867)&lt;6,0)))),0),"")</f>
        <v/>
      </c>
      <c r="U867" s="50" t="str">
        <f t="shared" si="68"/>
        <v/>
      </c>
    </row>
    <row r="868" spans="1:21" x14ac:dyDescent="0.35">
      <c r="A868" s="11" t="str">
        <f t="shared" si="69"/>
        <v/>
      </c>
      <c r="B868" s="32"/>
      <c r="C868" s="17"/>
      <c r="D868" s="18"/>
      <c r="E868" s="12"/>
      <c r="F868" s="12"/>
      <c r="G868" s="40" t="str">
        <f>IF(OR(E868="",F868=""),"",NETWORKDAYS(E868,F868,Lister!$D$7:$D$13))</f>
        <v/>
      </c>
      <c r="H868" s="14"/>
      <c r="I868" s="25" t="str">
        <f t="shared" si="65"/>
        <v/>
      </c>
      <c r="J868" s="45"/>
      <c r="K868" s="46"/>
      <c r="L868" s="15"/>
      <c r="M868" s="49" t="str">
        <f t="shared" si="66"/>
        <v/>
      </c>
      <c r="N868" s="47" t="str">
        <f t="shared" si="67"/>
        <v/>
      </c>
      <c r="O868" s="15"/>
      <c r="P868" s="15"/>
      <c r="Q868" s="15"/>
      <c r="R868" s="48" t="str">
        <f>IFERROR(MAX(IF(OR(O868="",P868="",Q868=""),"",IF(AND(MONTH(E868)=4,MONTH(F868)=4),(NETWORKDAYS(E868,F868,Lister!$D$7:$D$13)-O868)*N868/NETWORKDAYS(Lister!$D$19,Lister!$E$19,Lister!$D$7:$D$13),IF(AND(MONTH(E868)=4,MONTH(F868)&gt;4),(NETWORKDAYS(E868,Lister!$E$19,Lister!$D$7:$D$13)-O868)*N868/NETWORKDAYS(Lister!$D$19,Lister!$E$19,Lister!$D$7:$D$13),IF(MONTH(E868)&gt;4,0)))),0),"")</f>
        <v/>
      </c>
      <c r="S868" s="48" t="str">
        <f>IFERROR(MAX(IF(OR(O868="",P868="",Q868=""),"",IF(AND(MONTH(E868)=5,MONTH(F868)=5),(NETWORKDAYS(E868,F868,Lister!$D$7:$D$13)-P868)*N868/NETWORKDAYS(Lister!$D$20,Lister!$E$20,Lister!$D$7:$D$13),IF(AND(MONTH(E868)=4,MONTH(F868)=5),(NETWORKDAYS(Lister!$D$20,F868,Lister!$D$7:$D$13)-P868)*N868/NETWORKDAYS(Lister!$D$20,Lister!$E$20,Lister!$D$7:$D$13),IF(AND(MONTH(E868)=5,MONTH(F868)=6),(NETWORKDAYS(E868,Lister!$E$20,Lister!$D$7:$D$13)-P868)*N868/NETWORKDAYS(Lister!$D$20,Lister!$E$20,Lister!$D$7:$D$13),IF(AND(MONTH(E868)=4,MONTH(F868)=6),(NETWORKDAYS(Lister!$D$20,Lister!$E$20,Lister!$D$7:$D$13)-P868)*N868/NETWORKDAYS(Lister!$D$20,Lister!$E$20,Lister!$D$7:$D$13),IF(OR(MONTH(F868)=4,MONTH(E868)=6),0)))))),0),"")</f>
        <v/>
      </c>
      <c r="T868" s="48" t="str">
        <f>IFERROR(MAX(IF(OR(O868="",P868="",Q868=""),"",IF(AND(MONTH(E868)=6,MONTH(F868)=6),(NETWORKDAYS(E868,F868,Lister!$D$7:$D$13)-Q868)*N868/NETWORKDAYS(Lister!$D$21,Lister!$E$21,Lister!$D$7:$D$13),IF(AND(MONTH(E868)&lt;6,MONTH(F868)=6),(NETWORKDAYS(Lister!$D$21,F868,Lister!$D$7:$D$13)-Q868)*N868/NETWORKDAYS(Lister!$D$21,Lister!$E$21,Lister!$D$7:$D$13),IF(MONTH(F868)&lt;6,0)))),0),"")</f>
        <v/>
      </c>
      <c r="U868" s="50" t="str">
        <f t="shared" si="68"/>
        <v/>
      </c>
    </row>
    <row r="869" spans="1:21" x14ac:dyDescent="0.35">
      <c r="A869" s="11" t="str">
        <f t="shared" si="69"/>
        <v/>
      </c>
      <c r="B869" s="32"/>
      <c r="C869" s="17"/>
      <c r="D869" s="18"/>
      <c r="E869" s="12"/>
      <c r="F869" s="12"/>
      <c r="G869" s="40" t="str">
        <f>IF(OR(E869="",F869=""),"",NETWORKDAYS(E869,F869,Lister!$D$7:$D$13))</f>
        <v/>
      </c>
      <c r="H869" s="14"/>
      <c r="I869" s="25" t="str">
        <f t="shared" si="65"/>
        <v/>
      </c>
      <c r="J869" s="45"/>
      <c r="K869" s="46"/>
      <c r="L869" s="15"/>
      <c r="M869" s="49" t="str">
        <f t="shared" si="66"/>
        <v/>
      </c>
      <c r="N869" s="47" t="str">
        <f t="shared" si="67"/>
        <v/>
      </c>
      <c r="O869" s="15"/>
      <c r="P869" s="15"/>
      <c r="Q869" s="15"/>
      <c r="R869" s="48" t="str">
        <f>IFERROR(MAX(IF(OR(O869="",P869="",Q869=""),"",IF(AND(MONTH(E869)=4,MONTH(F869)=4),(NETWORKDAYS(E869,F869,Lister!$D$7:$D$13)-O869)*N869/NETWORKDAYS(Lister!$D$19,Lister!$E$19,Lister!$D$7:$D$13),IF(AND(MONTH(E869)=4,MONTH(F869)&gt;4),(NETWORKDAYS(E869,Lister!$E$19,Lister!$D$7:$D$13)-O869)*N869/NETWORKDAYS(Lister!$D$19,Lister!$E$19,Lister!$D$7:$D$13),IF(MONTH(E869)&gt;4,0)))),0),"")</f>
        <v/>
      </c>
      <c r="S869" s="48" t="str">
        <f>IFERROR(MAX(IF(OR(O869="",P869="",Q869=""),"",IF(AND(MONTH(E869)=5,MONTH(F869)=5),(NETWORKDAYS(E869,F869,Lister!$D$7:$D$13)-P869)*N869/NETWORKDAYS(Lister!$D$20,Lister!$E$20,Lister!$D$7:$D$13),IF(AND(MONTH(E869)=4,MONTH(F869)=5),(NETWORKDAYS(Lister!$D$20,F869,Lister!$D$7:$D$13)-P869)*N869/NETWORKDAYS(Lister!$D$20,Lister!$E$20,Lister!$D$7:$D$13),IF(AND(MONTH(E869)=5,MONTH(F869)=6),(NETWORKDAYS(E869,Lister!$E$20,Lister!$D$7:$D$13)-P869)*N869/NETWORKDAYS(Lister!$D$20,Lister!$E$20,Lister!$D$7:$D$13),IF(AND(MONTH(E869)=4,MONTH(F869)=6),(NETWORKDAYS(Lister!$D$20,Lister!$E$20,Lister!$D$7:$D$13)-P869)*N869/NETWORKDAYS(Lister!$D$20,Lister!$E$20,Lister!$D$7:$D$13),IF(OR(MONTH(F869)=4,MONTH(E869)=6),0)))))),0),"")</f>
        <v/>
      </c>
      <c r="T869" s="48" t="str">
        <f>IFERROR(MAX(IF(OR(O869="",P869="",Q869=""),"",IF(AND(MONTH(E869)=6,MONTH(F869)=6),(NETWORKDAYS(E869,F869,Lister!$D$7:$D$13)-Q869)*N869/NETWORKDAYS(Lister!$D$21,Lister!$E$21,Lister!$D$7:$D$13),IF(AND(MONTH(E869)&lt;6,MONTH(F869)=6),(NETWORKDAYS(Lister!$D$21,F869,Lister!$D$7:$D$13)-Q869)*N869/NETWORKDAYS(Lister!$D$21,Lister!$E$21,Lister!$D$7:$D$13),IF(MONTH(F869)&lt;6,0)))),0),"")</f>
        <v/>
      </c>
      <c r="U869" s="50" t="str">
        <f t="shared" si="68"/>
        <v/>
      </c>
    </row>
    <row r="870" spans="1:21" x14ac:dyDescent="0.35">
      <c r="A870" s="11" t="str">
        <f t="shared" si="69"/>
        <v/>
      </c>
      <c r="B870" s="32"/>
      <c r="C870" s="17"/>
      <c r="D870" s="18"/>
      <c r="E870" s="12"/>
      <c r="F870" s="12"/>
      <c r="G870" s="40" t="str">
        <f>IF(OR(E870="",F870=""),"",NETWORKDAYS(E870,F870,Lister!$D$7:$D$13))</f>
        <v/>
      </c>
      <c r="H870" s="14"/>
      <c r="I870" s="25" t="str">
        <f t="shared" si="65"/>
        <v/>
      </c>
      <c r="J870" s="45"/>
      <c r="K870" s="46"/>
      <c r="L870" s="15"/>
      <c r="M870" s="49" t="str">
        <f t="shared" si="66"/>
        <v/>
      </c>
      <c r="N870" s="47" t="str">
        <f t="shared" si="67"/>
        <v/>
      </c>
      <c r="O870" s="15"/>
      <c r="P870" s="15"/>
      <c r="Q870" s="15"/>
      <c r="R870" s="48" t="str">
        <f>IFERROR(MAX(IF(OR(O870="",P870="",Q870=""),"",IF(AND(MONTH(E870)=4,MONTH(F870)=4),(NETWORKDAYS(E870,F870,Lister!$D$7:$D$13)-O870)*N870/NETWORKDAYS(Lister!$D$19,Lister!$E$19,Lister!$D$7:$D$13),IF(AND(MONTH(E870)=4,MONTH(F870)&gt;4),(NETWORKDAYS(E870,Lister!$E$19,Lister!$D$7:$D$13)-O870)*N870/NETWORKDAYS(Lister!$D$19,Lister!$E$19,Lister!$D$7:$D$13),IF(MONTH(E870)&gt;4,0)))),0),"")</f>
        <v/>
      </c>
      <c r="S870" s="48" t="str">
        <f>IFERROR(MAX(IF(OR(O870="",P870="",Q870=""),"",IF(AND(MONTH(E870)=5,MONTH(F870)=5),(NETWORKDAYS(E870,F870,Lister!$D$7:$D$13)-P870)*N870/NETWORKDAYS(Lister!$D$20,Lister!$E$20,Lister!$D$7:$D$13),IF(AND(MONTH(E870)=4,MONTH(F870)=5),(NETWORKDAYS(Lister!$D$20,F870,Lister!$D$7:$D$13)-P870)*N870/NETWORKDAYS(Lister!$D$20,Lister!$E$20,Lister!$D$7:$D$13),IF(AND(MONTH(E870)=5,MONTH(F870)=6),(NETWORKDAYS(E870,Lister!$E$20,Lister!$D$7:$D$13)-P870)*N870/NETWORKDAYS(Lister!$D$20,Lister!$E$20,Lister!$D$7:$D$13),IF(AND(MONTH(E870)=4,MONTH(F870)=6),(NETWORKDAYS(Lister!$D$20,Lister!$E$20,Lister!$D$7:$D$13)-P870)*N870/NETWORKDAYS(Lister!$D$20,Lister!$E$20,Lister!$D$7:$D$13),IF(OR(MONTH(F870)=4,MONTH(E870)=6),0)))))),0),"")</f>
        <v/>
      </c>
      <c r="T870" s="48" t="str">
        <f>IFERROR(MAX(IF(OR(O870="",P870="",Q870=""),"",IF(AND(MONTH(E870)=6,MONTH(F870)=6),(NETWORKDAYS(E870,F870,Lister!$D$7:$D$13)-Q870)*N870/NETWORKDAYS(Lister!$D$21,Lister!$E$21,Lister!$D$7:$D$13),IF(AND(MONTH(E870)&lt;6,MONTH(F870)=6),(NETWORKDAYS(Lister!$D$21,F870,Lister!$D$7:$D$13)-Q870)*N870/NETWORKDAYS(Lister!$D$21,Lister!$E$21,Lister!$D$7:$D$13),IF(MONTH(F870)&lt;6,0)))),0),"")</f>
        <v/>
      </c>
      <c r="U870" s="50" t="str">
        <f t="shared" si="68"/>
        <v/>
      </c>
    </row>
    <row r="871" spans="1:21" x14ac:dyDescent="0.35">
      <c r="A871" s="11" t="str">
        <f t="shared" si="69"/>
        <v/>
      </c>
      <c r="B871" s="32"/>
      <c r="C871" s="17"/>
      <c r="D871" s="18"/>
      <c r="E871" s="12"/>
      <c r="F871" s="12"/>
      <c r="G871" s="40" t="str">
        <f>IF(OR(E871="",F871=""),"",NETWORKDAYS(E871,F871,Lister!$D$7:$D$13))</f>
        <v/>
      </c>
      <c r="H871" s="14"/>
      <c r="I871" s="25" t="str">
        <f t="shared" si="65"/>
        <v/>
      </c>
      <c r="J871" s="45"/>
      <c r="K871" s="46"/>
      <c r="L871" s="15"/>
      <c r="M871" s="49" t="str">
        <f t="shared" si="66"/>
        <v/>
      </c>
      <c r="N871" s="47" t="str">
        <f t="shared" si="67"/>
        <v/>
      </c>
      <c r="O871" s="15"/>
      <c r="P871" s="15"/>
      <c r="Q871" s="15"/>
      <c r="R871" s="48" t="str">
        <f>IFERROR(MAX(IF(OR(O871="",P871="",Q871=""),"",IF(AND(MONTH(E871)=4,MONTH(F871)=4),(NETWORKDAYS(E871,F871,Lister!$D$7:$D$13)-O871)*N871/NETWORKDAYS(Lister!$D$19,Lister!$E$19,Lister!$D$7:$D$13),IF(AND(MONTH(E871)=4,MONTH(F871)&gt;4),(NETWORKDAYS(E871,Lister!$E$19,Lister!$D$7:$D$13)-O871)*N871/NETWORKDAYS(Lister!$D$19,Lister!$E$19,Lister!$D$7:$D$13),IF(MONTH(E871)&gt;4,0)))),0),"")</f>
        <v/>
      </c>
      <c r="S871" s="48" t="str">
        <f>IFERROR(MAX(IF(OR(O871="",P871="",Q871=""),"",IF(AND(MONTH(E871)=5,MONTH(F871)=5),(NETWORKDAYS(E871,F871,Lister!$D$7:$D$13)-P871)*N871/NETWORKDAYS(Lister!$D$20,Lister!$E$20,Lister!$D$7:$D$13),IF(AND(MONTH(E871)=4,MONTH(F871)=5),(NETWORKDAYS(Lister!$D$20,F871,Lister!$D$7:$D$13)-P871)*N871/NETWORKDAYS(Lister!$D$20,Lister!$E$20,Lister!$D$7:$D$13),IF(AND(MONTH(E871)=5,MONTH(F871)=6),(NETWORKDAYS(E871,Lister!$E$20,Lister!$D$7:$D$13)-P871)*N871/NETWORKDAYS(Lister!$D$20,Lister!$E$20,Lister!$D$7:$D$13),IF(AND(MONTH(E871)=4,MONTH(F871)=6),(NETWORKDAYS(Lister!$D$20,Lister!$E$20,Lister!$D$7:$D$13)-P871)*N871/NETWORKDAYS(Lister!$D$20,Lister!$E$20,Lister!$D$7:$D$13),IF(OR(MONTH(F871)=4,MONTH(E871)=6),0)))))),0),"")</f>
        <v/>
      </c>
      <c r="T871" s="48" t="str">
        <f>IFERROR(MAX(IF(OR(O871="",P871="",Q871=""),"",IF(AND(MONTH(E871)=6,MONTH(F871)=6),(NETWORKDAYS(E871,F871,Lister!$D$7:$D$13)-Q871)*N871/NETWORKDAYS(Lister!$D$21,Lister!$E$21,Lister!$D$7:$D$13),IF(AND(MONTH(E871)&lt;6,MONTH(F871)=6),(NETWORKDAYS(Lister!$D$21,F871,Lister!$D$7:$D$13)-Q871)*N871/NETWORKDAYS(Lister!$D$21,Lister!$E$21,Lister!$D$7:$D$13),IF(MONTH(F871)&lt;6,0)))),0),"")</f>
        <v/>
      </c>
      <c r="U871" s="50" t="str">
        <f t="shared" si="68"/>
        <v/>
      </c>
    </row>
    <row r="872" spans="1:21" x14ac:dyDescent="0.35">
      <c r="A872" s="11" t="str">
        <f t="shared" si="69"/>
        <v/>
      </c>
      <c r="B872" s="32"/>
      <c r="C872" s="17"/>
      <c r="D872" s="18"/>
      <c r="E872" s="12"/>
      <c r="F872" s="12"/>
      <c r="G872" s="40" t="str">
        <f>IF(OR(E872="",F872=""),"",NETWORKDAYS(E872,F872,Lister!$D$7:$D$13))</f>
        <v/>
      </c>
      <c r="H872" s="14"/>
      <c r="I872" s="25" t="str">
        <f t="shared" si="65"/>
        <v/>
      </c>
      <c r="J872" s="45"/>
      <c r="K872" s="46"/>
      <c r="L872" s="15"/>
      <c r="M872" s="49" t="str">
        <f t="shared" si="66"/>
        <v/>
      </c>
      <c r="N872" s="47" t="str">
        <f t="shared" si="67"/>
        <v/>
      </c>
      <c r="O872" s="15"/>
      <c r="P872" s="15"/>
      <c r="Q872" s="15"/>
      <c r="R872" s="48" t="str">
        <f>IFERROR(MAX(IF(OR(O872="",P872="",Q872=""),"",IF(AND(MONTH(E872)=4,MONTH(F872)=4),(NETWORKDAYS(E872,F872,Lister!$D$7:$D$13)-O872)*N872/NETWORKDAYS(Lister!$D$19,Lister!$E$19,Lister!$D$7:$D$13),IF(AND(MONTH(E872)=4,MONTH(F872)&gt;4),(NETWORKDAYS(E872,Lister!$E$19,Lister!$D$7:$D$13)-O872)*N872/NETWORKDAYS(Lister!$D$19,Lister!$E$19,Lister!$D$7:$D$13),IF(MONTH(E872)&gt;4,0)))),0),"")</f>
        <v/>
      </c>
      <c r="S872" s="48" t="str">
        <f>IFERROR(MAX(IF(OR(O872="",P872="",Q872=""),"",IF(AND(MONTH(E872)=5,MONTH(F872)=5),(NETWORKDAYS(E872,F872,Lister!$D$7:$D$13)-P872)*N872/NETWORKDAYS(Lister!$D$20,Lister!$E$20,Lister!$D$7:$D$13),IF(AND(MONTH(E872)=4,MONTH(F872)=5),(NETWORKDAYS(Lister!$D$20,F872,Lister!$D$7:$D$13)-P872)*N872/NETWORKDAYS(Lister!$D$20,Lister!$E$20,Lister!$D$7:$D$13),IF(AND(MONTH(E872)=5,MONTH(F872)=6),(NETWORKDAYS(E872,Lister!$E$20,Lister!$D$7:$D$13)-P872)*N872/NETWORKDAYS(Lister!$D$20,Lister!$E$20,Lister!$D$7:$D$13),IF(AND(MONTH(E872)=4,MONTH(F872)=6),(NETWORKDAYS(Lister!$D$20,Lister!$E$20,Lister!$D$7:$D$13)-P872)*N872/NETWORKDAYS(Lister!$D$20,Lister!$E$20,Lister!$D$7:$D$13),IF(OR(MONTH(F872)=4,MONTH(E872)=6),0)))))),0),"")</f>
        <v/>
      </c>
      <c r="T872" s="48" t="str">
        <f>IFERROR(MAX(IF(OR(O872="",P872="",Q872=""),"",IF(AND(MONTH(E872)=6,MONTH(F872)=6),(NETWORKDAYS(E872,F872,Lister!$D$7:$D$13)-Q872)*N872/NETWORKDAYS(Lister!$D$21,Lister!$E$21,Lister!$D$7:$D$13),IF(AND(MONTH(E872)&lt;6,MONTH(F872)=6),(NETWORKDAYS(Lister!$D$21,F872,Lister!$D$7:$D$13)-Q872)*N872/NETWORKDAYS(Lister!$D$21,Lister!$E$21,Lister!$D$7:$D$13),IF(MONTH(F872)&lt;6,0)))),0),"")</f>
        <v/>
      </c>
      <c r="U872" s="50" t="str">
        <f t="shared" si="68"/>
        <v/>
      </c>
    </row>
    <row r="873" spans="1:21" x14ac:dyDescent="0.35">
      <c r="A873" s="11" t="str">
        <f t="shared" si="69"/>
        <v/>
      </c>
      <c r="B873" s="32"/>
      <c r="C873" s="17"/>
      <c r="D873" s="18"/>
      <c r="E873" s="12"/>
      <c r="F873" s="12"/>
      <c r="G873" s="40" t="str">
        <f>IF(OR(E873="",F873=""),"",NETWORKDAYS(E873,F873,Lister!$D$7:$D$13))</f>
        <v/>
      </c>
      <c r="H873" s="14"/>
      <c r="I873" s="25" t="str">
        <f t="shared" si="65"/>
        <v/>
      </c>
      <c r="J873" s="45"/>
      <c r="K873" s="46"/>
      <c r="L873" s="15"/>
      <c r="M873" s="49" t="str">
        <f t="shared" si="66"/>
        <v/>
      </c>
      <c r="N873" s="47" t="str">
        <f t="shared" si="67"/>
        <v/>
      </c>
      <c r="O873" s="15"/>
      <c r="P873" s="15"/>
      <c r="Q873" s="15"/>
      <c r="R873" s="48" t="str">
        <f>IFERROR(MAX(IF(OR(O873="",P873="",Q873=""),"",IF(AND(MONTH(E873)=4,MONTH(F873)=4),(NETWORKDAYS(E873,F873,Lister!$D$7:$D$13)-O873)*N873/NETWORKDAYS(Lister!$D$19,Lister!$E$19,Lister!$D$7:$D$13),IF(AND(MONTH(E873)=4,MONTH(F873)&gt;4),(NETWORKDAYS(E873,Lister!$E$19,Lister!$D$7:$D$13)-O873)*N873/NETWORKDAYS(Lister!$D$19,Lister!$E$19,Lister!$D$7:$D$13),IF(MONTH(E873)&gt;4,0)))),0),"")</f>
        <v/>
      </c>
      <c r="S873" s="48" t="str">
        <f>IFERROR(MAX(IF(OR(O873="",P873="",Q873=""),"",IF(AND(MONTH(E873)=5,MONTH(F873)=5),(NETWORKDAYS(E873,F873,Lister!$D$7:$D$13)-P873)*N873/NETWORKDAYS(Lister!$D$20,Lister!$E$20,Lister!$D$7:$D$13),IF(AND(MONTH(E873)=4,MONTH(F873)=5),(NETWORKDAYS(Lister!$D$20,F873,Lister!$D$7:$D$13)-P873)*N873/NETWORKDAYS(Lister!$D$20,Lister!$E$20,Lister!$D$7:$D$13),IF(AND(MONTH(E873)=5,MONTH(F873)=6),(NETWORKDAYS(E873,Lister!$E$20,Lister!$D$7:$D$13)-P873)*N873/NETWORKDAYS(Lister!$D$20,Lister!$E$20,Lister!$D$7:$D$13),IF(AND(MONTH(E873)=4,MONTH(F873)=6),(NETWORKDAYS(Lister!$D$20,Lister!$E$20,Lister!$D$7:$D$13)-P873)*N873/NETWORKDAYS(Lister!$D$20,Lister!$E$20,Lister!$D$7:$D$13),IF(OR(MONTH(F873)=4,MONTH(E873)=6),0)))))),0),"")</f>
        <v/>
      </c>
      <c r="T873" s="48" t="str">
        <f>IFERROR(MAX(IF(OR(O873="",P873="",Q873=""),"",IF(AND(MONTH(E873)=6,MONTH(F873)=6),(NETWORKDAYS(E873,F873,Lister!$D$7:$D$13)-Q873)*N873/NETWORKDAYS(Lister!$D$21,Lister!$E$21,Lister!$D$7:$D$13),IF(AND(MONTH(E873)&lt;6,MONTH(F873)=6),(NETWORKDAYS(Lister!$D$21,F873,Lister!$D$7:$D$13)-Q873)*N873/NETWORKDAYS(Lister!$D$21,Lister!$E$21,Lister!$D$7:$D$13),IF(MONTH(F873)&lt;6,0)))),0),"")</f>
        <v/>
      </c>
      <c r="U873" s="50" t="str">
        <f t="shared" si="68"/>
        <v/>
      </c>
    </row>
    <row r="874" spans="1:21" x14ac:dyDescent="0.35">
      <c r="A874" s="11" t="str">
        <f t="shared" si="69"/>
        <v/>
      </c>
      <c r="B874" s="32"/>
      <c r="C874" s="17"/>
      <c r="D874" s="18"/>
      <c r="E874" s="12"/>
      <c r="F874" s="12"/>
      <c r="G874" s="40" t="str">
        <f>IF(OR(E874="",F874=""),"",NETWORKDAYS(E874,F874,Lister!$D$7:$D$13))</f>
        <v/>
      </c>
      <c r="H874" s="14"/>
      <c r="I874" s="25" t="str">
        <f t="shared" si="65"/>
        <v/>
      </c>
      <c r="J874" s="45"/>
      <c r="K874" s="46"/>
      <c r="L874" s="15"/>
      <c r="M874" s="49" t="str">
        <f t="shared" si="66"/>
        <v/>
      </c>
      <c r="N874" s="47" t="str">
        <f t="shared" si="67"/>
        <v/>
      </c>
      <c r="O874" s="15"/>
      <c r="P874" s="15"/>
      <c r="Q874" s="15"/>
      <c r="R874" s="48" t="str">
        <f>IFERROR(MAX(IF(OR(O874="",P874="",Q874=""),"",IF(AND(MONTH(E874)=4,MONTH(F874)=4),(NETWORKDAYS(E874,F874,Lister!$D$7:$D$13)-O874)*N874/NETWORKDAYS(Lister!$D$19,Lister!$E$19,Lister!$D$7:$D$13),IF(AND(MONTH(E874)=4,MONTH(F874)&gt;4),(NETWORKDAYS(E874,Lister!$E$19,Lister!$D$7:$D$13)-O874)*N874/NETWORKDAYS(Lister!$D$19,Lister!$E$19,Lister!$D$7:$D$13),IF(MONTH(E874)&gt;4,0)))),0),"")</f>
        <v/>
      </c>
      <c r="S874" s="48" t="str">
        <f>IFERROR(MAX(IF(OR(O874="",P874="",Q874=""),"",IF(AND(MONTH(E874)=5,MONTH(F874)=5),(NETWORKDAYS(E874,F874,Lister!$D$7:$D$13)-P874)*N874/NETWORKDAYS(Lister!$D$20,Lister!$E$20,Lister!$D$7:$D$13),IF(AND(MONTH(E874)=4,MONTH(F874)=5),(NETWORKDAYS(Lister!$D$20,F874,Lister!$D$7:$D$13)-P874)*N874/NETWORKDAYS(Lister!$D$20,Lister!$E$20,Lister!$D$7:$D$13),IF(AND(MONTH(E874)=5,MONTH(F874)=6),(NETWORKDAYS(E874,Lister!$E$20,Lister!$D$7:$D$13)-P874)*N874/NETWORKDAYS(Lister!$D$20,Lister!$E$20,Lister!$D$7:$D$13),IF(AND(MONTH(E874)=4,MONTH(F874)=6),(NETWORKDAYS(Lister!$D$20,Lister!$E$20,Lister!$D$7:$D$13)-P874)*N874/NETWORKDAYS(Lister!$D$20,Lister!$E$20,Lister!$D$7:$D$13),IF(OR(MONTH(F874)=4,MONTH(E874)=6),0)))))),0),"")</f>
        <v/>
      </c>
      <c r="T874" s="48" t="str">
        <f>IFERROR(MAX(IF(OR(O874="",P874="",Q874=""),"",IF(AND(MONTH(E874)=6,MONTH(F874)=6),(NETWORKDAYS(E874,F874,Lister!$D$7:$D$13)-Q874)*N874/NETWORKDAYS(Lister!$D$21,Lister!$E$21,Lister!$D$7:$D$13),IF(AND(MONTH(E874)&lt;6,MONTH(F874)=6),(NETWORKDAYS(Lister!$D$21,F874,Lister!$D$7:$D$13)-Q874)*N874/NETWORKDAYS(Lister!$D$21,Lister!$E$21,Lister!$D$7:$D$13),IF(MONTH(F874)&lt;6,0)))),0),"")</f>
        <v/>
      </c>
      <c r="U874" s="50" t="str">
        <f t="shared" si="68"/>
        <v/>
      </c>
    </row>
    <row r="875" spans="1:21" x14ac:dyDescent="0.35">
      <c r="A875" s="11" t="str">
        <f t="shared" si="69"/>
        <v/>
      </c>
      <c r="B875" s="32"/>
      <c r="C875" s="17"/>
      <c r="D875" s="18"/>
      <c r="E875" s="12"/>
      <c r="F875" s="12"/>
      <c r="G875" s="40" t="str">
        <f>IF(OR(E875="",F875=""),"",NETWORKDAYS(E875,F875,Lister!$D$7:$D$13))</f>
        <v/>
      </c>
      <c r="H875" s="14"/>
      <c r="I875" s="25" t="str">
        <f t="shared" si="65"/>
        <v/>
      </c>
      <c r="J875" s="45"/>
      <c r="K875" s="46"/>
      <c r="L875" s="15"/>
      <c r="M875" s="49" t="str">
        <f t="shared" si="66"/>
        <v/>
      </c>
      <c r="N875" s="47" t="str">
        <f t="shared" si="67"/>
        <v/>
      </c>
      <c r="O875" s="15"/>
      <c r="P875" s="15"/>
      <c r="Q875" s="15"/>
      <c r="R875" s="48" t="str">
        <f>IFERROR(MAX(IF(OR(O875="",P875="",Q875=""),"",IF(AND(MONTH(E875)=4,MONTH(F875)=4),(NETWORKDAYS(E875,F875,Lister!$D$7:$D$13)-O875)*N875/NETWORKDAYS(Lister!$D$19,Lister!$E$19,Lister!$D$7:$D$13),IF(AND(MONTH(E875)=4,MONTH(F875)&gt;4),(NETWORKDAYS(E875,Lister!$E$19,Lister!$D$7:$D$13)-O875)*N875/NETWORKDAYS(Lister!$D$19,Lister!$E$19,Lister!$D$7:$D$13),IF(MONTH(E875)&gt;4,0)))),0),"")</f>
        <v/>
      </c>
      <c r="S875" s="48" t="str">
        <f>IFERROR(MAX(IF(OR(O875="",P875="",Q875=""),"",IF(AND(MONTH(E875)=5,MONTH(F875)=5),(NETWORKDAYS(E875,F875,Lister!$D$7:$D$13)-P875)*N875/NETWORKDAYS(Lister!$D$20,Lister!$E$20,Lister!$D$7:$D$13),IF(AND(MONTH(E875)=4,MONTH(F875)=5),(NETWORKDAYS(Lister!$D$20,F875,Lister!$D$7:$D$13)-P875)*N875/NETWORKDAYS(Lister!$D$20,Lister!$E$20,Lister!$D$7:$D$13),IF(AND(MONTH(E875)=5,MONTH(F875)=6),(NETWORKDAYS(E875,Lister!$E$20,Lister!$D$7:$D$13)-P875)*N875/NETWORKDAYS(Lister!$D$20,Lister!$E$20,Lister!$D$7:$D$13),IF(AND(MONTH(E875)=4,MONTH(F875)=6),(NETWORKDAYS(Lister!$D$20,Lister!$E$20,Lister!$D$7:$D$13)-P875)*N875/NETWORKDAYS(Lister!$D$20,Lister!$E$20,Lister!$D$7:$D$13),IF(OR(MONTH(F875)=4,MONTH(E875)=6),0)))))),0),"")</f>
        <v/>
      </c>
      <c r="T875" s="48" t="str">
        <f>IFERROR(MAX(IF(OR(O875="",P875="",Q875=""),"",IF(AND(MONTH(E875)=6,MONTH(F875)=6),(NETWORKDAYS(E875,F875,Lister!$D$7:$D$13)-Q875)*N875/NETWORKDAYS(Lister!$D$21,Lister!$E$21,Lister!$D$7:$D$13),IF(AND(MONTH(E875)&lt;6,MONTH(F875)=6),(NETWORKDAYS(Lister!$D$21,F875,Lister!$D$7:$D$13)-Q875)*N875/NETWORKDAYS(Lister!$D$21,Lister!$E$21,Lister!$D$7:$D$13),IF(MONTH(F875)&lt;6,0)))),0),"")</f>
        <v/>
      </c>
      <c r="U875" s="50" t="str">
        <f t="shared" si="68"/>
        <v/>
      </c>
    </row>
    <row r="876" spans="1:21" x14ac:dyDescent="0.35">
      <c r="A876" s="11" t="str">
        <f t="shared" si="69"/>
        <v/>
      </c>
      <c r="B876" s="32"/>
      <c r="C876" s="17"/>
      <c r="D876" s="18"/>
      <c r="E876" s="12"/>
      <c r="F876" s="12"/>
      <c r="G876" s="40" t="str">
        <f>IF(OR(E876="",F876=""),"",NETWORKDAYS(E876,F876,Lister!$D$7:$D$13))</f>
        <v/>
      </c>
      <c r="H876" s="14"/>
      <c r="I876" s="25" t="str">
        <f t="shared" si="65"/>
        <v/>
      </c>
      <c r="J876" s="45"/>
      <c r="K876" s="46"/>
      <c r="L876" s="15"/>
      <c r="M876" s="49" t="str">
        <f t="shared" si="66"/>
        <v/>
      </c>
      <c r="N876" s="47" t="str">
        <f t="shared" si="67"/>
        <v/>
      </c>
      <c r="O876" s="15"/>
      <c r="P876" s="15"/>
      <c r="Q876" s="15"/>
      <c r="R876" s="48" t="str">
        <f>IFERROR(MAX(IF(OR(O876="",P876="",Q876=""),"",IF(AND(MONTH(E876)=4,MONTH(F876)=4),(NETWORKDAYS(E876,F876,Lister!$D$7:$D$13)-O876)*N876/NETWORKDAYS(Lister!$D$19,Lister!$E$19,Lister!$D$7:$D$13),IF(AND(MONTH(E876)=4,MONTH(F876)&gt;4),(NETWORKDAYS(E876,Lister!$E$19,Lister!$D$7:$D$13)-O876)*N876/NETWORKDAYS(Lister!$D$19,Lister!$E$19,Lister!$D$7:$D$13),IF(MONTH(E876)&gt;4,0)))),0),"")</f>
        <v/>
      </c>
      <c r="S876" s="48" t="str">
        <f>IFERROR(MAX(IF(OR(O876="",P876="",Q876=""),"",IF(AND(MONTH(E876)=5,MONTH(F876)=5),(NETWORKDAYS(E876,F876,Lister!$D$7:$D$13)-P876)*N876/NETWORKDAYS(Lister!$D$20,Lister!$E$20,Lister!$D$7:$D$13),IF(AND(MONTH(E876)=4,MONTH(F876)=5),(NETWORKDAYS(Lister!$D$20,F876,Lister!$D$7:$D$13)-P876)*N876/NETWORKDAYS(Lister!$D$20,Lister!$E$20,Lister!$D$7:$D$13),IF(AND(MONTH(E876)=5,MONTH(F876)=6),(NETWORKDAYS(E876,Lister!$E$20,Lister!$D$7:$D$13)-P876)*N876/NETWORKDAYS(Lister!$D$20,Lister!$E$20,Lister!$D$7:$D$13),IF(AND(MONTH(E876)=4,MONTH(F876)=6),(NETWORKDAYS(Lister!$D$20,Lister!$E$20,Lister!$D$7:$D$13)-P876)*N876/NETWORKDAYS(Lister!$D$20,Lister!$E$20,Lister!$D$7:$D$13),IF(OR(MONTH(F876)=4,MONTH(E876)=6),0)))))),0),"")</f>
        <v/>
      </c>
      <c r="T876" s="48" t="str">
        <f>IFERROR(MAX(IF(OR(O876="",P876="",Q876=""),"",IF(AND(MONTH(E876)=6,MONTH(F876)=6),(NETWORKDAYS(E876,F876,Lister!$D$7:$D$13)-Q876)*N876/NETWORKDAYS(Lister!$D$21,Lister!$E$21,Lister!$D$7:$D$13),IF(AND(MONTH(E876)&lt;6,MONTH(F876)=6),(NETWORKDAYS(Lister!$D$21,F876,Lister!$D$7:$D$13)-Q876)*N876/NETWORKDAYS(Lister!$D$21,Lister!$E$21,Lister!$D$7:$D$13),IF(MONTH(F876)&lt;6,0)))),0),"")</f>
        <v/>
      </c>
      <c r="U876" s="50" t="str">
        <f t="shared" si="68"/>
        <v/>
      </c>
    </row>
    <row r="877" spans="1:21" x14ac:dyDescent="0.35">
      <c r="A877" s="11" t="str">
        <f t="shared" si="69"/>
        <v/>
      </c>
      <c r="B877" s="32"/>
      <c r="C877" s="17"/>
      <c r="D877" s="18"/>
      <c r="E877" s="12"/>
      <c r="F877" s="12"/>
      <c r="G877" s="40" t="str">
        <f>IF(OR(E877="",F877=""),"",NETWORKDAYS(E877,F877,Lister!$D$7:$D$13))</f>
        <v/>
      </c>
      <c r="H877" s="14"/>
      <c r="I877" s="25" t="str">
        <f t="shared" si="65"/>
        <v/>
      </c>
      <c r="J877" s="45"/>
      <c r="K877" s="46"/>
      <c r="L877" s="15"/>
      <c r="M877" s="49" t="str">
        <f t="shared" si="66"/>
        <v/>
      </c>
      <c r="N877" s="47" t="str">
        <f t="shared" si="67"/>
        <v/>
      </c>
      <c r="O877" s="15"/>
      <c r="P877" s="15"/>
      <c r="Q877" s="15"/>
      <c r="R877" s="48" t="str">
        <f>IFERROR(MAX(IF(OR(O877="",P877="",Q877=""),"",IF(AND(MONTH(E877)=4,MONTH(F877)=4),(NETWORKDAYS(E877,F877,Lister!$D$7:$D$13)-O877)*N877/NETWORKDAYS(Lister!$D$19,Lister!$E$19,Lister!$D$7:$D$13),IF(AND(MONTH(E877)=4,MONTH(F877)&gt;4),(NETWORKDAYS(E877,Lister!$E$19,Lister!$D$7:$D$13)-O877)*N877/NETWORKDAYS(Lister!$D$19,Lister!$E$19,Lister!$D$7:$D$13),IF(MONTH(E877)&gt;4,0)))),0),"")</f>
        <v/>
      </c>
      <c r="S877" s="48" t="str">
        <f>IFERROR(MAX(IF(OR(O877="",P877="",Q877=""),"",IF(AND(MONTH(E877)=5,MONTH(F877)=5),(NETWORKDAYS(E877,F877,Lister!$D$7:$D$13)-P877)*N877/NETWORKDAYS(Lister!$D$20,Lister!$E$20,Lister!$D$7:$D$13),IF(AND(MONTH(E877)=4,MONTH(F877)=5),(NETWORKDAYS(Lister!$D$20,F877,Lister!$D$7:$D$13)-P877)*N877/NETWORKDAYS(Lister!$D$20,Lister!$E$20,Lister!$D$7:$D$13),IF(AND(MONTH(E877)=5,MONTH(F877)=6),(NETWORKDAYS(E877,Lister!$E$20,Lister!$D$7:$D$13)-P877)*N877/NETWORKDAYS(Lister!$D$20,Lister!$E$20,Lister!$D$7:$D$13),IF(AND(MONTH(E877)=4,MONTH(F877)=6),(NETWORKDAYS(Lister!$D$20,Lister!$E$20,Lister!$D$7:$D$13)-P877)*N877/NETWORKDAYS(Lister!$D$20,Lister!$E$20,Lister!$D$7:$D$13),IF(OR(MONTH(F877)=4,MONTH(E877)=6),0)))))),0),"")</f>
        <v/>
      </c>
      <c r="T877" s="48" t="str">
        <f>IFERROR(MAX(IF(OR(O877="",P877="",Q877=""),"",IF(AND(MONTH(E877)=6,MONTH(F877)=6),(NETWORKDAYS(E877,F877,Lister!$D$7:$D$13)-Q877)*N877/NETWORKDAYS(Lister!$D$21,Lister!$E$21,Lister!$D$7:$D$13),IF(AND(MONTH(E877)&lt;6,MONTH(F877)=6),(NETWORKDAYS(Lister!$D$21,F877,Lister!$D$7:$D$13)-Q877)*N877/NETWORKDAYS(Lister!$D$21,Lister!$E$21,Lister!$D$7:$D$13),IF(MONTH(F877)&lt;6,0)))),0),"")</f>
        <v/>
      </c>
      <c r="U877" s="50" t="str">
        <f t="shared" si="68"/>
        <v/>
      </c>
    </row>
    <row r="878" spans="1:21" x14ac:dyDescent="0.35">
      <c r="A878" s="11" t="str">
        <f t="shared" si="69"/>
        <v/>
      </c>
      <c r="B878" s="32"/>
      <c r="C878" s="17"/>
      <c r="D878" s="18"/>
      <c r="E878" s="12"/>
      <c r="F878" s="12"/>
      <c r="G878" s="40" t="str">
        <f>IF(OR(E878="",F878=""),"",NETWORKDAYS(E878,F878,Lister!$D$7:$D$13))</f>
        <v/>
      </c>
      <c r="H878" s="14"/>
      <c r="I878" s="25" t="str">
        <f t="shared" si="65"/>
        <v/>
      </c>
      <c r="J878" s="45"/>
      <c r="K878" s="46"/>
      <c r="L878" s="15"/>
      <c r="M878" s="49" t="str">
        <f t="shared" si="66"/>
        <v/>
      </c>
      <c r="N878" s="47" t="str">
        <f t="shared" si="67"/>
        <v/>
      </c>
      <c r="O878" s="15"/>
      <c r="P878" s="15"/>
      <c r="Q878" s="15"/>
      <c r="R878" s="48" t="str">
        <f>IFERROR(MAX(IF(OR(O878="",P878="",Q878=""),"",IF(AND(MONTH(E878)=4,MONTH(F878)=4),(NETWORKDAYS(E878,F878,Lister!$D$7:$D$13)-O878)*N878/NETWORKDAYS(Lister!$D$19,Lister!$E$19,Lister!$D$7:$D$13),IF(AND(MONTH(E878)=4,MONTH(F878)&gt;4),(NETWORKDAYS(E878,Lister!$E$19,Lister!$D$7:$D$13)-O878)*N878/NETWORKDAYS(Lister!$D$19,Lister!$E$19,Lister!$D$7:$D$13),IF(MONTH(E878)&gt;4,0)))),0),"")</f>
        <v/>
      </c>
      <c r="S878" s="48" t="str">
        <f>IFERROR(MAX(IF(OR(O878="",P878="",Q878=""),"",IF(AND(MONTH(E878)=5,MONTH(F878)=5),(NETWORKDAYS(E878,F878,Lister!$D$7:$D$13)-P878)*N878/NETWORKDAYS(Lister!$D$20,Lister!$E$20,Lister!$D$7:$D$13),IF(AND(MONTH(E878)=4,MONTH(F878)=5),(NETWORKDAYS(Lister!$D$20,F878,Lister!$D$7:$D$13)-P878)*N878/NETWORKDAYS(Lister!$D$20,Lister!$E$20,Lister!$D$7:$D$13),IF(AND(MONTH(E878)=5,MONTH(F878)=6),(NETWORKDAYS(E878,Lister!$E$20,Lister!$D$7:$D$13)-P878)*N878/NETWORKDAYS(Lister!$D$20,Lister!$E$20,Lister!$D$7:$D$13),IF(AND(MONTH(E878)=4,MONTH(F878)=6),(NETWORKDAYS(Lister!$D$20,Lister!$E$20,Lister!$D$7:$D$13)-P878)*N878/NETWORKDAYS(Lister!$D$20,Lister!$E$20,Lister!$D$7:$D$13),IF(OR(MONTH(F878)=4,MONTH(E878)=6),0)))))),0),"")</f>
        <v/>
      </c>
      <c r="T878" s="48" t="str">
        <f>IFERROR(MAX(IF(OR(O878="",P878="",Q878=""),"",IF(AND(MONTH(E878)=6,MONTH(F878)=6),(NETWORKDAYS(E878,F878,Lister!$D$7:$D$13)-Q878)*N878/NETWORKDAYS(Lister!$D$21,Lister!$E$21,Lister!$D$7:$D$13),IF(AND(MONTH(E878)&lt;6,MONTH(F878)=6),(NETWORKDAYS(Lister!$D$21,F878,Lister!$D$7:$D$13)-Q878)*N878/NETWORKDAYS(Lister!$D$21,Lister!$E$21,Lister!$D$7:$D$13),IF(MONTH(F878)&lt;6,0)))),0),"")</f>
        <v/>
      </c>
      <c r="U878" s="50" t="str">
        <f t="shared" si="68"/>
        <v/>
      </c>
    </row>
    <row r="879" spans="1:21" x14ac:dyDescent="0.35">
      <c r="A879" s="11" t="str">
        <f t="shared" si="69"/>
        <v/>
      </c>
      <c r="B879" s="32"/>
      <c r="C879" s="17"/>
      <c r="D879" s="18"/>
      <c r="E879" s="12"/>
      <c r="F879" s="12"/>
      <c r="G879" s="40" t="str">
        <f>IF(OR(E879="",F879=""),"",NETWORKDAYS(E879,F879,Lister!$D$7:$D$13))</f>
        <v/>
      </c>
      <c r="H879" s="14"/>
      <c r="I879" s="25" t="str">
        <f t="shared" si="65"/>
        <v/>
      </c>
      <c r="J879" s="45"/>
      <c r="K879" s="46"/>
      <c r="L879" s="15"/>
      <c r="M879" s="49" t="str">
        <f t="shared" si="66"/>
        <v/>
      </c>
      <c r="N879" s="47" t="str">
        <f t="shared" si="67"/>
        <v/>
      </c>
      <c r="O879" s="15"/>
      <c r="P879" s="15"/>
      <c r="Q879" s="15"/>
      <c r="R879" s="48" t="str">
        <f>IFERROR(MAX(IF(OR(O879="",P879="",Q879=""),"",IF(AND(MONTH(E879)=4,MONTH(F879)=4),(NETWORKDAYS(E879,F879,Lister!$D$7:$D$13)-O879)*N879/NETWORKDAYS(Lister!$D$19,Lister!$E$19,Lister!$D$7:$D$13),IF(AND(MONTH(E879)=4,MONTH(F879)&gt;4),(NETWORKDAYS(E879,Lister!$E$19,Lister!$D$7:$D$13)-O879)*N879/NETWORKDAYS(Lister!$D$19,Lister!$E$19,Lister!$D$7:$D$13),IF(MONTH(E879)&gt;4,0)))),0),"")</f>
        <v/>
      </c>
      <c r="S879" s="48" t="str">
        <f>IFERROR(MAX(IF(OR(O879="",P879="",Q879=""),"",IF(AND(MONTH(E879)=5,MONTH(F879)=5),(NETWORKDAYS(E879,F879,Lister!$D$7:$D$13)-P879)*N879/NETWORKDAYS(Lister!$D$20,Lister!$E$20,Lister!$D$7:$D$13),IF(AND(MONTH(E879)=4,MONTH(F879)=5),(NETWORKDAYS(Lister!$D$20,F879,Lister!$D$7:$D$13)-P879)*N879/NETWORKDAYS(Lister!$D$20,Lister!$E$20,Lister!$D$7:$D$13),IF(AND(MONTH(E879)=5,MONTH(F879)=6),(NETWORKDAYS(E879,Lister!$E$20,Lister!$D$7:$D$13)-P879)*N879/NETWORKDAYS(Lister!$D$20,Lister!$E$20,Lister!$D$7:$D$13),IF(AND(MONTH(E879)=4,MONTH(F879)=6),(NETWORKDAYS(Lister!$D$20,Lister!$E$20,Lister!$D$7:$D$13)-P879)*N879/NETWORKDAYS(Lister!$D$20,Lister!$E$20,Lister!$D$7:$D$13),IF(OR(MONTH(F879)=4,MONTH(E879)=6),0)))))),0),"")</f>
        <v/>
      </c>
      <c r="T879" s="48" t="str">
        <f>IFERROR(MAX(IF(OR(O879="",P879="",Q879=""),"",IF(AND(MONTH(E879)=6,MONTH(F879)=6),(NETWORKDAYS(E879,F879,Lister!$D$7:$D$13)-Q879)*N879/NETWORKDAYS(Lister!$D$21,Lister!$E$21,Lister!$D$7:$D$13),IF(AND(MONTH(E879)&lt;6,MONTH(F879)=6),(NETWORKDAYS(Lister!$D$21,F879,Lister!$D$7:$D$13)-Q879)*N879/NETWORKDAYS(Lister!$D$21,Lister!$E$21,Lister!$D$7:$D$13),IF(MONTH(F879)&lt;6,0)))),0),"")</f>
        <v/>
      </c>
      <c r="U879" s="50" t="str">
        <f t="shared" si="68"/>
        <v/>
      </c>
    </row>
    <row r="880" spans="1:21" x14ac:dyDescent="0.35">
      <c r="A880" s="11" t="str">
        <f t="shared" si="69"/>
        <v/>
      </c>
      <c r="B880" s="32"/>
      <c r="C880" s="17"/>
      <c r="D880" s="18"/>
      <c r="E880" s="12"/>
      <c r="F880" s="12"/>
      <c r="G880" s="40" t="str">
        <f>IF(OR(E880="",F880=""),"",NETWORKDAYS(E880,F880,Lister!$D$7:$D$13))</f>
        <v/>
      </c>
      <c r="H880" s="14"/>
      <c r="I880" s="25" t="str">
        <f t="shared" si="65"/>
        <v/>
      </c>
      <c r="J880" s="45"/>
      <c r="K880" s="46"/>
      <c r="L880" s="15"/>
      <c r="M880" s="49" t="str">
        <f t="shared" si="66"/>
        <v/>
      </c>
      <c r="N880" s="47" t="str">
        <f t="shared" si="67"/>
        <v/>
      </c>
      <c r="O880" s="15"/>
      <c r="P880" s="15"/>
      <c r="Q880" s="15"/>
      <c r="R880" s="48" t="str">
        <f>IFERROR(MAX(IF(OR(O880="",P880="",Q880=""),"",IF(AND(MONTH(E880)=4,MONTH(F880)=4),(NETWORKDAYS(E880,F880,Lister!$D$7:$D$13)-O880)*N880/NETWORKDAYS(Lister!$D$19,Lister!$E$19,Lister!$D$7:$D$13),IF(AND(MONTH(E880)=4,MONTH(F880)&gt;4),(NETWORKDAYS(E880,Lister!$E$19,Lister!$D$7:$D$13)-O880)*N880/NETWORKDAYS(Lister!$D$19,Lister!$E$19,Lister!$D$7:$D$13),IF(MONTH(E880)&gt;4,0)))),0),"")</f>
        <v/>
      </c>
      <c r="S880" s="48" t="str">
        <f>IFERROR(MAX(IF(OR(O880="",P880="",Q880=""),"",IF(AND(MONTH(E880)=5,MONTH(F880)=5),(NETWORKDAYS(E880,F880,Lister!$D$7:$D$13)-P880)*N880/NETWORKDAYS(Lister!$D$20,Lister!$E$20,Lister!$D$7:$D$13),IF(AND(MONTH(E880)=4,MONTH(F880)=5),(NETWORKDAYS(Lister!$D$20,F880,Lister!$D$7:$D$13)-P880)*N880/NETWORKDAYS(Lister!$D$20,Lister!$E$20,Lister!$D$7:$D$13),IF(AND(MONTH(E880)=5,MONTH(F880)=6),(NETWORKDAYS(E880,Lister!$E$20,Lister!$D$7:$D$13)-P880)*N880/NETWORKDAYS(Lister!$D$20,Lister!$E$20,Lister!$D$7:$D$13),IF(AND(MONTH(E880)=4,MONTH(F880)=6),(NETWORKDAYS(Lister!$D$20,Lister!$E$20,Lister!$D$7:$D$13)-P880)*N880/NETWORKDAYS(Lister!$D$20,Lister!$E$20,Lister!$D$7:$D$13),IF(OR(MONTH(F880)=4,MONTH(E880)=6),0)))))),0),"")</f>
        <v/>
      </c>
      <c r="T880" s="48" t="str">
        <f>IFERROR(MAX(IF(OR(O880="",P880="",Q880=""),"",IF(AND(MONTH(E880)=6,MONTH(F880)=6),(NETWORKDAYS(E880,F880,Lister!$D$7:$D$13)-Q880)*N880/NETWORKDAYS(Lister!$D$21,Lister!$E$21,Lister!$D$7:$D$13),IF(AND(MONTH(E880)&lt;6,MONTH(F880)=6),(NETWORKDAYS(Lister!$D$21,F880,Lister!$D$7:$D$13)-Q880)*N880/NETWORKDAYS(Lister!$D$21,Lister!$E$21,Lister!$D$7:$D$13),IF(MONTH(F880)&lt;6,0)))),0),"")</f>
        <v/>
      </c>
      <c r="U880" s="50" t="str">
        <f t="shared" si="68"/>
        <v/>
      </c>
    </row>
    <row r="881" spans="1:21" x14ac:dyDescent="0.35">
      <c r="A881" s="11" t="str">
        <f t="shared" si="69"/>
        <v/>
      </c>
      <c r="B881" s="32"/>
      <c r="C881" s="17"/>
      <c r="D881" s="18"/>
      <c r="E881" s="12"/>
      <c r="F881" s="12"/>
      <c r="G881" s="40" t="str">
        <f>IF(OR(E881="",F881=""),"",NETWORKDAYS(E881,F881,Lister!$D$7:$D$13))</f>
        <v/>
      </c>
      <c r="H881" s="14"/>
      <c r="I881" s="25" t="str">
        <f t="shared" si="65"/>
        <v/>
      </c>
      <c r="J881" s="45"/>
      <c r="K881" s="46"/>
      <c r="L881" s="15"/>
      <c r="M881" s="49" t="str">
        <f t="shared" si="66"/>
        <v/>
      </c>
      <c r="N881" s="47" t="str">
        <f t="shared" si="67"/>
        <v/>
      </c>
      <c r="O881" s="15"/>
      <c r="P881" s="15"/>
      <c r="Q881" s="15"/>
      <c r="R881" s="48" t="str">
        <f>IFERROR(MAX(IF(OR(O881="",P881="",Q881=""),"",IF(AND(MONTH(E881)=4,MONTH(F881)=4),(NETWORKDAYS(E881,F881,Lister!$D$7:$D$13)-O881)*N881/NETWORKDAYS(Lister!$D$19,Lister!$E$19,Lister!$D$7:$D$13),IF(AND(MONTH(E881)=4,MONTH(F881)&gt;4),(NETWORKDAYS(E881,Lister!$E$19,Lister!$D$7:$D$13)-O881)*N881/NETWORKDAYS(Lister!$D$19,Lister!$E$19,Lister!$D$7:$D$13),IF(MONTH(E881)&gt;4,0)))),0),"")</f>
        <v/>
      </c>
      <c r="S881" s="48" t="str">
        <f>IFERROR(MAX(IF(OR(O881="",P881="",Q881=""),"",IF(AND(MONTH(E881)=5,MONTH(F881)=5),(NETWORKDAYS(E881,F881,Lister!$D$7:$D$13)-P881)*N881/NETWORKDAYS(Lister!$D$20,Lister!$E$20,Lister!$D$7:$D$13),IF(AND(MONTH(E881)=4,MONTH(F881)=5),(NETWORKDAYS(Lister!$D$20,F881,Lister!$D$7:$D$13)-P881)*N881/NETWORKDAYS(Lister!$D$20,Lister!$E$20,Lister!$D$7:$D$13),IF(AND(MONTH(E881)=5,MONTH(F881)=6),(NETWORKDAYS(E881,Lister!$E$20,Lister!$D$7:$D$13)-P881)*N881/NETWORKDAYS(Lister!$D$20,Lister!$E$20,Lister!$D$7:$D$13),IF(AND(MONTH(E881)=4,MONTH(F881)=6),(NETWORKDAYS(Lister!$D$20,Lister!$E$20,Lister!$D$7:$D$13)-P881)*N881/NETWORKDAYS(Lister!$D$20,Lister!$E$20,Lister!$D$7:$D$13),IF(OR(MONTH(F881)=4,MONTH(E881)=6),0)))))),0),"")</f>
        <v/>
      </c>
      <c r="T881" s="48" t="str">
        <f>IFERROR(MAX(IF(OR(O881="",P881="",Q881=""),"",IF(AND(MONTH(E881)=6,MONTH(F881)=6),(NETWORKDAYS(E881,F881,Lister!$D$7:$D$13)-Q881)*N881/NETWORKDAYS(Lister!$D$21,Lister!$E$21,Lister!$D$7:$D$13),IF(AND(MONTH(E881)&lt;6,MONTH(F881)=6),(NETWORKDAYS(Lister!$D$21,F881,Lister!$D$7:$D$13)-Q881)*N881/NETWORKDAYS(Lister!$D$21,Lister!$E$21,Lister!$D$7:$D$13),IF(MONTH(F881)&lt;6,0)))),0),"")</f>
        <v/>
      </c>
      <c r="U881" s="50" t="str">
        <f t="shared" si="68"/>
        <v/>
      </c>
    </row>
    <row r="882" spans="1:21" x14ac:dyDescent="0.35">
      <c r="A882" s="11" t="str">
        <f t="shared" si="69"/>
        <v/>
      </c>
      <c r="B882" s="32"/>
      <c r="C882" s="17"/>
      <c r="D882" s="18"/>
      <c r="E882" s="12"/>
      <c r="F882" s="12"/>
      <c r="G882" s="40" t="str">
        <f>IF(OR(E882="",F882=""),"",NETWORKDAYS(E882,F882,Lister!$D$7:$D$13))</f>
        <v/>
      </c>
      <c r="H882" s="14"/>
      <c r="I882" s="25" t="str">
        <f t="shared" si="65"/>
        <v/>
      </c>
      <c r="J882" s="45"/>
      <c r="K882" s="46"/>
      <c r="L882" s="15"/>
      <c r="M882" s="49" t="str">
        <f t="shared" si="66"/>
        <v/>
      </c>
      <c r="N882" s="47" t="str">
        <f t="shared" si="67"/>
        <v/>
      </c>
      <c r="O882" s="15"/>
      <c r="P882" s="15"/>
      <c r="Q882" s="15"/>
      <c r="R882" s="48" t="str">
        <f>IFERROR(MAX(IF(OR(O882="",P882="",Q882=""),"",IF(AND(MONTH(E882)=4,MONTH(F882)=4),(NETWORKDAYS(E882,F882,Lister!$D$7:$D$13)-O882)*N882/NETWORKDAYS(Lister!$D$19,Lister!$E$19,Lister!$D$7:$D$13),IF(AND(MONTH(E882)=4,MONTH(F882)&gt;4),(NETWORKDAYS(E882,Lister!$E$19,Lister!$D$7:$D$13)-O882)*N882/NETWORKDAYS(Lister!$D$19,Lister!$E$19,Lister!$D$7:$D$13),IF(MONTH(E882)&gt;4,0)))),0),"")</f>
        <v/>
      </c>
      <c r="S882" s="48" t="str">
        <f>IFERROR(MAX(IF(OR(O882="",P882="",Q882=""),"",IF(AND(MONTH(E882)=5,MONTH(F882)=5),(NETWORKDAYS(E882,F882,Lister!$D$7:$D$13)-P882)*N882/NETWORKDAYS(Lister!$D$20,Lister!$E$20,Lister!$D$7:$D$13),IF(AND(MONTH(E882)=4,MONTH(F882)=5),(NETWORKDAYS(Lister!$D$20,F882,Lister!$D$7:$D$13)-P882)*N882/NETWORKDAYS(Lister!$D$20,Lister!$E$20,Lister!$D$7:$D$13),IF(AND(MONTH(E882)=5,MONTH(F882)=6),(NETWORKDAYS(E882,Lister!$E$20,Lister!$D$7:$D$13)-P882)*N882/NETWORKDAYS(Lister!$D$20,Lister!$E$20,Lister!$D$7:$D$13),IF(AND(MONTH(E882)=4,MONTH(F882)=6),(NETWORKDAYS(Lister!$D$20,Lister!$E$20,Lister!$D$7:$D$13)-P882)*N882/NETWORKDAYS(Lister!$D$20,Lister!$E$20,Lister!$D$7:$D$13),IF(OR(MONTH(F882)=4,MONTH(E882)=6),0)))))),0),"")</f>
        <v/>
      </c>
      <c r="T882" s="48" t="str">
        <f>IFERROR(MAX(IF(OR(O882="",P882="",Q882=""),"",IF(AND(MONTH(E882)=6,MONTH(F882)=6),(NETWORKDAYS(E882,F882,Lister!$D$7:$D$13)-Q882)*N882/NETWORKDAYS(Lister!$D$21,Lister!$E$21,Lister!$D$7:$D$13),IF(AND(MONTH(E882)&lt;6,MONTH(F882)=6),(NETWORKDAYS(Lister!$D$21,F882,Lister!$D$7:$D$13)-Q882)*N882/NETWORKDAYS(Lister!$D$21,Lister!$E$21,Lister!$D$7:$D$13),IF(MONTH(F882)&lt;6,0)))),0),"")</f>
        <v/>
      </c>
      <c r="U882" s="50" t="str">
        <f t="shared" si="68"/>
        <v/>
      </c>
    </row>
    <row r="883" spans="1:21" x14ac:dyDescent="0.35">
      <c r="A883" s="11" t="str">
        <f t="shared" si="69"/>
        <v/>
      </c>
      <c r="B883" s="32"/>
      <c r="C883" s="17"/>
      <c r="D883" s="18"/>
      <c r="E883" s="12"/>
      <c r="F883" s="12"/>
      <c r="G883" s="40" t="str">
        <f>IF(OR(E883="",F883=""),"",NETWORKDAYS(E883,F883,Lister!$D$7:$D$13))</f>
        <v/>
      </c>
      <c r="H883" s="14"/>
      <c r="I883" s="25" t="str">
        <f t="shared" si="65"/>
        <v/>
      </c>
      <c r="J883" s="45"/>
      <c r="K883" s="46"/>
      <c r="L883" s="15"/>
      <c r="M883" s="49" t="str">
        <f t="shared" si="66"/>
        <v/>
      </c>
      <c r="N883" s="47" t="str">
        <f t="shared" si="67"/>
        <v/>
      </c>
      <c r="O883" s="15"/>
      <c r="P883" s="15"/>
      <c r="Q883" s="15"/>
      <c r="R883" s="48" t="str">
        <f>IFERROR(MAX(IF(OR(O883="",P883="",Q883=""),"",IF(AND(MONTH(E883)=4,MONTH(F883)=4),(NETWORKDAYS(E883,F883,Lister!$D$7:$D$13)-O883)*N883/NETWORKDAYS(Lister!$D$19,Lister!$E$19,Lister!$D$7:$D$13),IF(AND(MONTH(E883)=4,MONTH(F883)&gt;4),(NETWORKDAYS(E883,Lister!$E$19,Lister!$D$7:$D$13)-O883)*N883/NETWORKDAYS(Lister!$D$19,Lister!$E$19,Lister!$D$7:$D$13),IF(MONTH(E883)&gt;4,0)))),0),"")</f>
        <v/>
      </c>
      <c r="S883" s="48" t="str">
        <f>IFERROR(MAX(IF(OR(O883="",P883="",Q883=""),"",IF(AND(MONTH(E883)=5,MONTH(F883)=5),(NETWORKDAYS(E883,F883,Lister!$D$7:$D$13)-P883)*N883/NETWORKDAYS(Lister!$D$20,Lister!$E$20,Lister!$D$7:$D$13),IF(AND(MONTH(E883)=4,MONTH(F883)=5),(NETWORKDAYS(Lister!$D$20,F883,Lister!$D$7:$D$13)-P883)*N883/NETWORKDAYS(Lister!$D$20,Lister!$E$20,Lister!$D$7:$D$13),IF(AND(MONTH(E883)=5,MONTH(F883)=6),(NETWORKDAYS(E883,Lister!$E$20,Lister!$D$7:$D$13)-P883)*N883/NETWORKDAYS(Lister!$D$20,Lister!$E$20,Lister!$D$7:$D$13),IF(AND(MONTH(E883)=4,MONTH(F883)=6),(NETWORKDAYS(Lister!$D$20,Lister!$E$20,Lister!$D$7:$D$13)-P883)*N883/NETWORKDAYS(Lister!$D$20,Lister!$E$20,Lister!$D$7:$D$13),IF(OR(MONTH(F883)=4,MONTH(E883)=6),0)))))),0),"")</f>
        <v/>
      </c>
      <c r="T883" s="48" t="str">
        <f>IFERROR(MAX(IF(OR(O883="",P883="",Q883=""),"",IF(AND(MONTH(E883)=6,MONTH(F883)=6),(NETWORKDAYS(E883,F883,Lister!$D$7:$D$13)-Q883)*N883/NETWORKDAYS(Lister!$D$21,Lister!$E$21,Lister!$D$7:$D$13),IF(AND(MONTH(E883)&lt;6,MONTH(F883)=6),(NETWORKDAYS(Lister!$D$21,F883,Lister!$D$7:$D$13)-Q883)*N883/NETWORKDAYS(Lister!$D$21,Lister!$E$21,Lister!$D$7:$D$13),IF(MONTH(F883)&lt;6,0)))),0),"")</f>
        <v/>
      </c>
      <c r="U883" s="50" t="str">
        <f t="shared" si="68"/>
        <v/>
      </c>
    </row>
    <row r="884" spans="1:21" x14ac:dyDescent="0.35">
      <c r="A884" s="11" t="str">
        <f t="shared" si="69"/>
        <v/>
      </c>
      <c r="B884" s="32"/>
      <c r="C884" s="17"/>
      <c r="D884" s="18"/>
      <c r="E884" s="12"/>
      <c r="F884" s="12"/>
      <c r="G884" s="40" t="str">
        <f>IF(OR(E884="",F884=""),"",NETWORKDAYS(E884,F884,Lister!$D$7:$D$13))</f>
        <v/>
      </c>
      <c r="H884" s="14"/>
      <c r="I884" s="25" t="str">
        <f t="shared" si="65"/>
        <v/>
      </c>
      <c r="J884" s="45"/>
      <c r="K884" s="46"/>
      <c r="L884" s="15"/>
      <c r="M884" s="49" t="str">
        <f t="shared" si="66"/>
        <v/>
      </c>
      <c r="N884" s="47" t="str">
        <f t="shared" si="67"/>
        <v/>
      </c>
      <c r="O884" s="15"/>
      <c r="P884" s="15"/>
      <c r="Q884" s="15"/>
      <c r="R884" s="48" t="str">
        <f>IFERROR(MAX(IF(OR(O884="",P884="",Q884=""),"",IF(AND(MONTH(E884)=4,MONTH(F884)=4),(NETWORKDAYS(E884,F884,Lister!$D$7:$D$13)-O884)*N884/NETWORKDAYS(Lister!$D$19,Lister!$E$19,Lister!$D$7:$D$13),IF(AND(MONTH(E884)=4,MONTH(F884)&gt;4),(NETWORKDAYS(E884,Lister!$E$19,Lister!$D$7:$D$13)-O884)*N884/NETWORKDAYS(Lister!$D$19,Lister!$E$19,Lister!$D$7:$D$13),IF(MONTH(E884)&gt;4,0)))),0),"")</f>
        <v/>
      </c>
      <c r="S884" s="48" t="str">
        <f>IFERROR(MAX(IF(OR(O884="",P884="",Q884=""),"",IF(AND(MONTH(E884)=5,MONTH(F884)=5),(NETWORKDAYS(E884,F884,Lister!$D$7:$D$13)-P884)*N884/NETWORKDAYS(Lister!$D$20,Lister!$E$20,Lister!$D$7:$D$13),IF(AND(MONTH(E884)=4,MONTH(F884)=5),(NETWORKDAYS(Lister!$D$20,F884,Lister!$D$7:$D$13)-P884)*N884/NETWORKDAYS(Lister!$D$20,Lister!$E$20,Lister!$D$7:$D$13),IF(AND(MONTH(E884)=5,MONTH(F884)=6),(NETWORKDAYS(E884,Lister!$E$20,Lister!$D$7:$D$13)-P884)*N884/NETWORKDAYS(Lister!$D$20,Lister!$E$20,Lister!$D$7:$D$13),IF(AND(MONTH(E884)=4,MONTH(F884)=6),(NETWORKDAYS(Lister!$D$20,Lister!$E$20,Lister!$D$7:$D$13)-P884)*N884/NETWORKDAYS(Lister!$D$20,Lister!$E$20,Lister!$D$7:$D$13),IF(OR(MONTH(F884)=4,MONTH(E884)=6),0)))))),0),"")</f>
        <v/>
      </c>
      <c r="T884" s="48" t="str">
        <f>IFERROR(MAX(IF(OR(O884="",P884="",Q884=""),"",IF(AND(MONTH(E884)=6,MONTH(F884)=6),(NETWORKDAYS(E884,F884,Lister!$D$7:$D$13)-Q884)*N884/NETWORKDAYS(Lister!$D$21,Lister!$E$21,Lister!$D$7:$D$13),IF(AND(MONTH(E884)&lt;6,MONTH(F884)=6),(NETWORKDAYS(Lister!$D$21,F884,Lister!$D$7:$D$13)-Q884)*N884/NETWORKDAYS(Lister!$D$21,Lister!$E$21,Lister!$D$7:$D$13),IF(MONTH(F884)&lt;6,0)))),0),"")</f>
        <v/>
      </c>
      <c r="U884" s="50" t="str">
        <f t="shared" si="68"/>
        <v/>
      </c>
    </row>
    <row r="885" spans="1:21" x14ac:dyDescent="0.35">
      <c r="A885" s="11" t="str">
        <f t="shared" si="69"/>
        <v/>
      </c>
      <c r="B885" s="32"/>
      <c r="C885" s="17"/>
      <c r="D885" s="18"/>
      <c r="E885" s="12"/>
      <c r="F885" s="12"/>
      <c r="G885" s="40" t="str">
        <f>IF(OR(E885="",F885=""),"",NETWORKDAYS(E885,F885,Lister!$D$7:$D$13))</f>
        <v/>
      </c>
      <c r="H885" s="14"/>
      <c r="I885" s="25" t="str">
        <f t="shared" si="65"/>
        <v/>
      </c>
      <c r="J885" s="45"/>
      <c r="K885" s="46"/>
      <c r="L885" s="15"/>
      <c r="M885" s="49" t="str">
        <f t="shared" si="66"/>
        <v/>
      </c>
      <c r="N885" s="47" t="str">
        <f t="shared" si="67"/>
        <v/>
      </c>
      <c r="O885" s="15"/>
      <c r="P885" s="15"/>
      <c r="Q885" s="15"/>
      <c r="R885" s="48" t="str">
        <f>IFERROR(MAX(IF(OR(O885="",P885="",Q885=""),"",IF(AND(MONTH(E885)=4,MONTH(F885)=4),(NETWORKDAYS(E885,F885,Lister!$D$7:$D$13)-O885)*N885/NETWORKDAYS(Lister!$D$19,Lister!$E$19,Lister!$D$7:$D$13),IF(AND(MONTH(E885)=4,MONTH(F885)&gt;4),(NETWORKDAYS(E885,Lister!$E$19,Lister!$D$7:$D$13)-O885)*N885/NETWORKDAYS(Lister!$D$19,Lister!$E$19,Lister!$D$7:$D$13),IF(MONTH(E885)&gt;4,0)))),0),"")</f>
        <v/>
      </c>
      <c r="S885" s="48" t="str">
        <f>IFERROR(MAX(IF(OR(O885="",P885="",Q885=""),"",IF(AND(MONTH(E885)=5,MONTH(F885)=5),(NETWORKDAYS(E885,F885,Lister!$D$7:$D$13)-P885)*N885/NETWORKDAYS(Lister!$D$20,Lister!$E$20,Lister!$D$7:$D$13),IF(AND(MONTH(E885)=4,MONTH(F885)=5),(NETWORKDAYS(Lister!$D$20,F885,Lister!$D$7:$D$13)-P885)*N885/NETWORKDAYS(Lister!$D$20,Lister!$E$20,Lister!$D$7:$D$13),IF(AND(MONTH(E885)=5,MONTH(F885)=6),(NETWORKDAYS(E885,Lister!$E$20,Lister!$D$7:$D$13)-P885)*N885/NETWORKDAYS(Lister!$D$20,Lister!$E$20,Lister!$D$7:$D$13),IF(AND(MONTH(E885)=4,MONTH(F885)=6),(NETWORKDAYS(Lister!$D$20,Lister!$E$20,Lister!$D$7:$D$13)-P885)*N885/NETWORKDAYS(Lister!$D$20,Lister!$E$20,Lister!$D$7:$D$13),IF(OR(MONTH(F885)=4,MONTH(E885)=6),0)))))),0),"")</f>
        <v/>
      </c>
      <c r="T885" s="48" t="str">
        <f>IFERROR(MAX(IF(OR(O885="",P885="",Q885=""),"",IF(AND(MONTH(E885)=6,MONTH(F885)=6),(NETWORKDAYS(E885,F885,Lister!$D$7:$D$13)-Q885)*N885/NETWORKDAYS(Lister!$D$21,Lister!$E$21,Lister!$D$7:$D$13),IF(AND(MONTH(E885)&lt;6,MONTH(F885)=6),(NETWORKDAYS(Lister!$D$21,F885,Lister!$D$7:$D$13)-Q885)*N885/NETWORKDAYS(Lister!$D$21,Lister!$E$21,Lister!$D$7:$D$13),IF(MONTH(F885)&lt;6,0)))),0),"")</f>
        <v/>
      </c>
      <c r="U885" s="50" t="str">
        <f t="shared" si="68"/>
        <v/>
      </c>
    </row>
    <row r="886" spans="1:21" x14ac:dyDescent="0.35">
      <c r="A886" s="11" t="str">
        <f t="shared" si="69"/>
        <v/>
      </c>
      <c r="B886" s="32"/>
      <c r="C886" s="17"/>
      <c r="D886" s="18"/>
      <c r="E886" s="12"/>
      <c r="F886" s="12"/>
      <c r="G886" s="40" t="str">
        <f>IF(OR(E886="",F886=""),"",NETWORKDAYS(E886,F886,Lister!$D$7:$D$13))</f>
        <v/>
      </c>
      <c r="H886" s="14"/>
      <c r="I886" s="25" t="str">
        <f t="shared" si="65"/>
        <v/>
      </c>
      <c r="J886" s="45"/>
      <c r="K886" s="46"/>
      <c r="L886" s="15"/>
      <c r="M886" s="49" t="str">
        <f t="shared" si="66"/>
        <v/>
      </c>
      <c r="N886" s="47" t="str">
        <f t="shared" si="67"/>
        <v/>
      </c>
      <c r="O886" s="15"/>
      <c r="P886" s="15"/>
      <c r="Q886" s="15"/>
      <c r="R886" s="48" t="str">
        <f>IFERROR(MAX(IF(OR(O886="",P886="",Q886=""),"",IF(AND(MONTH(E886)=4,MONTH(F886)=4),(NETWORKDAYS(E886,F886,Lister!$D$7:$D$13)-O886)*N886/NETWORKDAYS(Lister!$D$19,Lister!$E$19,Lister!$D$7:$D$13),IF(AND(MONTH(E886)=4,MONTH(F886)&gt;4),(NETWORKDAYS(E886,Lister!$E$19,Lister!$D$7:$D$13)-O886)*N886/NETWORKDAYS(Lister!$D$19,Lister!$E$19,Lister!$D$7:$D$13),IF(MONTH(E886)&gt;4,0)))),0),"")</f>
        <v/>
      </c>
      <c r="S886" s="48" t="str">
        <f>IFERROR(MAX(IF(OR(O886="",P886="",Q886=""),"",IF(AND(MONTH(E886)=5,MONTH(F886)=5),(NETWORKDAYS(E886,F886,Lister!$D$7:$D$13)-P886)*N886/NETWORKDAYS(Lister!$D$20,Lister!$E$20,Lister!$D$7:$D$13),IF(AND(MONTH(E886)=4,MONTH(F886)=5),(NETWORKDAYS(Lister!$D$20,F886,Lister!$D$7:$D$13)-P886)*N886/NETWORKDAYS(Lister!$D$20,Lister!$E$20,Lister!$D$7:$D$13),IF(AND(MONTH(E886)=5,MONTH(F886)=6),(NETWORKDAYS(E886,Lister!$E$20,Lister!$D$7:$D$13)-P886)*N886/NETWORKDAYS(Lister!$D$20,Lister!$E$20,Lister!$D$7:$D$13),IF(AND(MONTH(E886)=4,MONTH(F886)=6),(NETWORKDAYS(Lister!$D$20,Lister!$E$20,Lister!$D$7:$D$13)-P886)*N886/NETWORKDAYS(Lister!$D$20,Lister!$E$20,Lister!$D$7:$D$13),IF(OR(MONTH(F886)=4,MONTH(E886)=6),0)))))),0),"")</f>
        <v/>
      </c>
      <c r="T886" s="48" t="str">
        <f>IFERROR(MAX(IF(OR(O886="",P886="",Q886=""),"",IF(AND(MONTH(E886)=6,MONTH(F886)=6),(NETWORKDAYS(E886,F886,Lister!$D$7:$D$13)-Q886)*N886/NETWORKDAYS(Lister!$D$21,Lister!$E$21,Lister!$D$7:$D$13),IF(AND(MONTH(E886)&lt;6,MONTH(F886)=6),(NETWORKDAYS(Lister!$D$21,F886,Lister!$D$7:$D$13)-Q886)*N886/NETWORKDAYS(Lister!$D$21,Lister!$E$21,Lister!$D$7:$D$13),IF(MONTH(F886)&lt;6,0)))),0),"")</f>
        <v/>
      </c>
      <c r="U886" s="50" t="str">
        <f t="shared" si="68"/>
        <v/>
      </c>
    </row>
    <row r="887" spans="1:21" x14ac:dyDescent="0.35">
      <c r="A887" s="11" t="str">
        <f t="shared" si="69"/>
        <v/>
      </c>
      <c r="B887" s="32"/>
      <c r="C887" s="17"/>
      <c r="D887" s="18"/>
      <c r="E887" s="12"/>
      <c r="F887" s="12"/>
      <c r="G887" s="40" t="str">
        <f>IF(OR(E887="",F887=""),"",NETWORKDAYS(E887,F887,Lister!$D$7:$D$13))</f>
        <v/>
      </c>
      <c r="H887" s="14"/>
      <c r="I887" s="25" t="str">
        <f t="shared" si="65"/>
        <v/>
      </c>
      <c r="J887" s="45"/>
      <c r="K887" s="46"/>
      <c r="L887" s="15"/>
      <c r="M887" s="49" t="str">
        <f t="shared" si="66"/>
        <v/>
      </c>
      <c r="N887" s="47" t="str">
        <f t="shared" si="67"/>
        <v/>
      </c>
      <c r="O887" s="15"/>
      <c r="P887" s="15"/>
      <c r="Q887" s="15"/>
      <c r="R887" s="48" t="str">
        <f>IFERROR(MAX(IF(OR(O887="",P887="",Q887=""),"",IF(AND(MONTH(E887)=4,MONTH(F887)=4),(NETWORKDAYS(E887,F887,Lister!$D$7:$D$13)-O887)*N887/NETWORKDAYS(Lister!$D$19,Lister!$E$19,Lister!$D$7:$D$13),IF(AND(MONTH(E887)=4,MONTH(F887)&gt;4),(NETWORKDAYS(E887,Lister!$E$19,Lister!$D$7:$D$13)-O887)*N887/NETWORKDAYS(Lister!$D$19,Lister!$E$19,Lister!$D$7:$D$13),IF(MONTH(E887)&gt;4,0)))),0),"")</f>
        <v/>
      </c>
      <c r="S887" s="48" t="str">
        <f>IFERROR(MAX(IF(OR(O887="",P887="",Q887=""),"",IF(AND(MONTH(E887)=5,MONTH(F887)=5),(NETWORKDAYS(E887,F887,Lister!$D$7:$D$13)-P887)*N887/NETWORKDAYS(Lister!$D$20,Lister!$E$20,Lister!$D$7:$D$13),IF(AND(MONTH(E887)=4,MONTH(F887)=5),(NETWORKDAYS(Lister!$D$20,F887,Lister!$D$7:$D$13)-P887)*N887/NETWORKDAYS(Lister!$D$20,Lister!$E$20,Lister!$D$7:$D$13),IF(AND(MONTH(E887)=5,MONTH(F887)=6),(NETWORKDAYS(E887,Lister!$E$20,Lister!$D$7:$D$13)-P887)*N887/NETWORKDAYS(Lister!$D$20,Lister!$E$20,Lister!$D$7:$D$13),IF(AND(MONTH(E887)=4,MONTH(F887)=6),(NETWORKDAYS(Lister!$D$20,Lister!$E$20,Lister!$D$7:$D$13)-P887)*N887/NETWORKDAYS(Lister!$D$20,Lister!$E$20,Lister!$D$7:$D$13),IF(OR(MONTH(F887)=4,MONTH(E887)=6),0)))))),0),"")</f>
        <v/>
      </c>
      <c r="T887" s="48" t="str">
        <f>IFERROR(MAX(IF(OR(O887="",P887="",Q887=""),"",IF(AND(MONTH(E887)=6,MONTH(F887)=6),(NETWORKDAYS(E887,F887,Lister!$D$7:$D$13)-Q887)*N887/NETWORKDAYS(Lister!$D$21,Lister!$E$21,Lister!$D$7:$D$13),IF(AND(MONTH(E887)&lt;6,MONTH(F887)=6),(NETWORKDAYS(Lister!$D$21,F887,Lister!$D$7:$D$13)-Q887)*N887/NETWORKDAYS(Lister!$D$21,Lister!$E$21,Lister!$D$7:$D$13),IF(MONTH(F887)&lt;6,0)))),0),"")</f>
        <v/>
      </c>
      <c r="U887" s="50" t="str">
        <f t="shared" si="68"/>
        <v/>
      </c>
    </row>
    <row r="888" spans="1:21" x14ac:dyDescent="0.35">
      <c r="A888" s="11" t="str">
        <f t="shared" si="69"/>
        <v/>
      </c>
      <c r="B888" s="32"/>
      <c r="C888" s="17"/>
      <c r="D888" s="18"/>
      <c r="E888" s="12"/>
      <c r="F888" s="12"/>
      <c r="G888" s="40" t="str">
        <f>IF(OR(E888="",F888=""),"",NETWORKDAYS(E888,F888,Lister!$D$7:$D$13))</f>
        <v/>
      </c>
      <c r="H888" s="14"/>
      <c r="I888" s="25" t="str">
        <f t="shared" si="65"/>
        <v/>
      </c>
      <c r="J888" s="45"/>
      <c r="K888" s="46"/>
      <c r="L888" s="15"/>
      <c r="M888" s="49" t="str">
        <f t="shared" si="66"/>
        <v/>
      </c>
      <c r="N888" s="47" t="str">
        <f t="shared" si="67"/>
        <v/>
      </c>
      <c r="O888" s="15"/>
      <c r="P888" s="15"/>
      <c r="Q888" s="15"/>
      <c r="R888" s="48" t="str">
        <f>IFERROR(MAX(IF(OR(O888="",P888="",Q888=""),"",IF(AND(MONTH(E888)=4,MONTH(F888)=4),(NETWORKDAYS(E888,F888,Lister!$D$7:$D$13)-O888)*N888/NETWORKDAYS(Lister!$D$19,Lister!$E$19,Lister!$D$7:$D$13),IF(AND(MONTH(E888)=4,MONTH(F888)&gt;4),(NETWORKDAYS(E888,Lister!$E$19,Lister!$D$7:$D$13)-O888)*N888/NETWORKDAYS(Lister!$D$19,Lister!$E$19,Lister!$D$7:$D$13),IF(MONTH(E888)&gt;4,0)))),0),"")</f>
        <v/>
      </c>
      <c r="S888" s="48" t="str">
        <f>IFERROR(MAX(IF(OR(O888="",P888="",Q888=""),"",IF(AND(MONTH(E888)=5,MONTH(F888)=5),(NETWORKDAYS(E888,F888,Lister!$D$7:$D$13)-P888)*N888/NETWORKDAYS(Lister!$D$20,Lister!$E$20,Lister!$D$7:$D$13),IF(AND(MONTH(E888)=4,MONTH(F888)=5),(NETWORKDAYS(Lister!$D$20,F888,Lister!$D$7:$D$13)-P888)*N888/NETWORKDAYS(Lister!$D$20,Lister!$E$20,Lister!$D$7:$D$13),IF(AND(MONTH(E888)=5,MONTH(F888)=6),(NETWORKDAYS(E888,Lister!$E$20,Lister!$D$7:$D$13)-P888)*N888/NETWORKDAYS(Lister!$D$20,Lister!$E$20,Lister!$D$7:$D$13),IF(AND(MONTH(E888)=4,MONTH(F888)=6),(NETWORKDAYS(Lister!$D$20,Lister!$E$20,Lister!$D$7:$D$13)-P888)*N888/NETWORKDAYS(Lister!$D$20,Lister!$E$20,Lister!$D$7:$D$13),IF(OR(MONTH(F888)=4,MONTH(E888)=6),0)))))),0),"")</f>
        <v/>
      </c>
      <c r="T888" s="48" t="str">
        <f>IFERROR(MAX(IF(OR(O888="",P888="",Q888=""),"",IF(AND(MONTH(E888)=6,MONTH(F888)=6),(NETWORKDAYS(E888,F888,Lister!$D$7:$D$13)-Q888)*N888/NETWORKDAYS(Lister!$D$21,Lister!$E$21,Lister!$D$7:$D$13),IF(AND(MONTH(E888)&lt;6,MONTH(F888)=6),(NETWORKDAYS(Lister!$D$21,F888,Lister!$D$7:$D$13)-Q888)*N888/NETWORKDAYS(Lister!$D$21,Lister!$E$21,Lister!$D$7:$D$13),IF(MONTH(F888)&lt;6,0)))),0),"")</f>
        <v/>
      </c>
      <c r="U888" s="50" t="str">
        <f t="shared" si="68"/>
        <v/>
      </c>
    </row>
    <row r="889" spans="1:21" x14ac:dyDescent="0.35">
      <c r="A889" s="11" t="str">
        <f t="shared" si="69"/>
        <v/>
      </c>
      <c r="B889" s="32"/>
      <c r="C889" s="17"/>
      <c r="D889" s="18"/>
      <c r="E889" s="12"/>
      <c r="F889" s="12"/>
      <c r="G889" s="40" t="str">
        <f>IF(OR(E889="",F889=""),"",NETWORKDAYS(E889,F889,Lister!$D$7:$D$13))</f>
        <v/>
      </c>
      <c r="H889" s="14"/>
      <c r="I889" s="25" t="str">
        <f t="shared" si="65"/>
        <v/>
      </c>
      <c r="J889" s="45"/>
      <c r="K889" s="46"/>
      <c r="L889" s="15"/>
      <c r="M889" s="49" t="str">
        <f t="shared" si="66"/>
        <v/>
      </c>
      <c r="N889" s="47" t="str">
        <f t="shared" si="67"/>
        <v/>
      </c>
      <c r="O889" s="15"/>
      <c r="P889" s="15"/>
      <c r="Q889" s="15"/>
      <c r="R889" s="48" t="str">
        <f>IFERROR(MAX(IF(OR(O889="",P889="",Q889=""),"",IF(AND(MONTH(E889)=4,MONTH(F889)=4),(NETWORKDAYS(E889,F889,Lister!$D$7:$D$13)-O889)*N889/NETWORKDAYS(Lister!$D$19,Lister!$E$19,Lister!$D$7:$D$13),IF(AND(MONTH(E889)=4,MONTH(F889)&gt;4),(NETWORKDAYS(E889,Lister!$E$19,Lister!$D$7:$D$13)-O889)*N889/NETWORKDAYS(Lister!$D$19,Lister!$E$19,Lister!$D$7:$D$13),IF(MONTH(E889)&gt;4,0)))),0),"")</f>
        <v/>
      </c>
      <c r="S889" s="48" t="str">
        <f>IFERROR(MAX(IF(OR(O889="",P889="",Q889=""),"",IF(AND(MONTH(E889)=5,MONTH(F889)=5),(NETWORKDAYS(E889,F889,Lister!$D$7:$D$13)-P889)*N889/NETWORKDAYS(Lister!$D$20,Lister!$E$20,Lister!$D$7:$D$13),IF(AND(MONTH(E889)=4,MONTH(F889)=5),(NETWORKDAYS(Lister!$D$20,F889,Lister!$D$7:$D$13)-P889)*N889/NETWORKDAYS(Lister!$D$20,Lister!$E$20,Lister!$D$7:$D$13),IF(AND(MONTH(E889)=5,MONTH(F889)=6),(NETWORKDAYS(E889,Lister!$E$20,Lister!$D$7:$D$13)-P889)*N889/NETWORKDAYS(Lister!$D$20,Lister!$E$20,Lister!$D$7:$D$13),IF(AND(MONTH(E889)=4,MONTH(F889)=6),(NETWORKDAYS(Lister!$D$20,Lister!$E$20,Lister!$D$7:$D$13)-P889)*N889/NETWORKDAYS(Lister!$D$20,Lister!$E$20,Lister!$D$7:$D$13),IF(OR(MONTH(F889)=4,MONTH(E889)=6),0)))))),0),"")</f>
        <v/>
      </c>
      <c r="T889" s="48" t="str">
        <f>IFERROR(MAX(IF(OR(O889="",P889="",Q889=""),"",IF(AND(MONTH(E889)=6,MONTH(F889)=6),(NETWORKDAYS(E889,F889,Lister!$D$7:$D$13)-Q889)*N889/NETWORKDAYS(Lister!$D$21,Lister!$E$21,Lister!$D$7:$D$13),IF(AND(MONTH(E889)&lt;6,MONTH(F889)=6),(NETWORKDAYS(Lister!$D$21,F889,Lister!$D$7:$D$13)-Q889)*N889/NETWORKDAYS(Lister!$D$21,Lister!$E$21,Lister!$D$7:$D$13),IF(MONTH(F889)&lt;6,0)))),0),"")</f>
        <v/>
      </c>
      <c r="U889" s="50" t="str">
        <f t="shared" si="68"/>
        <v/>
      </c>
    </row>
    <row r="890" spans="1:21" x14ac:dyDescent="0.35">
      <c r="A890" s="11" t="str">
        <f t="shared" si="69"/>
        <v/>
      </c>
      <c r="B890" s="32"/>
      <c r="C890" s="17"/>
      <c r="D890" s="18"/>
      <c r="E890" s="12"/>
      <c r="F890" s="12"/>
      <c r="G890" s="40" t="str">
        <f>IF(OR(E890="",F890=""),"",NETWORKDAYS(E890,F890,Lister!$D$7:$D$13))</f>
        <v/>
      </c>
      <c r="H890" s="14"/>
      <c r="I890" s="25" t="str">
        <f t="shared" si="65"/>
        <v/>
      </c>
      <c r="J890" s="45"/>
      <c r="K890" s="46"/>
      <c r="L890" s="15"/>
      <c r="M890" s="49" t="str">
        <f t="shared" si="66"/>
        <v/>
      </c>
      <c r="N890" s="47" t="str">
        <f t="shared" si="67"/>
        <v/>
      </c>
      <c r="O890" s="15"/>
      <c r="P890" s="15"/>
      <c r="Q890" s="15"/>
      <c r="R890" s="48" t="str">
        <f>IFERROR(MAX(IF(OR(O890="",P890="",Q890=""),"",IF(AND(MONTH(E890)=4,MONTH(F890)=4),(NETWORKDAYS(E890,F890,Lister!$D$7:$D$13)-O890)*N890/NETWORKDAYS(Lister!$D$19,Lister!$E$19,Lister!$D$7:$D$13),IF(AND(MONTH(E890)=4,MONTH(F890)&gt;4),(NETWORKDAYS(E890,Lister!$E$19,Lister!$D$7:$D$13)-O890)*N890/NETWORKDAYS(Lister!$D$19,Lister!$E$19,Lister!$D$7:$D$13),IF(MONTH(E890)&gt;4,0)))),0),"")</f>
        <v/>
      </c>
      <c r="S890" s="48" t="str">
        <f>IFERROR(MAX(IF(OR(O890="",P890="",Q890=""),"",IF(AND(MONTH(E890)=5,MONTH(F890)=5),(NETWORKDAYS(E890,F890,Lister!$D$7:$D$13)-P890)*N890/NETWORKDAYS(Lister!$D$20,Lister!$E$20,Lister!$D$7:$D$13),IF(AND(MONTH(E890)=4,MONTH(F890)=5),(NETWORKDAYS(Lister!$D$20,F890,Lister!$D$7:$D$13)-P890)*N890/NETWORKDAYS(Lister!$D$20,Lister!$E$20,Lister!$D$7:$D$13),IF(AND(MONTH(E890)=5,MONTH(F890)=6),(NETWORKDAYS(E890,Lister!$E$20,Lister!$D$7:$D$13)-P890)*N890/NETWORKDAYS(Lister!$D$20,Lister!$E$20,Lister!$D$7:$D$13),IF(AND(MONTH(E890)=4,MONTH(F890)=6),(NETWORKDAYS(Lister!$D$20,Lister!$E$20,Lister!$D$7:$D$13)-P890)*N890/NETWORKDAYS(Lister!$D$20,Lister!$E$20,Lister!$D$7:$D$13),IF(OR(MONTH(F890)=4,MONTH(E890)=6),0)))))),0),"")</f>
        <v/>
      </c>
      <c r="T890" s="48" t="str">
        <f>IFERROR(MAX(IF(OR(O890="",P890="",Q890=""),"",IF(AND(MONTH(E890)=6,MONTH(F890)=6),(NETWORKDAYS(E890,F890,Lister!$D$7:$D$13)-Q890)*N890/NETWORKDAYS(Lister!$D$21,Lister!$E$21,Lister!$D$7:$D$13),IF(AND(MONTH(E890)&lt;6,MONTH(F890)=6),(NETWORKDAYS(Lister!$D$21,F890,Lister!$D$7:$D$13)-Q890)*N890/NETWORKDAYS(Lister!$D$21,Lister!$E$21,Lister!$D$7:$D$13),IF(MONTH(F890)&lt;6,0)))),0),"")</f>
        <v/>
      </c>
      <c r="U890" s="50" t="str">
        <f t="shared" si="68"/>
        <v/>
      </c>
    </row>
    <row r="891" spans="1:21" x14ac:dyDescent="0.35">
      <c r="A891" s="11" t="str">
        <f t="shared" si="69"/>
        <v/>
      </c>
      <c r="B891" s="32"/>
      <c r="C891" s="17"/>
      <c r="D891" s="18"/>
      <c r="E891" s="12"/>
      <c r="F891" s="12"/>
      <c r="G891" s="40" t="str">
        <f>IF(OR(E891="",F891=""),"",NETWORKDAYS(E891,F891,Lister!$D$7:$D$13))</f>
        <v/>
      </c>
      <c r="H891" s="14"/>
      <c r="I891" s="25" t="str">
        <f t="shared" si="65"/>
        <v/>
      </c>
      <c r="J891" s="45"/>
      <c r="K891" s="46"/>
      <c r="L891" s="15"/>
      <c r="M891" s="49" t="str">
        <f t="shared" si="66"/>
        <v/>
      </c>
      <c r="N891" s="47" t="str">
        <f t="shared" si="67"/>
        <v/>
      </c>
      <c r="O891" s="15"/>
      <c r="P891" s="15"/>
      <c r="Q891" s="15"/>
      <c r="R891" s="48" t="str">
        <f>IFERROR(MAX(IF(OR(O891="",P891="",Q891=""),"",IF(AND(MONTH(E891)=4,MONTH(F891)=4),(NETWORKDAYS(E891,F891,Lister!$D$7:$D$13)-O891)*N891/NETWORKDAYS(Lister!$D$19,Lister!$E$19,Lister!$D$7:$D$13),IF(AND(MONTH(E891)=4,MONTH(F891)&gt;4),(NETWORKDAYS(E891,Lister!$E$19,Lister!$D$7:$D$13)-O891)*N891/NETWORKDAYS(Lister!$D$19,Lister!$E$19,Lister!$D$7:$D$13),IF(MONTH(E891)&gt;4,0)))),0),"")</f>
        <v/>
      </c>
      <c r="S891" s="48" t="str">
        <f>IFERROR(MAX(IF(OR(O891="",P891="",Q891=""),"",IF(AND(MONTH(E891)=5,MONTH(F891)=5),(NETWORKDAYS(E891,F891,Lister!$D$7:$D$13)-P891)*N891/NETWORKDAYS(Lister!$D$20,Lister!$E$20,Lister!$D$7:$D$13),IF(AND(MONTH(E891)=4,MONTH(F891)=5),(NETWORKDAYS(Lister!$D$20,F891,Lister!$D$7:$D$13)-P891)*N891/NETWORKDAYS(Lister!$D$20,Lister!$E$20,Lister!$D$7:$D$13),IF(AND(MONTH(E891)=5,MONTH(F891)=6),(NETWORKDAYS(E891,Lister!$E$20,Lister!$D$7:$D$13)-P891)*N891/NETWORKDAYS(Lister!$D$20,Lister!$E$20,Lister!$D$7:$D$13),IF(AND(MONTH(E891)=4,MONTH(F891)=6),(NETWORKDAYS(Lister!$D$20,Lister!$E$20,Lister!$D$7:$D$13)-P891)*N891/NETWORKDAYS(Lister!$D$20,Lister!$E$20,Lister!$D$7:$D$13),IF(OR(MONTH(F891)=4,MONTH(E891)=6),0)))))),0),"")</f>
        <v/>
      </c>
      <c r="T891" s="48" t="str">
        <f>IFERROR(MAX(IF(OR(O891="",P891="",Q891=""),"",IF(AND(MONTH(E891)=6,MONTH(F891)=6),(NETWORKDAYS(E891,F891,Lister!$D$7:$D$13)-Q891)*N891/NETWORKDAYS(Lister!$D$21,Lister!$E$21,Lister!$D$7:$D$13),IF(AND(MONTH(E891)&lt;6,MONTH(F891)=6),(NETWORKDAYS(Lister!$D$21,F891,Lister!$D$7:$D$13)-Q891)*N891/NETWORKDAYS(Lister!$D$21,Lister!$E$21,Lister!$D$7:$D$13),IF(MONTH(F891)&lt;6,0)))),0),"")</f>
        <v/>
      </c>
      <c r="U891" s="50" t="str">
        <f t="shared" si="68"/>
        <v/>
      </c>
    </row>
    <row r="892" spans="1:21" x14ac:dyDescent="0.35">
      <c r="A892" s="11" t="str">
        <f t="shared" si="69"/>
        <v/>
      </c>
      <c r="B892" s="32"/>
      <c r="C892" s="17"/>
      <c r="D892" s="18"/>
      <c r="E892" s="12"/>
      <c r="F892" s="12"/>
      <c r="G892" s="40" t="str">
        <f>IF(OR(E892="",F892=""),"",NETWORKDAYS(E892,F892,Lister!$D$7:$D$13))</f>
        <v/>
      </c>
      <c r="H892" s="14"/>
      <c r="I892" s="25" t="str">
        <f t="shared" si="65"/>
        <v/>
      </c>
      <c r="J892" s="45"/>
      <c r="K892" s="46"/>
      <c r="L892" s="15"/>
      <c r="M892" s="49" t="str">
        <f t="shared" si="66"/>
        <v/>
      </c>
      <c r="N892" s="47" t="str">
        <f t="shared" si="67"/>
        <v/>
      </c>
      <c r="O892" s="15"/>
      <c r="P892" s="15"/>
      <c r="Q892" s="15"/>
      <c r="R892" s="48" t="str">
        <f>IFERROR(MAX(IF(OR(O892="",P892="",Q892=""),"",IF(AND(MONTH(E892)=4,MONTH(F892)=4),(NETWORKDAYS(E892,F892,Lister!$D$7:$D$13)-O892)*N892/NETWORKDAYS(Lister!$D$19,Lister!$E$19,Lister!$D$7:$D$13),IF(AND(MONTH(E892)=4,MONTH(F892)&gt;4),(NETWORKDAYS(E892,Lister!$E$19,Lister!$D$7:$D$13)-O892)*N892/NETWORKDAYS(Lister!$D$19,Lister!$E$19,Lister!$D$7:$D$13),IF(MONTH(E892)&gt;4,0)))),0),"")</f>
        <v/>
      </c>
      <c r="S892" s="48" t="str">
        <f>IFERROR(MAX(IF(OR(O892="",P892="",Q892=""),"",IF(AND(MONTH(E892)=5,MONTH(F892)=5),(NETWORKDAYS(E892,F892,Lister!$D$7:$D$13)-P892)*N892/NETWORKDAYS(Lister!$D$20,Lister!$E$20,Lister!$D$7:$D$13),IF(AND(MONTH(E892)=4,MONTH(F892)=5),(NETWORKDAYS(Lister!$D$20,F892,Lister!$D$7:$D$13)-P892)*N892/NETWORKDAYS(Lister!$D$20,Lister!$E$20,Lister!$D$7:$D$13),IF(AND(MONTH(E892)=5,MONTH(F892)=6),(NETWORKDAYS(E892,Lister!$E$20,Lister!$D$7:$D$13)-P892)*N892/NETWORKDAYS(Lister!$D$20,Lister!$E$20,Lister!$D$7:$D$13),IF(AND(MONTH(E892)=4,MONTH(F892)=6),(NETWORKDAYS(Lister!$D$20,Lister!$E$20,Lister!$D$7:$D$13)-P892)*N892/NETWORKDAYS(Lister!$D$20,Lister!$E$20,Lister!$D$7:$D$13),IF(OR(MONTH(F892)=4,MONTH(E892)=6),0)))))),0),"")</f>
        <v/>
      </c>
      <c r="T892" s="48" t="str">
        <f>IFERROR(MAX(IF(OR(O892="",P892="",Q892=""),"",IF(AND(MONTH(E892)=6,MONTH(F892)=6),(NETWORKDAYS(E892,F892,Lister!$D$7:$D$13)-Q892)*N892/NETWORKDAYS(Lister!$D$21,Lister!$E$21,Lister!$D$7:$D$13),IF(AND(MONTH(E892)&lt;6,MONTH(F892)=6),(NETWORKDAYS(Lister!$D$21,F892,Lister!$D$7:$D$13)-Q892)*N892/NETWORKDAYS(Lister!$D$21,Lister!$E$21,Lister!$D$7:$D$13),IF(MONTH(F892)&lt;6,0)))),0),"")</f>
        <v/>
      </c>
      <c r="U892" s="50" t="str">
        <f t="shared" si="68"/>
        <v/>
      </c>
    </row>
    <row r="893" spans="1:21" x14ac:dyDescent="0.35">
      <c r="A893" s="11" t="str">
        <f t="shared" si="69"/>
        <v/>
      </c>
      <c r="B893" s="32"/>
      <c r="C893" s="17"/>
      <c r="D893" s="18"/>
      <c r="E893" s="12"/>
      <c r="F893" s="12"/>
      <c r="G893" s="40" t="str">
        <f>IF(OR(E893="",F893=""),"",NETWORKDAYS(E893,F893,Lister!$D$7:$D$13))</f>
        <v/>
      </c>
      <c r="H893" s="14"/>
      <c r="I893" s="25" t="str">
        <f t="shared" si="65"/>
        <v/>
      </c>
      <c r="J893" s="45"/>
      <c r="K893" s="46"/>
      <c r="L893" s="15"/>
      <c r="M893" s="49" t="str">
        <f t="shared" si="66"/>
        <v/>
      </c>
      <c r="N893" s="47" t="str">
        <f t="shared" si="67"/>
        <v/>
      </c>
      <c r="O893" s="15"/>
      <c r="P893" s="15"/>
      <c r="Q893" s="15"/>
      <c r="R893" s="48" t="str">
        <f>IFERROR(MAX(IF(OR(O893="",P893="",Q893=""),"",IF(AND(MONTH(E893)=4,MONTH(F893)=4),(NETWORKDAYS(E893,F893,Lister!$D$7:$D$13)-O893)*N893/NETWORKDAYS(Lister!$D$19,Lister!$E$19,Lister!$D$7:$D$13),IF(AND(MONTH(E893)=4,MONTH(F893)&gt;4),(NETWORKDAYS(E893,Lister!$E$19,Lister!$D$7:$D$13)-O893)*N893/NETWORKDAYS(Lister!$D$19,Lister!$E$19,Lister!$D$7:$D$13),IF(MONTH(E893)&gt;4,0)))),0),"")</f>
        <v/>
      </c>
      <c r="S893" s="48" t="str">
        <f>IFERROR(MAX(IF(OR(O893="",P893="",Q893=""),"",IF(AND(MONTH(E893)=5,MONTH(F893)=5),(NETWORKDAYS(E893,F893,Lister!$D$7:$D$13)-P893)*N893/NETWORKDAYS(Lister!$D$20,Lister!$E$20,Lister!$D$7:$D$13),IF(AND(MONTH(E893)=4,MONTH(F893)=5),(NETWORKDAYS(Lister!$D$20,F893,Lister!$D$7:$D$13)-P893)*N893/NETWORKDAYS(Lister!$D$20,Lister!$E$20,Lister!$D$7:$D$13),IF(AND(MONTH(E893)=5,MONTH(F893)=6),(NETWORKDAYS(E893,Lister!$E$20,Lister!$D$7:$D$13)-P893)*N893/NETWORKDAYS(Lister!$D$20,Lister!$E$20,Lister!$D$7:$D$13),IF(AND(MONTH(E893)=4,MONTH(F893)=6),(NETWORKDAYS(Lister!$D$20,Lister!$E$20,Lister!$D$7:$D$13)-P893)*N893/NETWORKDAYS(Lister!$D$20,Lister!$E$20,Lister!$D$7:$D$13),IF(OR(MONTH(F893)=4,MONTH(E893)=6),0)))))),0),"")</f>
        <v/>
      </c>
      <c r="T893" s="48" t="str">
        <f>IFERROR(MAX(IF(OR(O893="",P893="",Q893=""),"",IF(AND(MONTH(E893)=6,MONTH(F893)=6),(NETWORKDAYS(E893,F893,Lister!$D$7:$D$13)-Q893)*N893/NETWORKDAYS(Lister!$D$21,Lister!$E$21,Lister!$D$7:$D$13),IF(AND(MONTH(E893)&lt;6,MONTH(F893)=6),(NETWORKDAYS(Lister!$D$21,F893,Lister!$D$7:$D$13)-Q893)*N893/NETWORKDAYS(Lister!$D$21,Lister!$E$21,Lister!$D$7:$D$13),IF(MONTH(F893)&lt;6,0)))),0),"")</f>
        <v/>
      </c>
      <c r="U893" s="50" t="str">
        <f t="shared" si="68"/>
        <v/>
      </c>
    </row>
    <row r="894" spans="1:21" x14ac:dyDescent="0.35">
      <c r="A894" s="11" t="str">
        <f t="shared" si="69"/>
        <v/>
      </c>
      <c r="B894" s="32"/>
      <c r="C894" s="17"/>
      <c r="D894" s="18"/>
      <c r="E894" s="12"/>
      <c r="F894" s="12"/>
      <c r="G894" s="40" t="str">
        <f>IF(OR(E894="",F894=""),"",NETWORKDAYS(E894,F894,Lister!$D$7:$D$13))</f>
        <v/>
      </c>
      <c r="H894" s="14"/>
      <c r="I894" s="25" t="str">
        <f t="shared" si="65"/>
        <v/>
      </c>
      <c r="J894" s="45"/>
      <c r="K894" s="46"/>
      <c r="L894" s="15"/>
      <c r="M894" s="49" t="str">
        <f t="shared" si="66"/>
        <v/>
      </c>
      <c r="N894" s="47" t="str">
        <f t="shared" si="67"/>
        <v/>
      </c>
      <c r="O894" s="15"/>
      <c r="P894" s="15"/>
      <c r="Q894" s="15"/>
      <c r="R894" s="48" t="str">
        <f>IFERROR(MAX(IF(OR(O894="",P894="",Q894=""),"",IF(AND(MONTH(E894)=4,MONTH(F894)=4),(NETWORKDAYS(E894,F894,Lister!$D$7:$D$13)-O894)*N894/NETWORKDAYS(Lister!$D$19,Lister!$E$19,Lister!$D$7:$D$13),IF(AND(MONTH(E894)=4,MONTH(F894)&gt;4),(NETWORKDAYS(E894,Lister!$E$19,Lister!$D$7:$D$13)-O894)*N894/NETWORKDAYS(Lister!$D$19,Lister!$E$19,Lister!$D$7:$D$13),IF(MONTH(E894)&gt;4,0)))),0),"")</f>
        <v/>
      </c>
      <c r="S894" s="48" t="str">
        <f>IFERROR(MAX(IF(OR(O894="",P894="",Q894=""),"",IF(AND(MONTH(E894)=5,MONTH(F894)=5),(NETWORKDAYS(E894,F894,Lister!$D$7:$D$13)-P894)*N894/NETWORKDAYS(Lister!$D$20,Lister!$E$20,Lister!$D$7:$D$13),IF(AND(MONTH(E894)=4,MONTH(F894)=5),(NETWORKDAYS(Lister!$D$20,F894,Lister!$D$7:$D$13)-P894)*N894/NETWORKDAYS(Lister!$D$20,Lister!$E$20,Lister!$D$7:$D$13),IF(AND(MONTH(E894)=5,MONTH(F894)=6),(NETWORKDAYS(E894,Lister!$E$20,Lister!$D$7:$D$13)-P894)*N894/NETWORKDAYS(Lister!$D$20,Lister!$E$20,Lister!$D$7:$D$13),IF(AND(MONTH(E894)=4,MONTH(F894)=6),(NETWORKDAYS(Lister!$D$20,Lister!$E$20,Lister!$D$7:$D$13)-P894)*N894/NETWORKDAYS(Lister!$D$20,Lister!$E$20,Lister!$D$7:$D$13),IF(OR(MONTH(F894)=4,MONTH(E894)=6),0)))))),0),"")</f>
        <v/>
      </c>
      <c r="T894" s="48" t="str">
        <f>IFERROR(MAX(IF(OR(O894="",P894="",Q894=""),"",IF(AND(MONTH(E894)=6,MONTH(F894)=6),(NETWORKDAYS(E894,F894,Lister!$D$7:$D$13)-Q894)*N894/NETWORKDAYS(Lister!$D$21,Lister!$E$21,Lister!$D$7:$D$13),IF(AND(MONTH(E894)&lt;6,MONTH(F894)=6),(NETWORKDAYS(Lister!$D$21,F894,Lister!$D$7:$D$13)-Q894)*N894/NETWORKDAYS(Lister!$D$21,Lister!$E$21,Lister!$D$7:$D$13),IF(MONTH(F894)&lt;6,0)))),0),"")</f>
        <v/>
      </c>
      <c r="U894" s="50" t="str">
        <f t="shared" si="68"/>
        <v/>
      </c>
    </row>
    <row r="895" spans="1:21" x14ac:dyDescent="0.35">
      <c r="A895" s="11" t="str">
        <f t="shared" si="69"/>
        <v/>
      </c>
      <c r="B895" s="32"/>
      <c r="C895" s="17"/>
      <c r="D895" s="18"/>
      <c r="E895" s="12"/>
      <c r="F895" s="12"/>
      <c r="G895" s="40" t="str">
        <f>IF(OR(E895="",F895=""),"",NETWORKDAYS(E895,F895,Lister!$D$7:$D$13))</f>
        <v/>
      </c>
      <c r="H895" s="14"/>
      <c r="I895" s="25" t="str">
        <f t="shared" si="65"/>
        <v/>
      </c>
      <c r="J895" s="45"/>
      <c r="K895" s="46"/>
      <c r="L895" s="15"/>
      <c r="M895" s="49" t="str">
        <f t="shared" si="66"/>
        <v/>
      </c>
      <c r="N895" s="47" t="str">
        <f t="shared" si="67"/>
        <v/>
      </c>
      <c r="O895" s="15"/>
      <c r="P895" s="15"/>
      <c r="Q895" s="15"/>
      <c r="R895" s="48" t="str">
        <f>IFERROR(MAX(IF(OR(O895="",P895="",Q895=""),"",IF(AND(MONTH(E895)=4,MONTH(F895)=4),(NETWORKDAYS(E895,F895,Lister!$D$7:$D$13)-O895)*N895/NETWORKDAYS(Lister!$D$19,Lister!$E$19,Lister!$D$7:$D$13),IF(AND(MONTH(E895)=4,MONTH(F895)&gt;4),(NETWORKDAYS(E895,Lister!$E$19,Lister!$D$7:$D$13)-O895)*N895/NETWORKDAYS(Lister!$D$19,Lister!$E$19,Lister!$D$7:$D$13),IF(MONTH(E895)&gt;4,0)))),0),"")</f>
        <v/>
      </c>
      <c r="S895" s="48" t="str">
        <f>IFERROR(MAX(IF(OR(O895="",P895="",Q895=""),"",IF(AND(MONTH(E895)=5,MONTH(F895)=5),(NETWORKDAYS(E895,F895,Lister!$D$7:$D$13)-P895)*N895/NETWORKDAYS(Lister!$D$20,Lister!$E$20,Lister!$D$7:$D$13),IF(AND(MONTH(E895)=4,MONTH(F895)=5),(NETWORKDAYS(Lister!$D$20,F895,Lister!$D$7:$D$13)-P895)*N895/NETWORKDAYS(Lister!$D$20,Lister!$E$20,Lister!$D$7:$D$13),IF(AND(MONTH(E895)=5,MONTH(F895)=6),(NETWORKDAYS(E895,Lister!$E$20,Lister!$D$7:$D$13)-P895)*N895/NETWORKDAYS(Lister!$D$20,Lister!$E$20,Lister!$D$7:$D$13),IF(AND(MONTH(E895)=4,MONTH(F895)=6),(NETWORKDAYS(Lister!$D$20,Lister!$E$20,Lister!$D$7:$D$13)-P895)*N895/NETWORKDAYS(Lister!$D$20,Lister!$E$20,Lister!$D$7:$D$13),IF(OR(MONTH(F895)=4,MONTH(E895)=6),0)))))),0),"")</f>
        <v/>
      </c>
      <c r="T895" s="48" t="str">
        <f>IFERROR(MAX(IF(OR(O895="",P895="",Q895=""),"",IF(AND(MONTH(E895)=6,MONTH(F895)=6),(NETWORKDAYS(E895,F895,Lister!$D$7:$D$13)-Q895)*N895/NETWORKDAYS(Lister!$D$21,Lister!$E$21,Lister!$D$7:$D$13),IF(AND(MONTH(E895)&lt;6,MONTH(F895)=6),(NETWORKDAYS(Lister!$D$21,F895,Lister!$D$7:$D$13)-Q895)*N895/NETWORKDAYS(Lister!$D$21,Lister!$E$21,Lister!$D$7:$D$13),IF(MONTH(F895)&lt;6,0)))),0),"")</f>
        <v/>
      </c>
      <c r="U895" s="50" t="str">
        <f t="shared" si="68"/>
        <v/>
      </c>
    </row>
    <row r="896" spans="1:21" x14ac:dyDescent="0.35">
      <c r="A896" s="11" t="str">
        <f t="shared" si="69"/>
        <v/>
      </c>
      <c r="B896" s="32"/>
      <c r="C896" s="17"/>
      <c r="D896" s="18"/>
      <c r="E896" s="12"/>
      <c r="F896" s="12"/>
      <c r="G896" s="40" t="str">
        <f>IF(OR(E896="",F896=""),"",NETWORKDAYS(E896,F896,Lister!$D$7:$D$13))</f>
        <v/>
      </c>
      <c r="H896" s="14"/>
      <c r="I896" s="25" t="str">
        <f t="shared" si="65"/>
        <v/>
      </c>
      <c r="J896" s="45"/>
      <c r="K896" s="46"/>
      <c r="L896" s="15"/>
      <c r="M896" s="49" t="str">
        <f t="shared" si="66"/>
        <v/>
      </c>
      <c r="N896" s="47" t="str">
        <f t="shared" si="67"/>
        <v/>
      </c>
      <c r="O896" s="15"/>
      <c r="P896" s="15"/>
      <c r="Q896" s="15"/>
      <c r="R896" s="48" t="str">
        <f>IFERROR(MAX(IF(OR(O896="",P896="",Q896=""),"",IF(AND(MONTH(E896)=4,MONTH(F896)=4),(NETWORKDAYS(E896,F896,Lister!$D$7:$D$13)-O896)*N896/NETWORKDAYS(Lister!$D$19,Lister!$E$19,Lister!$D$7:$D$13),IF(AND(MONTH(E896)=4,MONTH(F896)&gt;4),(NETWORKDAYS(E896,Lister!$E$19,Lister!$D$7:$D$13)-O896)*N896/NETWORKDAYS(Lister!$D$19,Lister!$E$19,Lister!$D$7:$D$13),IF(MONTH(E896)&gt;4,0)))),0),"")</f>
        <v/>
      </c>
      <c r="S896" s="48" t="str">
        <f>IFERROR(MAX(IF(OR(O896="",P896="",Q896=""),"",IF(AND(MONTH(E896)=5,MONTH(F896)=5),(NETWORKDAYS(E896,F896,Lister!$D$7:$D$13)-P896)*N896/NETWORKDAYS(Lister!$D$20,Lister!$E$20,Lister!$D$7:$D$13),IF(AND(MONTH(E896)=4,MONTH(F896)=5),(NETWORKDAYS(Lister!$D$20,F896,Lister!$D$7:$D$13)-P896)*N896/NETWORKDAYS(Lister!$D$20,Lister!$E$20,Lister!$D$7:$D$13),IF(AND(MONTH(E896)=5,MONTH(F896)=6),(NETWORKDAYS(E896,Lister!$E$20,Lister!$D$7:$D$13)-P896)*N896/NETWORKDAYS(Lister!$D$20,Lister!$E$20,Lister!$D$7:$D$13),IF(AND(MONTH(E896)=4,MONTH(F896)=6),(NETWORKDAYS(Lister!$D$20,Lister!$E$20,Lister!$D$7:$D$13)-P896)*N896/NETWORKDAYS(Lister!$D$20,Lister!$E$20,Lister!$D$7:$D$13),IF(OR(MONTH(F896)=4,MONTH(E896)=6),0)))))),0),"")</f>
        <v/>
      </c>
      <c r="T896" s="48" t="str">
        <f>IFERROR(MAX(IF(OR(O896="",P896="",Q896=""),"",IF(AND(MONTH(E896)=6,MONTH(F896)=6),(NETWORKDAYS(E896,F896,Lister!$D$7:$D$13)-Q896)*N896/NETWORKDAYS(Lister!$D$21,Lister!$E$21,Lister!$D$7:$D$13),IF(AND(MONTH(E896)&lt;6,MONTH(F896)=6),(NETWORKDAYS(Lister!$D$21,F896,Lister!$D$7:$D$13)-Q896)*N896/NETWORKDAYS(Lister!$D$21,Lister!$E$21,Lister!$D$7:$D$13),IF(MONTH(F896)&lt;6,0)))),0),"")</f>
        <v/>
      </c>
      <c r="U896" s="50" t="str">
        <f t="shared" si="68"/>
        <v/>
      </c>
    </row>
    <row r="897" spans="1:21" x14ac:dyDescent="0.35">
      <c r="A897" s="11" t="str">
        <f t="shared" si="69"/>
        <v/>
      </c>
      <c r="B897" s="32"/>
      <c r="C897" s="17"/>
      <c r="D897" s="18"/>
      <c r="E897" s="12"/>
      <c r="F897" s="12"/>
      <c r="G897" s="40" t="str">
        <f>IF(OR(E897="",F897=""),"",NETWORKDAYS(E897,F897,Lister!$D$7:$D$13))</f>
        <v/>
      </c>
      <c r="H897" s="14"/>
      <c r="I897" s="25" t="str">
        <f t="shared" si="65"/>
        <v/>
      </c>
      <c r="J897" s="45"/>
      <c r="K897" s="46"/>
      <c r="L897" s="15"/>
      <c r="M897" s="49" t="str">
        <f t="shared" si="66"/>
        <v/>
      </c>
      <c r="N897" s="47" t="str">
        <f t="shared" si="67"/>
        <v/>
      </c>
      <c r="O897" s="15"/>
      <c r="P897" s="15"/>
      <c r="Q897" s="15"/>
      <c r="R897" s="48" t="str">
        <f>IFERROR(MAX(IF(OR(O897="",P897="",Q897=""),"",IF(AND(MONTH(E897)=4,MONTH(F897)=4),(NETWORKDAYS(E897,F897,Lister!$D$7:$D$13)-O897)*N897/NETWORKDAYS(Lister!$D$19,Lister!$E$19,Lister!$D$7:$D$13),IF(AND(MONTH(E897)=4,MONTH(F897)&gt;4),(NETWORKDAYS(E897,Lister!$E$19,Lister!$D$7:$D$13)-O897)*N897/NETWORKDAYS(Lister!$D$19,Lister!$E$19,Lister!$D$7:$D$13),IF(MONTH(E897)&gt;4,0)))),0),"")</f>
        <v/>
      </c>
      <c r="S897" s="48" t="str">
        <f>IFERROR(MAX(IF(OR(O897="",P897="",Q897=""),"",IF(AND(MONTH(E897)=5,MONTH(F897)=5),(NETWORKDAYS(E897,F897,Lister!$D$7:$D$13)-P897)*N897/NETWORKDAYS(Lister!$D$20,Lister!$E$20,Lister!$D$7:$D$13),IF(AND(MONTH(E897)=4,MONTH(F897)=5),(NETWORKDAYS(Lister!$D$20,F897,Lister!$D$7:$D$13)-P897)*N897/NETWORKDAYS(Lister!$D$20,Lister!$E$20,Lister!$D$7:$D$13),IF(AND(MONTH(E897)=5,MONTH(F897)=6),(NETWORKDAYS(E897,Lister!$E$20,Lister!$D$7:$D$13)-P897)*N897/NETWORKDAYS(Lister!$D$20,Lister!$E$20,Lister!$D$7:$D$13),IF(AND(MONTH(E897)=4,MONTH(F897)=6),(NETWORKDAYS(Lister!$D$20,Lister!$E$20,Lister!$D$7:$D$13)-P897)*N897/NETWORKDAYS(Lister!$D$20,Lister!$E$20,Lister!$D$7:$D$13),IF(OR(MONTH(F897)=4,MONTH(E897)=6),0)))))),0),"")</f>
        <v/>
      </c>
      <c r="T897" s="48" t="str">
        <f>IFERROR(MAX(IF(OR(O897="",P897="",Q897=""),"",IF(AND(MONTH(E897)=6,MONTH(F897)=6),(NETWORKDAYS(E897,F897,Lister!$D$7:$D$13)-Q897)*N897/NETWORKDAYS(Lister!$D$21,Lister!$E$21,Lister!$D$7:$D$13),IF(AND(MONTH(E897)&lt;6,MONTH(F897)=6),(NETWORKDAYS(Lister!$D$21,F897,Lister!$D$7:$D$13)-Q897)*N897/NETWORKDAYS(Lister!$D$21,Lister!$E$21,Lister!$D$7:$D$13),IF(MONTH(F897)&lt;6,0)))),0),"")</f>
        <v/>
      </c>
      <c r="U897" s="50" t="str">
        <f t="shared" si="68"/>
        <v/>
      </c>
    </row>
    <row r="898" spans="1:21" x14ac:dyDescent="0.35">
      <c r="A898" s="11" t="str">
        <f t="shared" si="69"/>
        <v/>
      </c>
      <c r="B898" s="32"/>
      <c r="C898" s="17"/>
      <c r="D898" s="18"/>
      <c r="E898" s="12"/>
      <c r="F898" s="12"/>
      <c r="G898" s="40" t="str">
        <f>IF(OR(E898="",F898=""),"",NETWORKDAYS(E898,F898,Lister!$D$7:$D$13))</f>
        <v/>
      </c>
      <c r="H898" s="14"/>
      <c r="I898" s="25" t="str">
        <f t="shared" si="65"/>
        <v/>
      </c>
      <c r="J898" s="45"/>
      <c r="K898" s="46"/>
      <c r="L898" s="15"/>
      <c r="M898" s="49" t="str">
        <f t="shared" si="66"/>
        <v/>
      </c>
      <c r="N898" s="47" t="str">
        <f t="shared" si="67"/>
        <v/>
      </c>
      <c r="O898" s="15"/>
      <c r="P898" s="15"/>
      <c r="Q898" s="15"/>
      <c r="R898" s="48" t="str">
        <f>IFERROR(MAX(IF(OR(O898="",P898="",Q898=""),"",IF(AND(MONTH(E898)=4,MONTH(F898)=4),(NETWORKDAYS(E898,F898,Lister!$D$7:$D$13)-O898)*N898/NETWORKDAYS(Lister!$D$19,Lister!$E$19,Lister!$D$7:$D$13),IF(AND(MONTH(E898)=4,MONTH(F898)&gt;4),(NETWORKDAYS(E898,Lister!$E$19,Lister!$D$7:$D$13)-O898)*N898/NETWORKDAYS(Lister!$D$19,Lister!$E$19,Lister!$D$7:$D$13),IF(MONTH(E898)&gt;4,0)))),0),"")</f>
        <v/>
      </c>
      <c r="S898" s="48" t="str">
        <f>IFERROR(MAX(IF(OR(O898="",P898="",Q898=""),"",IF(AND(MONTH(E898)=5,MONTH(F898)=5),(NETWORKDAYS(E898,F898,Lister!$D$7:$D$13)-P898)*N898/NETWORKDAYS(Lister!$D$20,Lister!$E$20,Lister!$D$7:$D$13),IF(AND(MONTH(E898)=4,MONTH(F898)=5),(NETWORKDAYS(Lister!$D$20,F898,Lister!$D$7:$D$13)-P898)*N898/NETWORKDAYS(Lister!$D$20,Lister!$E$20,Lister!$D$7:$D$13),IF(AND(MONTH(E898)=5,MONTH(F898)=6),(NETWORKDAYS(E898,Lister!$E$20,Lister!$D$7:$D$13)-P898)*N898/NETWORKDAYS(Lister!$D$20,Lister!$E$20,Lister!$D$7:$D$13),IF(AND(MONTH(E898)=4,MONTH(F898)=6),(NETWORKDAYS(Lister!$D$20,Lister!$E$20,Lister!$D$7:$D$13)-P898)*N898/NETWORKDAYS(Lister!$D$20,Lister!$E$20,Lister!$D$7:$D$13),IF(OR(MONTH(F898)=4,MONTH(E898)=6),0)))))),0),"")</f>
        <v/>
      </c>
      <c r="T898" s="48" t="str">
        <f>IFERROR(MAX(IF(OR(O898="",P898="",Q898=""),"",IF(AND(MONTH(E898)=6,MONTH(F898)=6),(NETWORKDAYS(E898,F898,Lister!$D$7:$D$13)-Q898)*N898/NETWORKDAYS(Lister!$D$21,Lister!$E$21,Lister!$D$7:$D$13),IF(AND(MONTH(E898)&lt;6,MONTH(F898)=6),(NETWORKDAYS(Lister!$D$21,F898,Lister!$D$7:$D$13)-Q898)*N898/NETWORKDAYS(Lister!$D$21,Lister!$E$21,Lister!$D$7:$D$13),IF(MONTH(F898)&lt;6,0)))),0),"")</f>
        <v/>
      </c>
      <c r="U898" s="50" t="str">
        <f t="shared" si="68"/>
        <v/>
      </c>
    </row>
    <row r="899" spans="1:21" x14ac:dyDescent="0.35">
      <c r="A899" s="11" t="str">
        <f t="shared" si="69"/>
        <v/>
      </c>
      <c r="B899" s="32"/>
      <c r="C899" s="17"/>
      <c r="D899" s="18"/>
      <c r="E899" s="12"/>
      <c r="F899" s="12"/>
      <c r="G899" s="40" t="str">
        <f>IF(OR(E899="",F899=""),"",NETWORKDAYS(E899,F899,Lister!$D$7:$D$13))</f>
        <v/>
      </c>
      <c r="H899" s="14"/>
      <c r="I899" s="25" t="str">
        <f t="shared" si="65"/>
        <v/>
      </c>
      <c r="J899" s="45"/>
      <c r="K899" s="46"/>
      <c r="L899" s="15"/>
      <c r="M899" s="49" t="str">
        <f t="shared" si="66"/>
        <v/>
      </c>
      <c r="N899" s="47" t="str">
        <f t="shared" si="67"/>
        <v/>
      </c>
      <c r="O899" s="15"/>
      <c r="P899" s="15"/>
      <c r="Q899" s="15"/>
      <c r="R899" s="48" t="str">
        <f>IFERROR(MAX(IF(OR(O899="",P899="",Q899=""),"",IF(AND(MONTH(E899)=4,MONTH(F899)=4),(NETWORKDAYS(E899,F899,Lister!$D$7:$D$13)-O899)*N899/NETWORKDAYS(Lister!$D$19,Lister!$E$19,Lister!$D$7:$D$13),IF(AND(MONTH(E899)=4,MONTH(F899)&gt;4),(NETWORKDAYS(E899,Lister!$E$19,Lister!$D$7:$D$13)-O899)*N899/NETWORKDAYS(Lister!$D$19,Lister!$E$19,Lister!$D$7:$D$13),IF(MONTH(E899)&gt;4,0)))),0),"")</f>
        <v/>
      </c>
      <c r="S899" s="48" t="str">
        <f>IFERROR(MAX(IF(OR(O899="",P899="",Q899=""),"",IF(AND(MONTH(E899)=5,MONTH(F899)=5),(NETWORKDAYS(E899,F899,Lister!$D$7:$D$13)-P899)*N899/NETWORKDAYS(Lister!$D$20,Lister!$E$20,Lister!$D$7:$D$13),IF(AND(MONTH(E899)=4,MONTH(F899)=5),(NETWORKDAYS(Lister!$D$20,F899,Lister!$D$7:$D$13)-P899)*N899/NETWORKDAYS(Lister!$D$20,Lister!$E$20,Lister!$D$7:$D$13),IF(AND(MONTH(E899)=5,MONTH(F899)=6),(NETWORKDAYS(E899,Lister!$E$20,Lister!$D$7:$D$13)-P899)*N899/NETWORKDAYS(Lister!$D$20,Lister!$E$20,Lister!$D$7:$D$13),IF(AND(MONTH(E899)=4,MONTH(F899)=6),(NETWORKDAYS(Lister!$D$20,Lister!$E$20,Lister!$D$7:$D$13)-P899)*N899/NETWORKDAYS(Lister!$D$20,Lister!$E$20,Lister!$D$7:$D$13),IF(OR(MONTH(F899)=4,MONTH(E899)=6),0)))))),0),"")</f>
        <v/>
      </c>
      <c r="T899" s="48" t="str">
        <f>IFERROR(MAX(IF(OR(O899="",P899="",Q899=""),"",IF(AND(MONTH(E899)=6,MONTH(F899)=6),(NETWORKDAYS(E899,F899,Lister!$D$7:$D$13)-Q899)*N899/NETWORKDAYS(Lister!$D$21,Lister!$E$21,Lister!$D$7:$D$13),IF(AND(MONTH(E899)&lt;6,MONTH(F899)=6),(NETWORKDAYS(Lister!$D$21,F899,Lister!$D$7:$D$13)-Q899)*N899/NETWORKDAYS(Lister!$D$21,Lister!$E$21,Lister!$D$7:$D$13),IF(MONTH(F899)&lt;6,0)))),0),"")</f>
        <v/>
      </c>
      <c r="U899" s="50" t="str">
        <f t="shared" si="68"/>
        <v/>
      </c>
    </row>
    <row r="900" spans="1:21" x14ac:dyDescent="0.35">
      <c r="A900" s="11" t="str">
        <f t="shared" si="69"/>
        <v/>
      </c>
      <c r="B900" s="32"/>
      <c r="C900" s="17"/>
      <c r="D900" s="18"/>
      <c r="E900" s="12"/>
      <c r="F900" s="12"/>
      <c r="G900" s="40" t="str">
        <f>IF(OR(E900="",F900=""),"",NETWORKDAYS(E900,F900,Lister!$D$7:$D$13))</f>
        <v/>
      </c>
      <c r="H900" s="14"/>
      <c r="I900" s="25" t="str">
        <f t="shared" si="65"/>
        <v/>
      </c>
      <c r="J900" s="45"/>
      <c r="K900" s="46"/>
      <c r="L900" s="15"/>
      <c r="M900" s="49" t="str">
        <f t="shared" si="66"/>
        <v/>
      </c>
      <c r="N900" s="47" t="str">
        <f t="shared" si="67"/>
        <v/>
      </c>
      <c r="O900" s="15"/>
      <c r="P900" s="15"/>
      <c r="Q900" s="15"/>
      <c r="R900" s="48" t="str">
        <f>IFERROR(MAX(IF(OR(O900="",P900="",Q900=""),"",IF(AND(MONTH(E900)=4,MONTH(F900)=4),(NETWORKDAYS(E900,F900,Lister!$D$7:$D$13)-O900)*N900/NETWORKDAYS(Lister!$D$19,Lister!$E$19,Lister!$D$7:$D$13),IF(AND(MONTH(E900)=4,MONTH(F900)&gt;4),(NETWORKDAYS(E900,Lister!$E$19,Lister!$D$7:$D$13)-O900)*N900/NETWORKDAYS(Lister!$D$19,Lister!$E$19,Lister!$D$7:$D$13),IF(MONTH(E900)&gt;4,0)))),0),"")</f>
        <v/>
      </c>
      <c r="S900" s="48" t="str">
        <f>IFERROR(MAX(IF(OR(O900="",P900="",Q900=""),"",IF(AND(MONTH(E900)=5,MONTH(F900)=5),(NETWORKDAYS(E900,F900,Lister!$D$7:$D$13)-P900)*N900/NETWORKDAYS(Lister!$D$20,Lister!$E$20,Lister!$D$7:$D$13),IF(AND(MONTH(E900)=4,MONTH(F900)=5),(NETWORKDAYS(Lister!$D$20,F900,Lister!$D$7:$D$13)-P900)*N900/NETWORKDAYS(Lister!$D$20,Lister!$E$20,Lister!$D$7:$D$13),IF(AND(MONTH(E900)=5,MONTH(F900)=6),(NETWORKDAYS(E900,Lister!$E$20,Lister!$D$7:$D$13)-P900)*N900/NETWORKDAYS(Lister!$D$20,Lister!$E$20,Lister!$D$7:$D$13),IF(AND(MONTH(E900)=4,MONTH(F900)=6),(NETWORKDAYS(Lister!$D$20,Lister!$E$20,Lister!$D$7:$D$13)-P900)*N900/NETWORKDAYS(Lister!$D$20,Lister!$E$20,Lister!$D$7:$D$13),IF(OR(MONTH(F900)=4,MONTH(E900)=6),0)))))),0),"")</f>
        <v/>
      </c>
      <c r="T900" s="48" t="str">
        <f>IFERROR(MAX(IF(OR(O900="",P900="",Q900=""),"",IF(AND(MONTH(E900)=6,MONTH(F900)=6),(NETWORKDAYS(E900,F900,Lister!$D$7:$D$13)-Q900)*N900/NETWORKDAYS(Lister!$D$21,Lister!$E$21,Lister!$D$7:$D$13),IF(AND(MONTH(E900)&lt;6,MONTH(F900)=6),(NETWORKDAYS(Lister!$D$21,F900,Lister!$D$7:$D$13)-Q900)*N900/NETWORKDAYS(Lister!$D$21,Lister!$E$21,Lister!$D$7:$D$13),IF(MONTH(F900)&lt;6,0)))),0),"")</f>
        <v/>
      </c>
      <c r="U900" s="50" t="str">
        <f t="shared" si="68"/>
        <v/>
      </c>
    </row>
    <row r="901" spans="1:21" x14ac:dyDescent="0.35">
      <c r="A901" s="11" t="str">
        <f t="shared" si="69"/>
        <v/>
      </c>
      <c r="B901" s="32"/>
      <c r="C901" s="17"/>
      <c r="D901" s="18"/>
      <c r="E901" s="12"/>
      <c r="F901" s="12"/>
      <c r="G901" s="40" t="str">
        <f>IF(OR(E901="",F901=""),"",NETWORKDAYS(E901,F901,Lister!$D$7:$D$13))</f>
        <v/>
      </c>
      <c r="H901" s="14"/>
      <c r="I901" s="25" t="str">
        <f t="shared" si="65"/>
        <v/>
      </c>
      <c r="J901" s="45"/>
      <c r="K901" s="46"/>
      <c r="L901" s="15"/>
      <c r="M901" s="49" t="str">
        <f t="shared" si="66"/>
        <v/>
      </c>
      <c r="N901" s="47" t="str">
        <f t="shared" si="67"/>
        <v/>
      </c>
      <c r="O901" s="15"/>
      <c r="P901" s="15"/>
      <c r="Q901" s="15"/>
      <c r="R901" s="48" t="str">
        <f>IFERROR(MAX(IF(OR(O901="",P901="",Q901=""),"",IF(AND(MONTH(E901)=4,MONTH(F901)=4),(NETWORKDAYS(E901,F901,Lister!$D$7:$D$13)-O901)*N901/NETWORKDAYS(Lister!$D$19,Lister!$E$19,Lister!$D$7:$D$13),IF(AND(MONTH(E901)=4,MONTH(F901)&gt;4),(NETWORKDAYS(E901,Lister!$E$19,Lister!$D$7:$D$13)-O901)*N901/NETWORKDAYS(Lister!$D$19,Lister!$E$19,Lister!$D$7:$D$13),IF(MONTH(E901)&gt;4,0)))),0),"")</f>
        <v/>
      </c>
      <c r="S901" s="48" t="str">
        <f>IFERROR(MAX(IF(OR(O901="",P901="",Q901=""),"",IF(AND(MONTH(E901)=5,MONTH(F901)=5),(NETWORKDAYS(E901,F901,Lister!$D$7:$D$13)-P901)*N901/NETWORKDAYS(Lister!$D$20,Lister!$E$20,Lister!$D$7:$D$13),IF(AND(MONTH(E901)=4,MONTH(F901)=5),(NETWORKDAYS(Lister!$D$20,F901,Lister!$D$7:$D$13)-P901)*N901/NETWORKDAYS(Lister!$D$20,Lister!$E$20,Lister!$D$7:$D$13),IF(AND(MONTH(E901)=5,MONTH(F901)=6),(NETWORKDAYS(E901,Lister!$E$20,Lister!$D$7:$D$13)-P901)*N901/NETWORKDAYS(Lister!$D$20,Lister!$E$20,Lister!$D$7:$D$13),IF(AND(MONTH(E901)=4,MONTH(F901)=6),(NETWORKDAYS(Lister!$D$20,Lister!$E$20,Lister!$D$7:$D$13)-P901)*N901/NETWORKDAYS(Lister!$D$20,Lister!$E$20,Lister!$D$7:$D$13),IF(OR(MONTH(F901)=4,MONTH(E901)=6),0)))))),0),"")</f>
        <v/>
      </c>
      <c r="T901" s="48" t="str">
        <f>IFERROR(MAX(IF(OR(O901="",P901="",Q901=""),"",IF(AND(MONTH(E901)=6,MONTH(F901)=6),(NETWORKDAYS(E901,F901,Lister!$D$7:$D$13)-Q901)*N901/NETWORKDAYS(Lister!$D$21,Lister!$E$21,Lister!$D$7:$D$13),IF(AND(MONTH(E901)&lt;6,MONTH(F901)=6),(NETWORKDAYS(Lister!$D$21,F901,Lister!$D$7:$D$13)-Q901)*N901/NETWORKDAYS(Lister!$D$21,Lister!$E$21,Lister!$D$7:$D$13),IF(MONTH(F901)&lt;6,0)))),0),"")</f>
        <v/>
      </c>
      <c r="U901" s="50" t="str">
        <f t="shared" si="68"/>
        <v/>
      </c>
    </row>
    <row r="902" spans="1:21" x14ac:dyDescent="0.35">
      <c r="A902" s="11" t="str">
        <f t="shared" si="69"/>
        <v/>
      </c>
      <c r="B902" s="32"/>
      <c r="C902" s="17"/>
      <c r="D902" s="18"/>
      <c r="E902" s="12"/>
      <c r="F902" s="12"/>
      <c r="G902" s="40" t="str">
        <f>IF(OR(E902="",F902=""),"",NETWORKDAYS(E902,F902,Lister!$D$7:$D$13))</f>
        <v/>
      </c>
      <c r="H902" s="14"/>
      <c r="I902" s="25" t="str">
        <f t="shared" si="65"/>
        <v/>
      </c>
      <c r="J902" s="45"/>
      <c r="K902" s="46"/>
      <c r="L902" s="15"/>
      <c r="M902" s="49" t="str">
        <f t="shared" si="66"/>
        <v/>
      </c>
      <c r="N902" s="47" t="str">
        <f t="shared" si="67"/>
        <v/>
      </c>
      <c r="O902" s="15"/>
      <c r="P902" s="15"/>
      <c r="Q902" s="15"/>
      <c r="R902" s="48" t="str">
        <f>IFERROR(MAX(IF(OR(O902="",P902="",Q902=""),"",IF(AND(MONTH(E902)=4,MONTH(F902)=4),(NETWORKDAYS(E902,F902,Lister!$D$7:$D$13)-O902)*N902/NETWORKDAYS(Lister!$D$19,Lister!$E$19,Lister!$D$7:$D$13),IF(AND(MONTH(E902)=4,MONTH(F902)&gt;4),(NETWORKDAYS(E902,Lister!$E$19,Lister!$D$7:$D$13)-O902)*N902/NETWORKDAYS(Lister!$D$19,Lister!$E$19,Lister!$D$7:$D$13),IF(MONTH(E902)&gt;4,0)))),0),"")</f>
        <v/>
      </c>
      <c r="S902" s="48" t="str">
        <f>IFERROR(MAX(IF(OR(O902="",P902="",Q902=""),"",IF(AND(MONTH(E902)=5,MONTH(F902)=5),(NETWORKDAYS(E902,F902,Lister!$D$7:$D$13)-P902)*N902/NETWORKDAYS(Lister!$D$20,Lister!$E$20,Lister!$D$7:$D$13),IF(AND(MONTH(E902)=4,MONTH(F902)=5),(NETWORKDAYS(Lister!$D$20,F902,Lister!$D$7:$D$13)-P902)*N902/NETWORKDAYS(Lister!$D$20,Lister!$E$20,Lister!$D$7:$D$13),IF(AND(MONTH(E902)=5,MONTH(F902)=6),(NETWORKDAYS(E902,Lister!$E$20,Lister!$D$7:$D$13)-P902)*N902/NETWORKDAYS(Lister!$D$20,Lister!$E$20,Lister!$D$7:$D$13),IF(AND(MONTH(E902)=4,MONTH(F902)=6),(NETWORKDAYS(Lister!$D$20,Lister!$E$20,Lister!$D$7:$D$13)-P902)*N902/NETWORKDAYS(Lister!$D$20,Lister!$E$20,Lister!$D$7:$D$13),IF(OR(MONTH(F902)=4,MONTH(E902)=6),0)))))),0),"")</f>
        <v/>
      </c>
      <c r="T902" s="48" t="str">
        <f>IFERROR(MAX(IF(OR(O902="",P902="",Q902=""),"",IF(AND(MONTH(E902)=6,MONTH(F902)=6),(NETWORKDAYS(E902,F902,Lister!$D$7:$D$13)-Q902)*N902/NETWORKDAYS(Lister!$D$21,Lister!$E$21,Lister!$D$7:$D$13),IF(AND(MONTH(E902)&lt;6,MONTH(F902)=6),(NETWORKDAYS(Lister!$D$21,F902,Lister!$D$7:$D$13)-Q902)*N902/NETWORKDAYS(Lister!$D$21,Lister!$E$21,Lister!$D$7:$D$13),IF(MONTH(F902)&lt;6,0)))),0),"")</f>
        <v/>
      </c>
      <c r="U902" s="50" t="str">
        <f t="shared" si="68"/>
        <v/>
      </c>
    </row>
    <row r="903" spans="1:21" x14ac:dyDescent="0.35">
      <c r="A903" s="11" t="str">
        <f t="shared" si="69"/>
        <v/>
      </c>
      <c r="B903" s="32"/>
      <c r="C903" s="17"/>
      <c r="D903" s="18"/>
      <c r="E903" s="12"/>
      <c r="F903" s="12"/>
      <c r="G903" s="40" t="str">
        <f>IF(OR(E903="",F903=""),"",NETWORKDAYS(E903,F903,Lister!$D$7:$D$13))</f>
        <v/>
      </c>
      <c r="H903" s="14"/>
      <c r="I903" s="25" t="str">
        <f t="shared" si="65"/>
        <v/>
      </c>
      <c r="J903" s="45"/>
      <c r="K903" s="46"/>
      <c r="L903" s="15"/>
      <c r="M903" s="49" t="str">
        <f t="shared" si="66"/>
        <v/>
      </c>
      <c r="N903" s="47" t="str">
        <f t="shared" si="67"/>
        <v/>
      </c>
      <c r="O903" s="15"/>
      <c r="P903" s="15"/>
      <c r="Q903" s="15"/>
      <c r="R903" s="48" t="str">
        <f>IFERROR(MAX(IF(OR(O903="",P903="",Q903=""),"",IF(AND(MONTH(E903)=4,MONTH(F903)=4),(NETWORKDAYS(E903,F903,Lister!$D$7:$D$13)-O903)*N903/NETWORKDAYS(Lister!$D$19,Lister!$E$19,Lister!$D$7:$D$13),IF(AND(MONTH(E903)=4,MONTH(F903)&gt;4),(NETWORKDAYS(E903,Lister!$E$19,Lister!$D$7:$D$13)-O903)*N903/NETWORKDAYS(Lister!$D$19,Lister!$E$19,Lister!$D$7:$D$13),IF(MONTH(E903)&gt;4,0)))),0),"")</f>
        <v/>
      </c>
      <c r="S903" s="48" t="str">
        <f>IFERROR(MAX(IF(OR(O903="",P903="",Q903=""),"",IF(AND(MONTH(E903)=5,MONTH(F903)=5),(NETWORKDAYS(E903,F903,Lister!$D$7:$D$13)-P903)*N903/NETWORKDAYS(Lister!$D$20,Lister!$E$20,Lister!$D$7:$D$13),IF(AND(MONTH(E903)=4,MONTH(F903)=5),(NETWORKDAYS(Lister!$D$20,F903,Lister!$D$7:$D$13)-P903)*N903/NETWORKDAYS(Lister!$D$20,Lister!$E$20,Lister!$D$7:$D$13),IF(AND(MONTH(E903)=5,MONTH(F903)=6),(NETWORKDAYS(E903,Lister!$E$20,Lister!$D$7:$D$13)-P903)*N903/NETWORKDAYS(Lister!$D$20,Lister!$E$20,Lister!$D$7:$D$13),IF(AND(MONTH(E903)=4,MONTH(F903)=6),(NETWORKDAYS(Lister!$D$20,Lister!$E$20,Lister!$D$7:$D$13)-P903)*N903/NETWORKDAYS(Lister!$D$20,Lister!$E$20,Lister!$D$7:$D$13),IF(OR(MONTH(F903)=4,MONTH(E903)=6),0)))))),0),"")</f>
        <v/>
      </c>
      <c r="T903" s="48" t="str">
        <f>IFERROR(MAX(IF(OR(O903="",P903="",Q903=""),"",IF(AND(MONTH(E903)=6,MONTH(F903)=6),(NETWORKDAYS(E903,F903,Lister!$D$7:$D$13)-Q903)*N903/NETWORKDAYS(Lister!$D$21,Lister!$E$21,Lister!$D$7:$D$13),IF(AND(MONTH(E903)&lt;6,MONTH(F903)=6),(NETWORKDAYS(Lister!$D$21,F903,Lister!$D$7:$D$13)-Q903)*N903/NETWORKDAYS(Lister!$D$21,Lister!$E$21,Lister!$D$7:$D$13),IF(MONTH(F903)&lt;6,0)))),0),"")</f>
        <v/>
      </c>
      <c r="U903" s="50" t="str">
        <f t="shared" si="68"/>
        <v/>
      </c>
    </row>
    <row r="904" spans="1:21" x14ac:dyDescent="0.35">
      <c r="A904" s="11" t="str">
        <f t="shared" si="69"/>
        <v/>
      </c>
      <c r="B904" s="32"/>
      <c r="C904" s="17"/>
      <c r="D904" s="18"/>
      <c r="E904" s="12"/>
      <c r="F904" s="12"/>
      <c r="G904" s="40" t="str">
        <f>IF(OR(E904="",F904=""),"",NETWORKDAYS(E904,F904,Lister!$D$7:$D$13))</f>
        <v/>
      </c>
      <c r="H904" s="14"/>
      <c r="I904" s="25" t="str">
        <f t="shared" si="65"/>
        <v/>
      </c>
      <c r="J904" s="45"/>
      <c r="K904" s="46"/>
      <c r="L904" s="15"/>
      <c r="M904" s="49" t="str">
        <f t="shared" si="66"/>
        <v/>
      </c>
      <c r="N904" s="47" t="str">
        <f t="shared" si="67"/>
        <v/>
      </c>
      <c r="O904" s="15"/>
      <c r="P904" s="15"/>
      <c r="Q904" s="15"/>
      <c r="R904" s="48" t="str">
        <f>IFERROR(MAX(IF(OR(O904="",P904="",Q904=""),"",IF(AND(MONTH(E904)=4,MONTH(F904)=4),(NETWORKDAYS(E904,F904,Lister!$D$7:$D$13)-O904)*N904/NETWORKDAYS(Lister!$D$19,Lister!$E$19,Lister!$D$7:$D$13),IF(AND(MONTH(E904)=4,MONTH(F904)&gt;4),(NETWORKDAYS(E904,Lister!$E$19,Lister!$D$7:$D$13)-O904)*N904/NETWORKDAYS(Lister!$D$19,Lister!$E$19,Lister!$D$7:$D$13),IF(MONTH(E904)&gt;4,0)))),0),"")</f>
        <v/>
      </c>
      <c r="S904" s="48" t="str">
        <f>IFERROR(MAX(IF(OR(O904="",P904="",Q904=""),"",IF(AND(MONTH(E904)=5,MONTH(F904)=5),(NETWORKDAYS(E904,F904,Lister!$D$7:$D$13)-P904)*N904/NETWORKDAYS(Lister!$D$20,Lister!$E$20,Lister!$D$7:$D$13),IF(AND(MONTH(E904)=4,MONTH(F904)=5),(NETWORKDAYS(Lister!$D$20,F904,Lister!$D$7:$D$13)-P904)*N904/NETWORKDAYS(Lister!$D$20,Lister!$E$20,Lister!$D$7:$D$13),IF(AND(MONTH(E904)=5,MONTH(F904)=6),(NETWORKDAYS(E904,Lister!$E$20,Lister!$D$7:$D$13)-P904)*N904/NETWORKDAYS(Lister!$D$20,Lister!$E$20,Lister!$D$7:$D$13),IF(AND(MONTH(E904)=4,MONTH(F904)=6),(NETWORKDAYS(Lister!$D$20,Lister!$E$20,Lister!$D$7:$D$13)-P904)*N904/NETWORKDAYS(Lister!$D$20,Lister!$E$20,Lister!$D$7:$D$13),IF(OR(MONTH(F904)=4,MONTH(E904)=6),0)))))),0),"")</f>
        <v/>
      </c>
      <c r="T904" s="48" t="str">
        <f>IFERROR(MAX(IF(OR(O904="",P904="",Q904=""),"",IF(AND(MONTH(E904)=6,MONTH(F904)=6),(NETWORKDAYS(E904,F904,Lister!$D$7:$D$13)-Q904)*N904/NETWORKDAYS(Lister!$D$21,Lister!$E$21,Lister!$D$7:$D$13),IF(AND(MONTH(E904)&lt;6,MONTH(F904)=6),(NETWORKDAYS(Lister!$D$21,F904,Lister!$D$7:$D$13)-Q904)*N904/NETWORKDAYS(Lister!$D$21,Lister!$E$21,Lister!$D$7:$D$13),IF(MONTH(F904)&lt;6,0)))),0),"")</f>
        <v/>
      </c>
      <c r="U904" s="50" t="str">
        <f t="shared" si="68"/>
        <v/>
      </c>
    </row>
    <row r="905" spans="1:21" x14ac:dyDescent="0.35">
      <c r="A905" s="11" t="str">
        <f t="shared" si="69"/>
        <v/>
      </c>
      <c r="B905" s="32"/>
      <c r="C905" s="17"/>
      <c r="D905" s="18"/>
      <c r="E905" s="12"/>
      <c r="F905" s="12"/>
      <c r="G905" s="40" t="str">
        <f>IF(OR(E905="",F905=""),"",NETWORKDAYS(E905,F905,Lister!$D$7:$D$13))</f>
        <v/>
      </c>
      <c r="H905" s="14"/>
      <c r="I905" s="25" t="str">
        <f t="shared" si="65"/>
        <v/>
      </c>
      <c r="J905" s="45"/>
      <c r="K905" s="46"/>
      <c r="L905" s="15"/>
      <c r="M905" s="49" t="str">
        <f t="shared" si="66"/>
        <v/>
      </c>
      <c r="N905" s="47" t="str">
        <f t="shared" si="67"/>
        <v/>
      </c>
      <c r="O905" s="15"/>
      <c r="P905" s="15"/>
      <c r="Q905" s="15"/>
      <c r="R905" s="48" t="str">
        <f>IFERROR(MAX(IF(OR(O905="",P905="",Q905=""),"",IF(AND(MONTH(E905)=4,MONTH(F905)=4),(NETWORKDAYS(E905,F905,Lister!$D$7:$D$13)-O905)*N905/NETWORKDAYS(Lister!$D$19,Lister!$E$19,Lister!$D$7:$D$13),IF(AND(MONTH(E905)=4,MONTH(F905)&gt;4),(NETWORKDAYS(E905,Lister!$E$19,Lister!$D$7:$D$13)-O905)*N905/NETWORKDAYS(Lister!$D$19,Lister!$E$19,Lister!$D$7:$D$13),IF(MONTH(E905)&gt;4,0)))),0),"")</f>
        <v/>
      </c>
      <c r="S905" s="48" t="str">
        <f>IFERROR(MAX(IF(OR(O905="",P905="",Q905=""),"",IF(AND(MONTH(E905)=5,MONTH(F905)=5),(NETWORKDAYS(E905,F905,Lister!$D$7:$D$13)-P905)*N905/NETWORKDAYS(Lister!$D$20,Lister!$E$20,Lister!$D$7:$D$13),IF(AND(MONTH(E905)=4,MONTH(F905)=5),(NETWORKDAYS(Lister!$D$20,F905,Lister!$D$7:$D$13)-P905)*N905/NETWORKDAYS(Lister!$D$20,Lister!$E$20,Lister!$D$7:$D$13),IF(AND(MONTH(E905)=5,MONTH(F905)=6),(NETWORKDAYS(E905,Lister!$E$20,Lister!$D$7:$D$13)-P905)*N905/NETWORKDAYS(Lister!$D$20,Lister!$E$20,Lister!$D$7:$D$13),IF(AND(MONTH(E905)=4,MONTH(F905)=6),(NETWORKDAYS(Lister!$D$20,Lister!$E$20,Lister!$D$7:$D$13)-P905)*N905/NETWORKDAYS(Lister!$D$20,Lister!$E$20,Lister!$D$7:$D$13),IF(OR(MONTH(F905)=4,MONTH(E905)=6),0)))))),0),"")</f>
        <v/>
      </c>
      <c r="T905" s="48" t="str">
        <f>IFERROR(MAX(IF(OR(O905="",P905="",Q905=""),"",IF(AND(MONTH(E905)=6,MONTH(F905)=6),(NETWORKDAYS(E905,F905,Lister!$D$7:$D$13)-Q905)*N905/NETWORKDAYS(Lister!$D$21,Lister!$E$21,Lister!$D$7:$D$13),IF(AND(MONTH(E905)&lt;6,MONTH(F905)=6),(NETWORKDAYS(Lister!$D$21,F905,Lister!$D$7:$D$13)-Q905)*N905/NETWORKDAYS(Lister!$D$21,Lister!$E$21,Lister!$D$7:$D$13),IF(MONTH(F905)&lt;6,0)))),0),"")</f>
        <v/>
      </c>
      <c r="U905" s="50" t="str">
        <f t="shared" si="68"/>
        <v/>
      </c>
    </row>
    <row r="906" spans="1:21" x14ac:dyDescent="0.35">
      <c r="A906" s="11" t="str">
        <f t="shared" si="69"/>
        <v/>
      </c>
      <c r="B906" s="32"/>
      <c r="C906" s="17"/>
      <c r="D906" s="18"/>
      <c r="E906" s="12"/>
      <c r="F906" s="12"/>
      <c r="G906" s="40" t="str">
        <f>IF(OR(E906="",F906=""),"",NETWORKDAYS(E906,F906,Lister!$D$7:$D$13))</f>
        <v/>
      </c>
      <c r="H906" s="14"/>
      <c r="I906" s="25" t="str">
        <f t="shared" si="65"/>
        <v/>
      </c>
      <c r="J906" s="45"/>
      <c r="K906" s="46"/>
      <c r="L906" s="15"/>
      <c r="M906" s="49" t="str">
        <f t="shared" si="66"/>
        <v/>
      </c>
      <c r="N906" s="47" t="str">
        <f t="shared" si="67"/>
        <v/>
      </c>
      <c r="O906" s="15"/>
      <c r="P906" s="15"/>
      <c r="Q906" s="15"/>
      <c r="R906" s="48" t="str">
        <f>IFERROR(MAX(IF(OR(O906="",P906="",Q906=""),"",IF(AND(MONTH(E906)=4,MONTH(F906)=4),(NETWORKDAYS(E906,F906,Lister!$D$7:$D$13)-O906)*N906/NETWORKDAYS(Lister!$D$19,Lister!$E$19,Lister!$D$7:$D$13),IF(AND(MONTH(E906)=4,MONTH(F906)&gt;4),(NETWORKDAYS(E906,Lister!$E$19,Lister!$D$7:$D$13)-O906)*N906/NETWORKDAYS(Lister!$D$19,Lister!$E$19,Lister!$D$7:$D$13),IF(MONTH(E906)&gt;4,0)))),0),"")</f>
        <v/>
      </c>
      <c r="S906" s="48" t="str">
        <f>IFERROR(MAX(IF(OR(O906="",P906="",Q906=""),"",IF(AND(MONTH(E906)=5,MONTH(F906)=5),(NETWORKDAYS(E906,F906,Lister!$D$7:$D$13)-P906)*N906/NETWORKDAYS(Lister!$D$20,Lister!$E$20,Lister!$D$7:$D$13),IF(AND(MONTH(E906)=4,MONTH(F906)=5),(NETWORKDAYS(Lister!$D$20,F906,Lister!$D$7:$D$13)-P906)*N906/NETWORKDAYS(Lister!$D$20,Lister!$E$20,Lister!$D$7:$D$13),IF(AND(MONTH(E906)=5,MONTH(F906)=6),(NETWORKDAYS(E906,Lister!$E$20,Lister!$D$7:$D$13)-P906)*N906/NETWORKDAYS(Lister!$D$20,Lister!$E$20,Lister!$D$7:$D$13),IF(AND(MONTH(E906)=4,MONTH(F906)=6),(NETWORKDAYS(Lister!$D$20,Lister!$E$20,Lister!$D$7:$D$13)-P906)*N906/NETWORKDAYS(Lister!$D$20,Lister!$E$20,Lister!$D$7:$D$13),IF(OR(MONTH(F906)=4,MONTH(E906)=6),0)))))),0),"")</f>
        <v/>
      </c>
      <c r="T906" s="48" t="str">
        <f>IFERROR(MAX(IF(OR(O906="",P906="",Q906=""),"",IF(AND(MONTH(E906)=6,MONTH(F906)=6),(NETWORKDAYS(E906,F906,Lister!$D$7:$D$13)-Q906)*N906/NETWORKDAYS(Lister!$D$21,Lister!$E$21,Lister!$D$7:$D$13),IF(AND(MONTH(E906)&lt;6,MONTH(F906)=6),(NETWORKDAYS(Lister!$D$21,F906,Lister!$D$7:$D$13)-Q906)*N906/NETWORKDAYS(Lister!$D$21,Lister!$E$21,Lister!$D$7:$D$13),IF(MONTH(F906)&lt;6,0)))),0),"")</f>
        <v/>
      </c>
      <c r="U906" s="50" t="str">
        <f t="shared" si="68"/>
        <v/>
      </c>
    </row>
    <row r="907" spans="1:21" x14ac:dyDescent="0.35">
      <c r="A907" s="11" t="str">
        <f t="shared" si="69"/>
        <v/>
      </c>
      <c r="B907" s="32"/>
      <c r="C907" s="17"/>
      <c r="D907" s="18"/>
      <c r="E907" s="12"/>
      <c r="F907" s="12"/>
      <c r="G907" s="40" t="str">
        <f>IF(OR(E907="",F907=""),"",NETWORKDAYS(E907,F907,Lister!$D$7:$D$13))</f>
        <v/>
      </c>
      <c r="H907" s="14"/>
      <c r="I907" s="25" t="str">
        <f t="shared" si="65"/>
        <v/>
      </c>
      <c r="J907" s="45"/>
      <c r="K907" s="46"/>
      <c r="L907" s="15"/>
      <c r="M907" s="49" t="str">
        <f t="shared" si="66"/>
        <v/>
      </c>
      <c r="N907" s="47" t="str">
        <f t="shared" si="67"/>
        <v/>
      </c>
      <c r="O907" s="15"/>
      <c r="P907" s="15"/>
      <c r="Q907" s="15"/>
      <c r="R907" s="48" t="str">
        <f>IFERROR(MAX(IF(OR(O907="",P907="",Q907=""),"",IF(AND(MONTH(E907)=4,MONTH(F907)=4),(NETWORKDAYS(E907,F907,Lister!$D$7:$D$13)-O907)*N907/NETWORKDAYS(Lister!$D$19,Lister!$E$19,Lister!$D$7:$D$13),IF(AND(MONTH(E907)=4,MONTH(F907)&gt;4),(NETWORKDAYS(E907,Lister!$E$19,Lister!$D$7:$D$13)-O907)*N907/NETWORKDAYS(Lister!$D$19,Lister!$E$19,Lister!$D$7:$D$13),IF(MONTH(E907)&gt;4,0)))),0),"")</f>
        <v/>
      </c>
      <c r="S907" s="48" t="str">
        <f>IFERROR(MAX(IF(OR(O907="",P907="",Q907=""),"",IF(AND(MONTH(E907)=5,MONTH(F907)=5),(NETWORKDAYS(E907,F907,Lister!$D$7:$D$13)-P907)*N907/NETWORKDAYS(Lister!$D$20,Lister!$E$20,Lister!$D$7:$D$13),IF(AND(MONTH(E907)=4,MONTH(F907)=5),(NETWORKDAYS(Lister!$D$20,F907,Lister!$D$7:$D$13)-P907)*N907/NETWORKDAYS(Lister!$D$20,Lister!$E$20,Lister!$D$7:$D$13),IF(AND(MONTH(E907)=5,MONTH(F907)=6),(NETWORKDAYS(E907,Lister!$E$20,Lister!$D$7:$D$13)-P907)*N907/NETWORKDAYS(Lister!$D$20,Lister!$E$20,Lister!$D$7:$D$13),IF(AND(MONTH(E907)=4,MONTH(F907)=6),(NETWORKDAYS(Lister!$D$20,Lister!$E$20,Lister!$D$7:$D$13)-P907)*N907/NETWORKDAYS(Lister!$D$20,Lister!$E$20,Lister!$D$7:$D$13),IF(OR(MONTH(F907)=4,MONTH(E907)=6),0)))))),0),"")</f>
        <v/>
      </c>
      <c r="T907" s="48" t="str">
        <f>IFERROR(MAX(IF(OR(O907="",P907="",Q907=""),"",IF(AND(MONTH(E907)=6,MONTH(F907)=6),(NETWORKDAYS(E907,F907,Lister!$D$7:$D$13)-Q907)*N907/NETWORKDAYS(Lister!$D$21,Lister!$E$21,Lister!$D$7:$D$13),IF(AND(MONTH(E907)&lt;6,MONTH(F907)=6),(NETWORKDAYS(Lister!$D$21,F907,Lister!$D$7:$D$13)-Q907)*N907/NETWORKDAYS(Lister!$D$21,Lister!$E$21,Lister!$D$7:$D$13),IF(MONTH(F907)&lt;6,0)))),0),"")</f>
        <v/>
      </c>
      <c r="U907" s="50" t="str">
        <f t="shared" si="68"/>
        <v/>
      </c>
    </row>
    <row r="908" spans="1:21" x14ac:dyDescent="0.35">
      <c r="A908" s="11" t="str">
        <f t="shared" si="69"/>
        <v/>
      </c>
      <c r="B908" s="32"/>
      <c r="C908" s="17"/>
      <c r="D908" s="18"/>
      <c r="E908" s="12"/>
      <c r="F908" s="12"/>
      <c r="G908" s="40" t="str">
        <f>IF(OR(E908="",F908=""),"",NETWORKDAYS(E908,F908,Lister!$D$7:$D$13))</f>
        <v/>
      </c>
      <c r="H908" s="14"/>
      <c r="I908" s="25" t="str">
        <f t="shared" si="65"/>
        <v/>
      </c>
      <c r="J908" s="45"/>
      <c r="K908" s="46"/>
      <c r="L908" s="15"/>
      <c r="M908" s="49" t="str">
        <f t="shared" si="66"/>
        <v/>
      </c>
      <c r="N908" s="47" t="str">
        <f t="shared" si="67"/>
        <v/>
      </c>
      <c r="O908" s="15"/>
      <c r="P908" s="15"/>
      <c r="Q908" s="15"/>
      <c r="R908" s="48" t="str">
        <f>IFERROR(MAX(IF(OR(O908="",P908="",Q908=""),"",IF(AND(MONTH(E908)=4,MONTH(F908)=4),(NETWORKDAYS(E908,F908,Lister!$D$7:$D$13)-O908)*N908/NETWORKDAYS(Lister!$D$19,Lister!$E$19,Lister!$D$7:$D$13),IF(AND(MONTH(E908)=4,MONTH(F908)&gt;4),(NETWORKDAYS(E908,Lister!$E$19,Lister!$D$7:$D$13)-O908)*N908/NETWORKDAYS(Lister!$D$19,Lister!$E$19,Lister!$D$7:$D$13),IF(MONTH(E908)&gt;4,0)))),0),"")</f>
        <v/>
      </c>
      <c r="S908" s="48" t="str">
        <f>IFERROR(MAX(IF(OR(O908="",P908="",Q908=""),"",IF(AND(MONTH(E908)=5,MONTH(F908)=5),(NETWORKDAYS(E908,F908,Lister!$D$7:$D$13)-P908)*N908/NETWORKDAYS(Lister!$D$20,Lister!$E$20,Lister!$D$7:$D$13),IF(AND(MONTH(E908)=4,MONTH(F908)=5),(NETWORKDAYS(Lister!$D$20,F908,Lister!$D$7:$D$13)-P908)*N908/NETWORKDAYS(Lister!$D$20,Lister!$E$20,Lister!$D$7:$D$13),IF(AND(MONTH(E908)=5,MONTH(F908)=6),(NETWORKDAYS(E908,Lister!$E$20,Lister!$D$7:$D$13)-P908)*N908/NETWORKDAYS(Lister!$D$20,Lister!$E$20,Lister!$D$7:$D$13),IF(AND(MONTH(E908)=4,MONTH(F908)=6),(NETWORKDAYS(Lister!$D$20,Lister!$E$20,Lister!$D$7:$D$13)-P908)*N908/NETWORKDAYS(Lister!$D$20,Lister!$E$20,Lister!$D$7:$D$13),IF(OR(MONTH(F908)=4,MONTH(E908)=6),0)))))),0),"")</f>
        <v/>
      </c>
      <c r="T908" s="48" t="str">
        <f>IFERROR(MAX(IF(OR(O908="",P908="",Q908=""),"",IF(AND(MONTH(E908)=6,MONTH(F908)=6),(NETWORKDAYS(E908,F908,Lister!$D$7:$D$13)-Q908)*N908/NETWORKDAYS(Lister!$D$21,Lister!$E$21,Lister!$D$7:$D$13),IF(AND(MONTH(E908)&lt;6,MONTH(F908)=6),(NETWORKDAYS(Lister!$D$21,F908,Lister!$D$7:$D$13)-Q908)*N908/NETWORKDAYS(Lister!$D$21,Lister!$E$21,Lister!$D$7:$D$13),IF(MONTH(F908)&lt;6,0)))),0),"")</f>
        <v/>
      </c>
      <c r="U908" s="50" t="str">
        <f t="shared" si="68"/>
        <v/>
      </c>
    </row>
    <row r="909" spans="1:21" x14ac:dyDescent="0.35">
      <c r="A909" s="11" t="str">
        <f t="shared" si="69"/>
        <v/>
      </c>
      <c r="B909" s="32"/>
      <c r="C909" s="17"/>
      <c r="D909" s="18"/>
      <c r="E909" s="12"/>
      <c r="F909" s="12"/>
      <c r="G909" s="40" t="str">
        <f>IF(OR(E909="",F909=""),"",NETWORKDAYS(E909,F909,Lister!$D$7:$D$13))</f>
        <v/>
      </c>
      <c r="H909" s="14"/>
      <c r="I909" s="25" t="str">
        <f t="shared" si="65"/>
        <v/>
      </c>
      <c r="J909" s="45"/>
      <c r="K909" s="46"/>
      <c r="L909" s="15"/>
      <c r="M909" s="49" t="str">
        <f t="shared" si="66"/>
        <v/>
      </c>
      <c r="N909" s="47" t="str">
        <f t="shared" si="67"/>
        <v/>
      </c>
      <c r="O909" s="15"/>
      <c r="P909" s="15"/>
      <c r="Q909" s="15"/>
      <c r="R909" s="48" t="str">
        <f>IFERROR(MAX(IF(OR(O909="",P909="",Q909=""),"",IF(AND(MONTH(E909)=4,MONTH(F909)=4),(NETWORKDAYS(E909,F909,Lister!$D$7:$D$13)-O909)*N909/NETWORKDAYS(Lister!$D$19,Lister!$E$19,Lister!$D$7:$D$13),IF(AND(MONTH(E909)=4,MONTH(F909)&gt;4),(NETWORKDAYS(E909,Lister!$E$19,Lister!$D$7:$D$13)-O909)*N909/NETWORKDAYS(Lister!$D$19,Lister!$E$19,Lister!$D$7:$D$13),IF(MONTH(E909)&gt;4,0)))),0),"")</f>
        <v/>
      </c>
      <c r="S909" s="48" t="str">
        <f>IFERROR(MAX(IF(OR(O909="",P909="",Q909=""),"",IF(AND(MONTH(E909)=5,MONTH(F909)=5),(NETWORKDAYS(E909,F909,Lister!$D$7:$D$13)-P909)*N909/NETWORKDAYS(Lister!$D$20,Lister!$E$20,Lister!$D$7:$D$13),IF(AND(MONTH(E909)=4,MONTH(F909)=5),(NETWORKDAYS(Lister!$D$20,F909,Lister!$D$7:$D$13)-P909)*N909/NETWORKDAYS(Lister!$D$20,Lister!$E$20,Lister!$D$7:$D$13),IF(AND(MONTH(E909)=5,MONTH(F909)=6),(NETWORKDAYS(E909,Lister!$E$20,Lister!$D$7:$D$13)-P909)*N909/NETWORKDAYS(Lister!$D$20,Lister!$E$20,Lister!$D$7:$D$13),IF(AND(MONTH(E909)=4,MONTH(F909)=6),(NETWORKDAYS(Lister!$D$20,Lister!$E$20,Lister!$D$7:$D$13)-P909)*N909/NETWORKDAYS(Lister!$D$20,Lister!$E$20,Lister!$D$7:$D$13),IF(OR(MONTH(F909)=4,MONTH(E909)=6),0)))))),0),"")</f>
        <v/>
      </c>
      <c r="T909" s="48" t="str">
        <f>IFERROR(MAX(IF(OR(O909="",P909="",Q909=""),"",IF(AND(MONTH(E909)=6,MONTH(F909)=6),(NETWORKDAYS(E909,F909,Lister!$D$7:$D$13)-Q909)*N909/NETWORKDAYS(Lister!$D$21,Lister!$E$21,Lister!$D$7:$D$13),IF(AND(MONTH(E909)&lt;6,MONTH(F909)=6),(NETWORKDAYS(Lister!$D$21,F909,Lister!$D$7:$D$13)-Q909)*N909/NETWORKDAYS(Lister!$D$21,Lister!$E$21,Lister!$D$7:$D$13),IF(MONTH(F909)&lt;6,0)))),0),"")</f>
        <v/>
      </c>
      <c r="U909" s="50" t="str">
        <f t="shared" si="68"/>
        <v/>
      </c>
    </row>
    <row r="910" spans="1:21" x14ac:dyDescent="0.35">
      <c r="A910" s="11" t="str">
        <f t="shared" si="69"/>
        <v/>
      </c>
      <c r="B910" s="32"/>
      <c r="C910" s="17"/>
      <c r="D910" s="18"/>
      <c r="E910" s="12"/>
      <c r="F910" s="12"/>
      <c r="G910" s="40" t="str">
        <f>IF(OR(E910="",F910=""),"",NETWORKDAYS(E910,F910,Lister!$D$7:$D$13))</f>
        <v/>
      </c>
      <c r="H910" s="14"/>
      <c r="I910" s="25" t="str">
        <f t="shared" si="65"/>
        <v/>
      </c>
      <c r="J910" s="45"/>
      <c r="K910" s="46"/>
      <c r="L910" s="15"/>
      <c r="M910" s="49" t="str">
        <f t="shared" si="66"/>
        <v/>
      </c>
      <c r="N910" s="47" t="str">
        <f t="shared" si="67"/>
        <v/>
      </c>
      <c r="O910" s="15"/>
      <c r="P910" s="15"/>
      <c r="Q910" s="15"/>
      <c r="R910" s="48" t="str">
        <f>IFERROR(MAX(IF(OR(O910="",P910="",Q910=""),"",IF(AND(MONTH(E910)=4,MONTH(F910)=4),(NETWORKDAYS(E910,F910,Lister!$D$7:$D$13)-O910)*N910/NETWORKDAYS(Lister!$D$19,Lister!$E$19,Lister!$D$7:$D$13),IF(AND(MONTH(E910)=4,MONTH(F910)&gt;4),(NETWORKDAYS(E910,Lister!$E$19,Lister!$D$7:$D$13)-O910)*N910/NETWORKDAYS(Lister!$D$19,Lister!$E$19,Lister!$D$7:$D$13),IF(MONTH(E910)&gt;4,0)))),0),"")</f>
        <v/>
      </c>
      <c r="S910" s="48" t="str">
        <f>IFERROR(MAX(IF(OR(O910="",P910="",Q910=""),"",IF(AND(MONTH(E910)=5,MONTH(F910)=5),(NETWORKDAYS(E910,F910,Lister!$D$7:$D$13)-P910)*N910/NETWORKDAYS(Lister!$D$20,Lister!$E$20,Lister!$D$7:$D$13),IF(AND(MONTH(E910)=4,MONTH(F910)=5),(NETWORKDAYS(Lister!$D$20,F910,Lister!$D$7:$D$13)-P910)*N910/NETWORKDAYS(Lister!$D$20,Lister!$E$20,Lister!$D$7:$D$13),IF(AND(MONTH(E910)=5,MONTH(F910)=6),(NETWORKDAYS(E910,Lister!$E$20,Lister!$D$7:$D$13)-P910)*N910/NETWORKDAYS(Lister!$D$20,Lister!$E$20,Lister!$D$7:$D$13),IF(AND(MONTH(E910)=4,MONTH(F910)=6),(NETWORKDAYS(Lister!$D$20,Lister!$E$20,Lister!$D$7:$D$13)-P910)*N910/NETWORKDAYS(Lister!$D$20,Lister!$E$20,Lister!$D$7:$D$13),IF(OR(MONTH(F910)=4,MONTH(E910)=6),0)))))),0),"")</f>
        <v/>
      </c>
      <c r="T910" s="48" t="str">
        <f>IFERROR(MAX(IF(OR(O910="",P910="",Q910=""),"",IF(AND(MONTH(E910)=6,MONTH(F910)=6),(NETWORKDAYS(E910,F910,Lister!$D$7:$D$13)-Q910)*N910/NETWORKDAYS(Lister!$D$21,Lister!$E$21,Lister!$D$7:$D$13),IF(AND(MONTH(E910)&lt;6,MONTH(F910)=6),(NETWORKDAYS(Lister!$D$21,F910,Lister!$D$7:$D$13)-Q910)*N910/NETWORKDAYS(Lister!$D$21,Lister!$E$21,Lister!$D$7:$D$13),IF(MONTH(F910)&lt;6,0)))),0),"")</f>
        <v/>
      </c>
      <c r="U910" s="50" t="str">
        <f t="shared" si="68"/>
        <v/>
      </c>
    </row>
    <row r="911" spans="1:21" x14ac:dyDescent="0.35">
      <c r="A911" s="11" t="str">
        <f t="shared" si="69"/>
        <v/>
      </c>
      <c r="B911" s="32"/>
      <c r="C911" s="17"/>
      <c r="D911" s="18"/>
      <c r="E911" s="12"/>
      <c r="F911" s="12"/>
      <c r="G911" s="40" t="str">
        <f>IF(OR(E911="",F911=""),"",NETWORKDAYS(E911,F911,Lister!$D$7:$D$13))</f>
        <v/>
      </c>
      <c r="H911" s="14"/>
      <c r="I911" s="25" t="str">
        <f t="shared" si="65"/>
        <v/>
      </c>
      <c r="J911" s="45"/>
      <c r="K911" s="46"/>
      <c r="L911" s="15"/>
      <c r="M911" s="49" t="str">
        <f t="shared" si="66"/>
        <v/>
      </c>
      <c r="N911" s="47" t="str">
        <f t="shared" si="67"/>
        <v/>
      </c>
      <c r="O911" s="15"/>
      <c r="P911" s="15"/>
      <c r="Q911" s="15"/>
      <c r="R911" s="48" t="str">
        <f>IFERROR(MAX(IF(OR(O911="",P911="",Q911=""),"",IF(AND(MONTH(E911)=4,MONTH(F911)=4),(NETWORKDAYS(E911,F911,Lister!$D$7:$D$13)-O911)*N911/NETWORKDAYS(Lister!$D$19,Lister!$E$19,Lister!$D$7:$D$13),IF(AND(MONTH(E911)=4,MONTH(F911)&gt;4),(NETWORKDAYS(E911,Lister!$E$19,Lister!$D$7:$D$13)-O911)*N911/NETWORKDAYS(Lister!$D$19,Lister!$E$19,Lister!$D$7:$D$13),IF(MONTH(E911)&gt;4,0)))),0),"")</f>
        <v/>
      </c>
      <c r="S911" s="48" t="str">
        <f>IFERROR(MAX(IF(OR(O911="",P911="",Q911=""),"",IF(AND(MONTH(E911)=5,MONTH(F911)=5),(NETWORKDAYS(E911,F911,Lister!$D$7:$D$13)-P911)*N911/NETWORKDAYS(Lister!$D$20,Lister!$E$20,Lister!$D$7:$D$13),IF(AND(MONTH(E911)=4,MONTH(F911)=5),(NETWORKDAYS(Lister!$D$20,F911,Lister!$D$7:$D$13)-P911)*N911/NETWORKDAYS(Lister!$D$20,Lister!$E$20,Lister!$D$7:$D$13),IF(AND(MONTH(E911)=5,MONTH(F911)=6),(NETWORKDAYS(E911,Lister!$E$20,Lister!$D$7:$D$13)-P911)*N911/NETWORKDAYS(Lister!$D$20,Lister!$E$20,Lister!$D$7:$D$13),IF(AND(MONTH(E911)=4,MONTH(F911)=6),(NETWORKDAYS(Lister!$D$20,Lister!$E$20,Lister!$D$7:$D$13)-P911)*N911/NETWORKDAYS(Lister!$D$20,Lister!$E$20,Lister!$D$7:$D$13),IF(OR(MONTH(F911)=4,MONTH(E911)=6),0)))))),0),"")</f>
        <v/>
      </c>
      <c r="T911" s="48" t="str">
        <f>IFERROR(MAX(IF(OR(O911="",P911="",Q911=""),"",IF(AND(MONTH(E911)=6,MONTH(F911)=6),(NETWORKDAYS(E911,F911,Lister!$D$7:$D$13)-Q911)*N911/NETWORKDAYS(Lister!$D$21,Lister!$E$21,Lister!$D$7:$D$13),IF(AND(MONTH(E911)&lt;6,MONTH(F911)=6),(NETWORKDAYS(Lister!$D$21,F911,Lister!$D$7:$D$13)-Q911)*N911/NETWORKDAYS(Lister!$D$21,Lister!$E$21,Lister!$D$7:$D$13),IF(MONTH(F911)&lt;6,0)))),0),"")</f>
        <v/>
      </c>
      <c r="U911" s="50" t="str">
        <f t="shared" si="68"/>
        <v/>
      </c>
    </row>
    <row r="912" spans="1:21" x14ac:dyDescent="0.35">
      <c r="A912" s="11" t="str">
        <f t="shared" si="69"/>
        <v/>
      </c>
      <c r="B912" s="32"/>
      <c r="C912" s="17"/>
      <c r="D912" s="18"/>
      <c r="E912" s="12"/>
      <c r="F912" s="12"/>
      <c r="G912" s="40" t="str">
        <f>IF(OR(E912="",F912=""),"",NETWORKDAYS(E912,F912,Lister!$D$7:$D$13))</f>
        <v/>
      </c>
      <c r="H912" s="14"/>
      <c r="I912" s="25" t="str">
        <f t="shared" si="65"/>
        <v/>
      </c>
      <c r="J912" s="45"/>
      <c r="K912" s="46"/>
      <c r="L912" s="15"/>
      <c r="M912" s="49" t="str">
        <f t="shared" si="66"/>
        <v/>
      </c>
      <c r="N912" s="47" t="str">
        <f t="shared" si="67"/>
        <v/>
      </c>
      <c r="O912" s="15"/>
      <c r="P912" s="15"/>
      <c r="Q912" s="15"/>
      <c r="R912" s="48" t="str">
        <f>IFERROR(MAX(IF(OR(O912="",P912="",Q912=""),"",IF(AND(MONTH(E912)=4,MONTH(F912)=4),(NETWORKDAYS(E912,F912,Lister!$D$7:$D$13)-O912)*N912/NETWORKDAYS(Lister!$D$19,Lister!$E$19,Lister!$D$7:$D$13),IF(AND(MONTH(E912)=4,MONTH(F912)&gt;4),(NETWORKDAYS(E912,Lister!$E$19,Lister!$D$7:$D$13)-O912)*N912/NETWORKDAYS(Lister!$D$19,Lister!$E$19,Lister!$D$7:$D$13),IF(MONTH(E912)&gt;4,0)))),0),"")</f>
        <v/>
      </c>
      <c r="S912" s="48" t="str">
        <f>IFERROR(MAX(IF(OR(O912="",P912="",Q912=""),"",IF(AND(MONTH(E912)=5,MONTH(F912)=5),(NETWORKDAYS(E912,F912,Lister!$D$7:$D$13)-P912)*N912/NETWORKDAYS(Lister!$D$20,Lister!$E$20,Lister!$D$7:$D$13),IF(AND(MONTH(E912)=4,MONTH(F912)=5),(NETWORKDAYS(Lister!$D$20,F912,Lister!$D$7:$D$13)-P912)*N912/NETWORKDAYS(Lister!$D$20,Lister!$E$20,Lister!$D$7:$D$13),IF(AND(MONTH(E912)=5,MONTH(F912)=6),(NETWORKDAYS(E912,Lister!$E$20,Lister!$D$7:$D$13)-P912)*N912/NETWORKDAYS(Lister!$D$20,Lister!$E$20,Lister!$D$7:$D$13),IF(AND(MONTH(E912)=4,MONTH(F912)=6),(NETWORKDAYS(Lister!$D$20,Lister!$E$20,Lister!$D$7:$D$13)-P912)*N912/NETWORKDAYS(Lister!$D$20,Lister!$E$20,Lister!$D$7:$D$13),IF(OR(MONTH(F912)=4,MONTH(E912)=6),0)))))),0),"")</f>
        <v/>
      </c>
      <c r="T912" s="48" t="str">
        <f>IFERROR(MAX(IF(OR(O912="",P912="",Q912=""),"",IF(AND(MONTH(E912)=6,MONTH(F912)=6),(NETWORKDAYS(E912,F912,Lister!$D$7:$D$13)-Q912)*N912/NETWORKDAYS(Lister!$D$21,Lister!$E$21,Lister!$D$7:$D$13),IF(AND(MONTH(E912)&lt;6,MONTH(F912)=6),(NETWORKDAYS(Lister!$D$21,F912,Lister!$D$7:$D$13)-Q912)*N912/NETWORKDAYS(Lister!$D$21,Lister!$E$21,Lister!$D$7:$D$13),IF(MONTH(F912)&lt;6,0)))),0),"")</f>
        <v/>
      </c>
      <c r="U912" s="50" t="str">
        <f t="shared" si="68"/>
        <v/>
      </c>
    </row>
    <row r="913" spans="1:21" x14ac:dyDescent="0.35">
      <c r="A913" s="11" t="str">
        <f t="shared" si="69"/>
        <v/>
      </c>
      <c r="B913" s="32"/>
      <c r="C913" s="17"/>
      <c r="D913" s="18"/>
      <c r="E913" s="12"/>
      <c r="F913" s="12"/>
      <c r="G913" s="40" t="str">
        <f>IF(OR(E913="",F913=""),"",NETWORKDAYS(E913,F913,Lister!$D$7:$D$13))</f>
        <v/>
      </c>
      <c r="H913" s="14"/>
      <c r="I913" s="25" t="str">
        <f t="shared" si="65"/>
        <v/>
      </c>
      <c r="J913" s="45"/>
      <c r="K913" s="46"/>
      <c r="L913" s="15"/>
      <c r="M913" s="49" t="str">
        <f t="shared" si="66"/>
        <v/>
      </c>
      <c r="N913" s="47" t="str">
        <f t="shared" si="67"/>
        <v/>
      </c>
      <c r="O913" s="15"/>
      <c r="P913" s="15"/>
      <c r="Q913" s="15"/>
      <c r="R913" s="48" t="str">
        <f>IFERROR(MAX(IF(OR(O913="",P913="",Q913=""),"",IF(AND(MONTH(E913)=4,MONTH(F913)=4),(NETWORKDAYS(E913,F913,Lister!$D$7:$D$13)-O913)*N913/NETWORKDAYS(Lister!$D$19,Lister!$E$19,Lister!$D$7:$D$13),IF(AND(MONTH(E913)=4,MONTH(F913)&gt;4),(NETWORKDAYS(E913,Lister!$E$19,Lister!$D$7:$D$13)-O913)*N913/NETWORKDAYS(Lister!$D$19,Lister!$E$19,Lister!$D$7:$D$13),IF(MONTH(E913)&gt;4,0)))),0),"")</f>
        <v/>
      </c>
      <c r="S913" s="48" t="str">
        <f>IFERROR(MAX(IF(OR(O913="",P913="",Q913=""),"",IF(AND(MONTH(E913)=5,MONTH(F913)=5),(NETWORKDAYS(E913,F913,Lister!$D$7:$D$13)-P913)*N913/NETWORKDAYS(Lister!$D$20,Lister!$E$20,Lister!$D$7:$D$13),IF(AND(MONTH(E913)=4,MONTH(F913)=5),(NETWORKDAYS(Lister!$D$20,F913,Lister!$D$7:$D$13)-P913)*N913/NETWORKDAYS(Lister!$D$20,Lister!$E$20,Lister!$D$7:$D$13),IF(AND(MONTH(E913)=5,MONTH(F913)=6),(NETWORKDAYS(E913,Lister!$E$20,Lister!$D$7:$D$13)-P913)*N913/NETWORKDAYS(Lister!$D$20,Lister!$E$20,Lister!$D$7:$D$13),IF(AND(MONTH(E913)=4,MONTH(F913)=6),(NETWORKDAYS(Lister!$D$20,Lister!$E$20,Lister!$D$7:$D$13)-P913)*N913/NETWORKDAYS(Lister!$D$20,Lister!$E$20,Lister!$D$7:$D$13),IF(OR(MONTH(F913)=4,MONTH(E913)=6),0)))))),0),"")</f>
        <v/>
      </c>
      <c r="T913" s="48" t="str">
        <f>IFERROR(MAX(IF(OR(O913="",P913="",Q913=""),"",IF(AND(MONTH(E913)=6,MONTH(F913)=6),(NETWORKDAYS(E913,F913,Lister!$D$7:$D$13)-Q913)*N913/NETWORKDAYS(Lister!$D$21,Lister!$E$21,Lister!$D$7:$D$13),IF(AND(MONTH(E913)&lt;6,MONTH(F913)=6),(NETWORKDAYS(Lister!$D$21,F913,Lister!$D$7:$D$13)-Q913)*N913/NETWORKDAYS(Lister!$D$21,Lister!$E$21,Lister!$D$7:$D$13),IF(MONTH(F913)&lt;6,0)))),0),"")</f>
        <v/>
      </c>
      <c r="U913" s="50" t="str">
        <f t="shared" si="68"/>
        <v/>
      </c>
    </row>
    <row r="914" spans="1:21" x14ac:dyDescent="0.35">
      <c r="A914" s="11" t="str">
        <f t="shared" si="69"/>
        <v/>
      </c>
      <c r="B914" s="32"/>
      <c r="C914" s="17"/>
      <c r="D914" s="18"/>
      <c r="E914" s="12"/>
      <c r="F914" s="12"/>
      <c r="G914" s="40" t="str">
        <f>IF(OR(E914="",F914=""),"",NETWORKDAYS(E914,F914,Lister!$D$7:$D$13))</f>
        <v/>
      </c>
      <c r="H914" s="14"/>
      <c r="I914" s="25" t="str">
        <f t="shared" si="65"/>
        <v/>
      </c>
      <c r="J914" s="45"/>
      <c r="K914" s="46"/>
      <c r="L914" s="15"/>
      <c r="M914" s="49" t="str">
        <f t="shared" si="66"/>
        <v/>
      </c>
      <c r="N914" s="47" t="str">
        <f t="shared" si="67"/>
        <v/>
      </c>
      <c r="O914" s="15"/>
      <c r="P914" s="15"/>
      <c r="Q914" s="15"/>
      <c r="R914" s="48" t="str">
        <f>IFERROR(MAX(IF(OR(O914="",P914="",Q914=""),"",IF(AND(MONTH(E914)=4,MONTH(F914)=4),(NETWORKDAYS(E914,F914,Lister!$D$7:$D$13)-O914)*N914/NETWORKDAYS(Lister!$D$19,Lister!$E$19,Lister!$D$7:$D$13),IF(AND(MONTH(E914)=4,MONTH(F914)&gt;4),(NETWORKDAYS(E914,Lister!$E$19,Lister!$D$7:$D$13)-O914)*N914/NETWORKDAYS(Lister!$D$19,Lister!$E$19,Lister!$D$7:$D$13),IF(MONTH(E914)&gt;4,0)))),0),"")</f>
        <v/>
      </c>
      <c r="S914" s="48" t="str">
        <f>IFERROR(MAX(IF(OR(O914="",P914="",Q914=""),"",IF(AND(MONTH(E914)=5,MONTH(F914)=5),(NETWORKDAYS(E914,F914,Lister!$D$7:$D$13)-P914)*N914/NETWORKDAYS(Lister!$D$20,Lister!$E$20,Lister!$D$7:$D$13),IF(AND(MONTH(E914)=4,MONTH(F914)=5),(NETWORKDAYS(Lister!$D$20,F914,Lister!$D$7:$D$13)-P914)*N914/NETWORKDAYS(Lister!$D$20,Lister!$E$20,Lister!$D$7:$D$13),IF(AND(MONTH(E914)=5,MONTH(F914)=6),(NETWORKDAYS(E914,Lister!$E$20,Lister!$D$7:$D$13)-P914)*N914/NETWORKDAYS(Lister!$D$20,Lister!$E$20,Lister!$D$7:$D$13),IF(AND(MONTH(E914)=4,MONTH(F914)=6),(NETWORKDAYS(Lister!$D$20,Lister!$E$20,Lister!$D$7:$D$13)-P914)*N914/NETWORKDAYS(Lister!$D$20,Lister!$E$20,Lister!$D$7:$D$13),IF(OR(MONTH(F914)=4,MONTH(E914)=6),0)))))),0),"")</f>
        <v/>
      </c>
      <c r="T914" s="48" t="str">
        <f>IFERROR(MAX(IF(OR(O914="",P914="",Q914=""),"",IF(AND(MONTH(E914)=6,MONTH(F914)=6),(NETWORKDAYS(E914,F914,Lister!$D$7:$D$13)-Q914)*N914/NETWORKDAYS(Lister!$D$21,Lister!$E$21,Lister!$D$7:$D$13),IF(AND(MONTH(E914)&lt;6,MONTH(F914)=6),(NETWORKDAYS(Lister!$D$21,F914,Lister!$D$7:$D$13)-Q914)*N914/NETWORKDAYS(Lister!$D$21,Lister!$E$21,Lister!$D$7:$D$13),IF(MONTH(F914)&lt;6,0)))),0),"")</f>
        <v/>
      </c>
      <c r="U914" s="50" t="str">
        <f t="shared" si="68"/>
        <v/>
      </c>
    </row>
    <row r="915" spans="1:21" x14ac:dyDescent="0.35">
      <c r="A915" s="11" t="str">
        <f t="shared" si="69"/>
        <v/>
      </c>
      <c r="B915" s="32"/>
      <c r="C915" s="17"/>
      <c r="D915" s="18"/>
      <c r="E915" s="12"/>
      <c r="F915" s="12"/>
      <c r="G915" s="40" t="str">
        <f>IF(OR(E915="",F915=""),"",NETWORKDAYS(E915,F915,Lister!$D$7:$D$13))</f>
        <v/>
      </c>
      <c r="H915" s="14"/>
      <c r="I915" s="25" t="str">
        <f t="shared" si="65"/>
        <v/>
      </c>
      <c r="J915" s="45"/>
      <c r="K915" s="46"/>
      <c r="L915" s="15"/>
      <c r="M915" s="49" t="str">
        <f t="shared" si="66"/>
        <v/>
      </c>
      <c r="N915" s="47" t="str">
        <f t="shared" si="67"/>
        <v/>
      </c>
      <c r="O915" s="15"/>
      <c r="P915" s="15"/>
      <c r="Q915" s="15"/>
      <c r="R915" s="48" t="str">
        <f>IFERROR(MAX(IF(OR(O915="",P915="",Q915=""),"",IF(AND(MONTH(E915)=4,MONTH(F915)=4),(NETWORKDAYS(E915,F915,Lister!$D$7:$D$13)-O915)*N915/NETWORKDAYS(Lister!$D$19,Lister!$E$19,Lister!$D$7:$D$13),IF(AND(MONTH(E915)=4,MONTH(F915)&gt;4),(NETWORKDAYS(E915,Lister!$E$19,Lister!$D$7:$D$13)-O915)*N915/NETWORKDAYS(Lister!$D$19,Lister!$E$19,Lister!$D$7:$D$13),IF(MONTH(E915)&gt;4,0)))),0),"")</f>
        <v/>
      </c>
      <c r="S915" s="48" t="str">
        <f>IFERROR(MAX(IF(OR(O915="",P915="",Q915=""),"",IF(AND(MONTH(E915)=5,MONTH(F915)=5),(NETWORKDAYS(E915,F915,Lister!$D$7:$D$13)-P915)*N915/NETWORKDAYS(Lister!$D$20,Lister!$E$20,Lister!$D$7:$D$13),IF(AND(MONTH(E915)=4,MONTH(F915)=5),(NETWORKDAYS(Lister!$D$20,F915,Lister!$D$7:$D$13)-P915)*N915/NETWORKDAYS(Lister!$D$20,Lister!$E$20,Lister!$D$7:$D$13),IF(AND(MONTH(E915)=5,MONTH(F915)=6),(NETWORKDAYS(E915,Lister!$E$20,Lister!$D$7:$D$13)-P915)*N915/NETWORKDAYS(Lister!$D$20,Lister!$E$20,Lister!$D$7:$D$13),IF(AND(MONTH(E915)=4,MONTH(F915)=6),(NETWORKDAYS(Lister!$D$20,Lister!$E$20,Lister!$D$7:$D$13)-P915)*N915/NETWORKDAYS(Lister!$D$20,Lister!$E$20,Lister!$D$7:$D$13),IF(OR(MONTH(F915)=4,MONTH(E915)=6),0)))))),0),"")</f>
        <v/>
      </c>
      <c r="T915" s="48" t="str">
        <f>IFERROR(MAX(IF(OR(O915="",P915="",Q915=""),"",IF(AND(MONTH(E915)=6,MONTH(F915)=6),(NETWORKDAYS(E915,F915,Lister!$D$7:$D$13)-Q915)*N915/NETWORKDAYS(Lister!$D$21,Lister!$E$21,Lister!$D$7:$D$13),IF(AND(MONTH(E915)&lt;6,MONTH(F915)=6),(NETWORKDAYS(Lister!$D$21,F915,Lister!$D$7:$D$13)-Q915)*N915/NETWORKDAYS(Lister!$D$21,Lister!$E$21,Lister!$D$7:$D$13),IF(MONTH(F915)&lt;6,0)))),0),"")</f>
        <v/>
      </c>
      <c r="U915" s="50" t="str">
        <f t="shared" si="68"/>
        <v/>
      </c>
    </row>
    <row r="916" spans="1:21" x14ac:dyDescent="0.35">
      <c r="A916" s="11" t="str">
        <f t="shared" si="69"/>
        <v/>
      </c>
      <c r="B916" s="32"/>
      <c r="C916" s="17"/>
      <c r="D916" s="18"/>
      <c r="E916" s="12"/>
      <c r="F916" s="12"/>
      <c r="G916" s="40" t="str">
        <f>IF(OR(E916="",F916=""),"",NETWORKDAYS(E916,F916,Lister!$D$7:$D$13))</f>
        <v/>
      </c>
      <c r="H916" s="14"/>
      <c r="I916" s="25" t="str">
        <f t="shared" si="65"/>
        <v/>
      </c>
      <c r="J916" s="45"/>
      <c r="K916" s="46"/>
      <c r="L916" s="15"/>
      <c r="M916" s="49" t="str">
        <f t="shared" si="66"/>
        <v/>
      </c>
      <c r="N916" s="47" t="str">
        <f t="shared" si="67"/>
        <v/>
      </c>
      <c r="O916" s="15"/>
      <c r="P916" s="15"/>
      <c r="Q916" s="15"/>
      <c r="R916" s="48" t="str">
        <f>IFERROR(MAX(IF(OR(O916="",P916="",Q916=""),"",IF(AND(MONTH(E916)=4,MONTH(F916)=4),(NETWORKDAYS(E916,F916,Lister!$D$7:$D$13)-O916)*N916/NETWORKDAYS(Lister!$D$19,Lister!$E$19,Lister!$D$7:$D$13),IF(AND(MONTH(E916)=4,MONTH(F916)&gt;4),(NETWORKDAYS(E916,Lister!$E$19,Lister!$D$7:$D$13)-O916)*N916/NETWORKDAYS(Lister!$D$19,Lister!$E$19,Lister!$D$7:$D$13),IF(MONTH(E916)&gt;4,0)))),0),"")</f>
        <v/>
      </c>
      <c r="S916" s="48" t="str">
        <f>IFERROR(MAX(IF(OR(O916="",P916="",Q916=""),"",IF(AND(MONTH(E916)=5,MONTH(F916)=5),(NETWORKDAYS(E916,F916,Lister!$D$7:$D$13)-P916)*N916/NETWORKDAYS(Lister!$D$20,Lister!$E$20,Lister!$D$7:$D$13),IF(AND(MONTH(E916)=4,MONTH(F916)=5),(NETWORKDAYS(Lister!$D$20,F916,Lister!$D$7:$D$13)-P916)*N916/NETWORKDAYS(Lister!$D$20,Lister!$E$20,Lister!$D$7:$D$13),IF(AND(MONTH(E916)=5,MONTH(F916)=6),(NETWORKDAYS(E916,Lister!$E$20,Lister!$D$7:$D$13)-P916)*N916/NETWORKDAYS(Lister!$D$20,Lister!$E$20,Lister!$D$7:$D$13),IF(AND(MONTH(E916)=4,MONTH(F916)=6),(NETWORKDAYS(Lister!$D$20,Lister!$E$20,Lister!$D$7:$D$13)-P916)*N916/NETWORKDAYS(Lister!$D$20,Lister!$E$20,Lister!$D$7:$D$13),IF(OR(MONTH(F916)=4,MONTH(E916)=6),0)))))),0),"")</f>
        <v/>
      </c>
      <c r="T916" s="48" t="str">
        <f>IFERROR(MAX(IF(OR(O916="",P916="",Q916=""),"",IF(AND(MONTH(E916)=6,MONTH(F916)=6),(NETWORKDAYS(E916,F916,Lister!$D$7:$D$13)-Q916)*N916/NETWORKDAYS(Lister!$D$21,Lister!$E$21,Lister!$D$7:$D$13),IF(AND(MONTH(E916)&lt;6,MONTH(F916)=6),(NETWORKDAYS(Lister!$D$21,F916,Lister!$D$7:$D$13)-Q916)*N916/NETWORKDAYS(Lister!$D$21,Lister!$E$21,Lister!$D$7:$D$13),IF(MONTH(F916)&lt;6,0)))),0),"")</f>
        <v/>
      </c>
      <c r="U916" s="50" t="str">
        <f t="shared" si="68"/>
        <v/>
      </c>
    </row>
    <row r="917" spans="1:21" x14ac:dyDescent="0.35">
      <c r="A917" s="11" t="str">
        <f t="shared" si="69"/>
        <v/>
      </c>
      <c r="B917" s="32"/>
      <c r="C917" s="17"/>
      <c r="D917" s="18"/>
      <c r="E917" s="12"/>
      <c r="F917" s="12"/>
      <c r="G917" s="40" t="str">
        <f>IF(OR(E917="",F917=""),"",NETWORKDAYS(E917,F917,Lister!$D$7:$D$13))</f>
        <v/>
      </c>
      <c r="H917" s="14"/>
      <c r="I917" s="25" t="str">
        <f t="shared" si="65"/>
        <v/>
      </c>
      <c r="J917" s="45"/>
      <c r="K917" s="46"/>
      <c r="L917" s="15"/>
      <c r="M917" s="49" t="str">
        <f t="shared" si="66"/>
        <v/>
      </c>
      <c r="N917" s="47" t="str">
        <f t="shared" si="67"/>
        <v/>
      </c>
      <c r="O917" s="15"/>
      <c r="P917" s="15"/>
      <c r="Q917" s="15"/>
      <c r="R917" s="48" t="str">
        <f>IFERROR(MAX(IF(OR(O917="",P917="",Q917=""),"",IF(AND(MONTH(E917)=4,MONTH(F917)=4),(NETWORKDAYS(E917,F917,Lister!$D$7:$D$13)-O917)*N917/NETWORKDAYS(Lister!$D$19,Lister!$E$19,Lister!$D$7:$D$13),IF(AND(MONTH(E917)=4,MONTH(F917)&gt;4),(NETWORKDAYS(E917,Lister!$E$19,Lister!$D$7:$D$13)-O917)*N917/NETWORKDAYS(Lister!$D$19,Lister!$E$19,Lister!$D$7:$D$13),IF(MONTH(E917)&gt;4,0)))),0),"")</f>
        <v/>
      </c>
      <c r="S917" s="48" t="str">
        <f>IFERROR(MAX(IF(OR(O917="",P917="",Q917=""),"",IF(AND(MONTH(E917)=5,MONTH(F917)=5),(NETWORKDAYS(E917,F917,Lister!$D$7:$D$13)-P917)*N917/NETWORKDAYS(Lister!$D$20,Lister!$E$20,Lister!$D$7:$D$13),IF(AND(MONTH(E917)=4,MONTH(F917)=5),(NETWORKDAYS(Lister!$D$20,F917,Lister!$D$7:$D$13)-P917)*N917/NETWORKDAYS(Lister!$D$20,Lister!$E$20,Lister!$D$7:$D$13),IF(AND(MONTH(E917)=5,MONTH(F917)=6),(NETWORKDAYS(E917,Lister!$E$20,Lister!$D$7:$D$13)-P917)*N917/NETWORKDAYS(Lister!$D$20,Lister!$E$20,Lister!$D$7:$D$13),IF(AND(MONTH(E917)=4,MONTH(F917)=6),(NETWORKDAYS(Lister!$D$20,Lister!$E$20,Lister!$D$7:$D$13)-P917)*N917/NETWORKDAYS(Lister!$D$20,Lister!$E$20,Lister!$D$7:$D$13),IF(OR(MONTH(F917)=4,MONTH(E917)=6),0)))))),0),"")</f>
        <v/>
      </c>
      <c r="T917" s="48" t="str">
        <f>IFERROR(MAX(IF(OR(O917="",P917="",Q917=""),"",IF(AND(MONTH(E917)=6,MONTH(F917)=6),(NETWORKDAYS(E917,F917,Lister!$D$7:$D$13)-Q917)*N917/NETWORKDAYS(Lister!$D$21,Lister!$E$21,Lister!$D$7:$D$13),IF(AND(MONTH(E917)&lt;6,MONTH(F917)=6),(NETWORKDAYS(Lister!$D$21,F917,Lister!$D$7:$D$13)-Q917)*N917/NETWORKDAYS(Lister!$D$21,Lister!$E$21,Lister!$D$7:$D$13),IF(MONTH(F917)&lt;6,0)))),0),"")</f>
        <v/>
      </c>
      <c r="U917" s="50" t="str">
        <f t="shared" si="68"/>
        <v/>
      </c>
    </row>
    <row r="918" spans="1:21" x14ac:dyDescent="0.35">
      <c r="A918" s="11" t="str">
        <f t="shared" si="69"/>
        <v/>
      </c>
      <c r="B918" s="32"/>
      <c r="C918" s="17"/>
      <c r="D918" s="18"/>
      <c r="E918" s="12"/>
      <c r="F918" s="12"/>
      <c r="G918" s="40" t="str">
        <f>IF(OR(E918="",F918=""),"",NETWORKDAYS(E918,F918,Lister!$D$7:$D$13))</f>
        <v/>
      </c>
      <c r="H918" s="14"/>
      <c r="I918" s="25" t="str">
        <f t="shared" ref="I918:I981" si="70">IF(H918="","",IF(H918="Funktionær",0.75,IF(H918="Ikke-funktionær",0.9,IF(H918="Elev/lærling",0.9))))</f>
        <v/>
      </c>
      <c r="J918" s="45"/>
      <c r="K918" s="46"/>
      <c r="L918" s="15"/>
      <c r="M918" s="49" t="str">
        <f t="shared" ref="M918:M981" si="71">IF(B918="","",IF(J918*I918&gt;30000*IF(L918&gt;37,37,L918)/37,30000*IF(L918&gt;37,37,L918)/37,J918*I918))</f>
        <v/>
      </c>
      <c r="N918" s="47" t="str">
        <f t="shared" ref="N918:N981" si="72">IF(M918="","",IF(M918&lt;=J918-K918,M918,J918-K918))</f>
        <v/>
      </c>
      <c r="O918" s="15"/>
      <c r="P918" s="15"/>
      <c r="Q918" s="15"/>
      <c r="R918" s="48" t="str">
        <f>IFERROR(MAX(IF(OR(O918="",P918="",Q918=""),"",IF(AND(MONTH(E918)=4,MONTH(F918)=4),(NETWORKDAYS(E918,F918,Lister!$D$7:$D$13)-O918)*N918/NETWORKDAYS(Lister!$D$19,Lister!$E$19,Lister!$D$7:$D$13),IF(AND(MONTH(E918)=4,MONTH(F918)&gt;4),(NETWORKDAYS(E918,Lister!$E$19,Lister!$D$7:$D$13)-O918)*N918/NETWORKDAYS(Lister!$D$19,Lister!$E$19,Lister!$D$7:$D$13),IF(MONTH(E918)&gt;4,0)))),0),"")</f>
        <v/>
      </c>
      <c r="S918" s="48" t="str">
        <f>IFERROR(MAX(IF(OR(O918="",P918="",Q918=""),"",IF(AND(MONTH(E918)=5,MONTH(F918)=5),(NETWORKDAYS(E918,F918,Lister!$D$7:$D$13)-P918)*N918/NETWORKDAYS(Lister!$D$20,Lister!$E$20,Lister!$D$7:$D$13),IF(AND(MONTH(E918)=4,MONTH(F918)=5),(NETWORKDAYS(Lister!$D$20,F918,Lister!$D$7:$D$13)-P918)*N918/NETWORKDAYS(Lister!$D$20,Lister!$E$20,Lister!$D$7:$D$13),IF(AND(MONTH(E918)=5,MONTH(F918)=6),(NETWORKDAYS(E918,Lister!$E$20,Lister!$D$7:$D$13)-P918)*N918/NETWORKDAYS(Lister!$D$20,Lister!$E$20,Lister!$D$7:$D$13),IF(AND(MONTH(E918)=4,MONTH(F918)=6),(NETWORKDAYS(Lister!$D$20,Lister!$E$20,Lister!$D$7:$D$13)-P918)*N918/NETWORKDAYS(Lister!$D$20,Lister!$E$20,Lister!$D$7:$D$13),IF(OR(MONTH(F918)=4,MONTH(E918)=6),0)))))),0),"")</f>
        <v/>
      </c>
      <c r="T918" s="48" t="str">
        <f>IFERROR(MAX(IF(OR(O918="",P918="",Q918=""),"",IF(AND(MONTH(E918)=6,MONTH(F918)=6),(NETWORKDAYS(E918,F918,Lister!$D$7:$D$13)-Q918)*N918/NETWORKDAYS(Lister!$D$21,Lister!$E$21,Lister!$D$7:$D$13),IF(AND(MONTH(E918)&lt;6,MONTH(F918)=6),(NETWORKDAYS(Lister!$D$21,F918,Lister!$D$7:$D$13)-Q918)*N918/NETWORKDAYS(Lister!$D$21,Lister!$E$21,Lister!$D$7:$D$13),IF(MONTH(F918)&lt;6,0)))),0),"")</f>
        <v/>
      </c>
      <c r="U918" s="50" t="str">
        <f t="shared" ref="U918:U981" si="73">IFERROR(MAX(IF(AND(ISNUMBER(R918),ISNUMBER(S918),ISNUMBER(Q918)),R918+S918+T918,""),0),"")</f>
        <v/>
      </c>
    </row>
    <row r="919" spans="1:21" x14ac:dyDescent="0.35">
      <c r="A919" s="11" t="str">
        <f t="shared" ref="A919:A982" si="74">IF(B919="","",A918+1)</f>
        <v/>
      </c>
      <c r="B919" s="32"/>
      <c r="C919" s="17"/>
      <c r="D919" s="18"/>
      <c r="E919" s="12"/>
      <c r="F919" s="12"/>
      <c r="G919" s="40" t="str">
        <f>IF(OR(E919="",F919=""),"",NETWORKDAYS(E919,F919,Lister!$D$7:$D$13))</f>
        <v/>
      </c>
      <c r="H919" s="14"/>
      <c r="I919" s="25" t="str">
        <f t="shared" si="70"/>
        <v/>
      </c>
      <c r="J919" s="45"/>
      <c r="K919" s="46"/>
      <c r="L919" s="15"/>
      <c r="M919" s="49" t="str">
        <f t="shared" si="71"/>
        <v/>
      </c>
      <c r="N919" s="47" t="str">
        <f t="shared" si="72"/>
        <v/>
      </c>
      <c r="O919" s="15"/>
      <c r="P919" s="15"/>
      <c r="Q919" s="15"/>
      <c r="R919" s="48" t="str">
        <f>IFERROR(MAX(IF(OR(O919="",P919="",Q919=""),"",IF(AND(MONTH(E919)=4,MONTH(F919)=4),(NETWORKDAYS(E919,F919,Lister!$D$7:$D$13)-O919)*N919/NETWORKDAYS(Lister!$D$19,Lister!$E$19,Lister!$D$7:$D$13),IF(AND(MONTH(E919)=4,MONTH(F919)&gt;4),(NETWORKDAYS(E919,Lister!$E$19,Lister!$D$7:$D$13)-O919)*N919/NETWORKDAYS(Lister!$D$19,Lister!$E$19,Lister!$D$7:$D$13),IF(MONTH(E919)&gt;4,0)))),0),"")</f>
        <v/>
      </c>
      <c r="S919" s="48" t="str">
        <f>IFERROR(MAX(IF(OR(O919="",P919="",Q919=""),"",IF(AND(MONTH(E919)=5,MONTH(F919)=5),(NETWORKDAYS(E919,F919,Lister!$D$7:$D$13)-P919)*N919/NETWORKDAYS(Lister!$D$20,Lister!$E$20,Lister!$D$7:$D$13),IF(AND(MONTH(E919)=4,MONTH(F919)=5),(NETWORKDAYS(Lister!$D$20,F919,Lister!$D$7:$D$13)-P919)*N919/NETWORKDAYS(Lister!$D$20,Lister!$E$20,Lister!$D$7:$D$13),IF(AND(MONTH(E919)=5,MONTH(F919)=6),(NETWORKDAYS(E919,Lister!$E$20,Lister!$D$7:$D$13)-P919)*N919/NETWORKDAYS(Lister!$D$20,Lister!$E$20,Lister!$D$7:$D$13),IF(AND(MONTH(E919)=4,MONTH(F919)=6),(NETWORKDAYS(Lister!$D$20,Lister!$E$20,Lister!$D$7:$D$13)-P919)*N919/NETWORKDAYS(Lister!$D$20,Lister!$E$20,Lister!$D$7:$D$13),IF(OR(MONTH(F919)=4,MONTH(E919)=6),0)))))),0),"")</f>
        <v/>
      </c>
      <c r="T919" s="48" t="str">
        <f>IFERROR(MAX(IF(OR(O919="",P919="",Q919=""),"",IF(AND(MONTH(E919)=6,MONTH(F919)=6),(NETWORKDAYS(E919,F919,Lister!$D$7:$D$13)-Q919)*N919/NETWORKDAYS(Lister!$D$21,Lister!$E$21,Lister!$D$7:$D$13),IF(AND(MONTH(E919)&lt;6,MONTH(F919)=6),(NETWORKDAYS(Lister!$D$21,F919,Lister!$D$7:$D$13)-Q919)*N919/NETWORKDAYS(Lister!$D$21,Lister!$E$21,Lister!$D$7:$D$13),IF(MONTH(F919)&lt;6,0)))),0),"")</f>
        <v/>
      </c>
      <c r="U919" s="50" t="str">
        <f t="shared" si="73"/>
        <v/>
      </c>
    </row>
    <row r="920" spans="1:21" x14ac:dyDescent="0.35">
      <c r="A920" s="11" t="str">
        <f t="shared" si="74"/>
        <v/>
      </c>
      <c r="B920" s="32"/>
      <c r="C920" s="17"/>
      <c r="D920" s="18"/>
      <c r="E920" s="12"/>
      <c r="F920" s="12"/>
      <c r="G920" s="40" t="str">
        <f>IF(OR(E920="",F920=""),"",NETWORKDAYS(E920,F920,Lister!$D$7:$D$13))</f>
        <v/>
      </c>
      <c r="H920" s="14"/>
      <c r="I920" s="25" t="str">
        <f t="shared" si="70"/>
        <v/>
      </c>
      <c r="J920" s="45"/>
      <c r="K920" s="46"/>
      <c r="L920" s="15"/>
      <c r="M920" s="49" t="str">
        <f t="shared" si="71"/>
        <v/>
      </c>
      <c r="N920" s="47" t="str">
        <f t="shared" si="72"/>
        <v/>
      </c>
      <c r="O920" s="15"/>
      <c r="P920" s="15"/>
      <c r="Q920" s="15"/>
      <c r="R920" s="48" t="str">
        <f>IFERROR(MAX(IF(OR(O920="",P920="",Q920=""),"",IF(AND(MONTH(E920)=4,MONTH(F920)=4),(NETWORKDAYS(E920,F920,Lister!$D$7:$D$13)-O920)*N920/NETWORKDAYS(Lister!$D$19,Lister!$E$19,Lister!$D$7:$D$13),IF(AND(MONTH(E920)=4,MONTH(F920)&gt;4),(NETWORKDAYS(E920,Lister!$E$19,Lister!$D$7:$D$13)-O920)*N920/NETWORKDAYS(Lister!$D$19,Lister!$E$19,Lister!$D$7:$D$13),IF(MONTH(E920)&gt;4,0)))),0),"")</f>
        <v/>
      </c>
      <c r="S920" s="48" t="str">
        <f>IFERROR(MAX(IF(OR(O920="",P920="",Q920=""),"",IF(AND(MONTH(E920)=5,MONTH(F920)=5),(NETWORKDAYS(E920,F920,Lister!$D$7:$D$13)-P920)*N920/NETWORKDAYS(Lister!$D$20,Lister!$E$20,Lister!$D$7:$D$13),IF(AND(MONTH(E920)=4,MONTH(F920)=5),(NETWORKDAYS(Lister!$D$20,F920,Lister!$D$7:$D$13)-P920)*N920/NETWORKDAYS(Lister!$D$20,Lister!$E$20,Lister!$D$7:$D$13),IF(AND(MONTH(E920)=5,MONTH(F920)=6),(NETWORKDAYS(E920,Lister!$E$20,Lister!$D$7:$D$13)-P920)*N920/NETWORKDAYS(Lister!$D$20,Lister!$E$20,Lister!$D$7:$D$13),IF(AND(MONTH(E920)=4,MONTH(F920)=6),(NETWORKDAYS(Lister!$D$20,Lister!$E$20,Lister!$D$7:$D$13)-P920)*N920/NETWORKDAYS(Lister!$D$20,Lister!$E$20,Lister!$D$7:$D$13),IF(OR(MONTH(F920)=4,MONTH(E920)=6),0)))))),0),"")</f>
        <v/>
      </c>
      <c r="T920" s="48" t="str">
        <f>IFERROR(MAX(IF(OR(O920="",P920="",Q920=""),"",IF(AND(MONTH(E920)=6,MONTH(F920)=6),(NETWORKDAYS(E920,F920,Lister!$D$7:$D$13)-Q920)*N920/NETWORKDAYS(Lister!$D$21,Lister!$E$21,Lister!$D$7:$D$13),IF(AND(MONTH(E920)&lt;6,MONTH(F920)=6),(NETWORKDAYS(Lister!$D$21,F920,Lister!$D$7:$D$13)-Q920)*N920/NETWORKDAYS(Lister!$D$21,Lister!$E$21,Lister!$D$7:$D$13),IF(MONTH(F920)&lt;6,0)))),0),"")</f>
        <v/>
      </c>
      <c r="U920" s="50" t="str">
        <f t="shared" si="73"/>
        <v/>
      </c>
    </row>
    <row r="921" spans="1:21" x14ac:dyDescent="0.35">
      <c r="A921" s="11" t="str">
        <f t="shared" si="74"/>
        <v/>
      </c>
      <c r="B921" s="32"/>
      <c r="C921" s="17"/>
      <c r="D921" s="18"/>
      <c r="E921" s="12"/>
      <c r="F921" s="12"/>
      <c r="G921" s="40" t="str">
        <f>IF(OR(E921="",F921=""),"",NETWORKDAYS(E921,F921,Lister!$D$7:$D$13))</f>
        <v/>
      </c>
      <c r="H921" s="14"/>
      <c r="I921" s="25" t="str">
        <f t="shared" si="70"/>
        <v/>
      </c>
      <c r="J921" s="45"/>
      <c r="K921" s="46"/>
      <c r="L921" s="15"/>
      <c r="M921" s="49" t="str">
        <f t="shared" si="71"/>
        <v/>
      </c>
      <c r="N921" s="47" t="str">
        <f t="shared" si="72"/>
        <v/>
      </c>
      <c r="O921" s="15"/>
      <c r="P921" s="15"/>
      <c r="Q921" s="15"/>
      <c r="R921" s="48" t="str">
        <f>IFERROR(MAX(IF(OR(O921="",P921="",Q921=""),"",IF(AND(MONTH(E921)=4,MONTH(F921)=4),(NETWORKDAYS(E921,F921,Lister!$D$7:$D$13)-O921)*N921/NETWORKDAYS(Lister!$D$19,Lister!$E$19,Lister!$D$7:$D$13),IF(AND(MONTH(E921)=4,MONTH(F921)&gt;4),(NETWORKDAYS(E921,Lister!$E$19,Lister!$D$7:$D$13)-O921)*N921/NETWORKDAYS(Lister!$D$19,Lister!$E$19,Lister!$D$7:$D$13),IF(MONTH(E921)&gt;4,0)))),0),"")</f>
        <v/>
      </c>
      <c r="S921" s="48" t="str">
        <f>IFERROR(MAX(IF(OR(O921="",P921="",Q921=""),"",IF(AND(MONTH(E921)=5,MONTH(F921)=5),(NETWORKDAYS(E921,F921,Lister!$D$7:$D$13)-P921)*N921/NETWORKDAYS(Lister!$D$20,Lister!$E$20,Lister!$D$7:$D$13),IF(AND(MONTH(E921)=4,MONTH(F921)=5),(NETWORKDAYS(Lister!$D$20,F921,Lister!$D$7:$D$13)-P921)*N921/NETWORKDAYS(Lister!$D$20,Lister!$E$20,Lister!$D$7:$D$13),IF(AND(MONTH(E921)=5,MONTH(F921)=6),(NETWORKDAYS(E921,Lister!$E$20,Lister!$D$7:$D$13)-P921)*N921/NETWORKDAYS(Lister!$D$20,Lister!$E$20,Lister!$D$7:$D$13),IF(AND(MONTH(E921)=4,MONTH(F921)=6),(NETWORKDAYS(Lister!$D$20,Lister!$E$20,Lister!$D$7:$D$13)-P921)*N921/NETWORKDAYS(Lister!$D$20,Lister!$E$20,Lister!$D$7:$D$13),IF(OR(MONTH(F921)=4,MONTH(E921)=6),0)))))),0),"")</f>
        <v/>
      </c>
      <c r="T921" s="48" t="str">
        <f>IFERROR(MAX(IF(OR(O921="",P921="",Q921=""),"",IF(AND(MONTH(E921)=6,MONTH(F921)=6),(NETWORKDAYS(E921,F921,Lister!$D$7:$D$13)-Q921)*N921/NETWORKDAYS(Lister!$D$21,Lister!$E$21,Lister!$D$7:$D$13),IF(AND(MONTH(E921)&lt;6,MONTH(F921)=6),(NETWORKDAYS(Lister!$D$21,F921,Lister!$D$7:$D$13)-Q921)*N921/NETWORKDAYS(Lister!$D$21,Lister!$E$21,Lister!$D$7:$D$13),IF(MONTH(F921)&lt;6,0)))),0),"")</f>
        <v/>
      </c>
      <c r="U921" s="50" t="str">
        <f t="shared" si="73"/>
        <v/>
      </c>
    </row>
    <row r="922" spans="1:21" x14ac:dyDescent="0.35">
      <c r="A922" s="11" t="str">
        <f t="shared" si="74"/>
        <v/>
      </c>
      <c r="B922" s="32"/>
      <c r="C922" s="17"/>
      <c r="D922" s="18"/>
      <c r="E922" s="12"/>
      <c r="F922" s="12"/>
      <c r="G922" s="40" t="str">
        <f>IF(OR(E922="",F922=""),"",NETWORKDAYS(E922,F922,Lister!$D$7:$D$13))</f>
        <v/>
      </c>
      <c r="H922" s="14"/>
      <c r="I922" s="25" t="str">
        <f t="shared" si="70"/>
        <v/>
      </c>
      <c r="J922" s="45"/>
      <c r="K922" s="46"/>
      <c r="L922" s="15"/>
      <c r="M922" s="49" t="str">
        <f t="shared" si="71"/>
        <v/>
      </c>
      <c r="N922" s="47" t="str">
        <f t="shared" si="72"/>
        <v/>
      </c>
      <c r="O922" s="15"/>
      <c r="P922" s="15"/>
      <c r="Q922" s="15"/>
      <c r="R922" s="48" t="str">
        <f>IFERROR(MAX(IF(OR(O922="",P922="",Q922=""),"",IF(AND(MONTH(E922)=4,MONTH(F922)=4),(NETWORKDAYS(E922,F922,Lister!$D$7:$D$13)-O922)*N922/NETWORKDAYS(Lister!$D$19,Lister!$E$19,Lister!$D$7:$D$13),IF(AND(MONTH(E922)=4,MONTH(F922)&gt;4),(NETWORKDAYS(E922,Lister!$E$19,Lister!$D$7:$D$13)-O922)*N922/NETWORKDAYS(Lister!$D$19,Lister!$E$19,Lister!$D$7:$D$13),IF(MONTH(E922)&gt;4,0)))),0),"")</f>
        <v/>
      </c>
      <c r="S922" s="48" t="str">
        <f>IFERROR(MAX(IF(OR(O922="",P922="",Q922=""),"",IF(AND(MONTH(E922)=5,MONTH(F922)=5),(NETWORKDAYS(E922,F922,Lister!$D$7:$D$13)-P922)*N922/NETWORKDAYS(Lister!$D$20,Lister!$E$20,Lister!$D$7:$D$13),IF(AND(MONTH(E922)=4,MONTH(F922)=5),(NETWORKDAYS(Lister!$D$20,F922,Lister!$D$7:$D$13)-P922)*N922/NETWORKDAYS(Lister!$D$20,Lister!$E$20,Lister!$D$7:$D$13),IF(AND(MONTH(E922)=5,MONTH(F922)=6),(NETWORKDAYS(E922,Lister!$E$20,Lister!$D$7:$D$13)-P922)*N922/NETWORKDAYS(Lister!$D$20,Lister!$E$20,Lister!$D$7:$D$13),IF(AND(MONTH(E922)=4,MONTH(F922)=6),(NETWORKDAYS(Lister!$D$20,Lister!$E$20,Lister!$D$7:$D$13)-P922)*N922/NETWORKDAYS(Lister!$D$20,Lister!$E$20,Lister!$D$7:$D$13),IF(OR(MONTH(F922)=4,MONTH(E922)=6),0)))))),0),"")</f>
        <v/>
      </c>
      <c r="T922" s="48" t="str">
        <f>IFERROR(MAX(IF(OR(O922="",P922="",Q922=""),"",IF(AND(MONTH(E922)=6,MONTH(F922)=6),(NETWORKDAYS(E922,F922,Lister!$D$7:$D$13)-Q922)*N922/NETWORKDAYS(Lister!$D$21,Lister!$E$21,Lister!$D$7:$D$13),IF(AND(MONTH(E922)&lt;6,MONTH(F922)=6),(NETWORKDAYS(Lister!$D$21,F922,Lister!$D$7:$D$13)-Q922)*N922/NETWORKDAYS(Lister!$D$21,Lister!$E$21,Lister!$D$7:$D$13),IF(MONTH(F922)&lt;6,0)))),0),"")</f>
        <v/>
      </c>
      <c r="U922" s="50" t="str">
        <f t="shared" si="73"/>
        <v/>
      </c>
    </row>
    <row r="923" spans="1:21" x14ac:dyDescent="0.35">
      <c r="A923" s="11" t="str">
        <f t="shared" si="74"/>
        <v/>
      </c>
      <c r="B923" s="32"/>
      <c r="C923" s="17"/>
      <c r="D923" s="18"/>
      <c r="E923" s="12"/>
      <c r="F923" s="12"/>
      <c r="G923" s="40" t="str">
        <f>IF(OR(E923="",F923=""),"",NETWORKDAYS(E923,F923,Lister!$D$7:$D$13))</f>
        <v/>
      </c>
      <c r="H923" s="14"/>
      <c r="I923" s="25" t="str">
        <f t="shared" si="70"/>
        <v/>
      </c>
      <c r="J923" s="45"/>
      <c r="K923" s="46"/>
      <c r="L923" s="15"/>
      <c r="M923" s="49" t="str">
        <f t="shared" si="71"/>
        <v/>
      </c>
      <c r="N923" s="47" t="str">
        <f t="shared" si="72"/>
        <v/>
      </c>
      <c r="O923" s="15"/>
      <c r="P923" s="15"/>
      <c r="Q923" s="15"/>
      <c r="R923" s="48" t="str">
        <f>IFERROR(MAX(IF(OR(O923="",P923="",Q923=""),"",IF(AND(MONTH(E923)=4,MONTH(F923)=4),(NETWORKDAYS(E923,F923,Lister!$D$7:$D$13)-O923)*N923/NETWORKDAYS(Lister!$D$19,Lister!$E$19,Lister!$D$7:$D$13),IF(AND(MONTH(E923)=4,MONTH(F923)&gt;4),(NETWORKDAYS(E923,Lister!$E$19,Lister!$D$7:$D$13)-O923)*N923/NETWORKDAYS(Lister!$D$19,Lister!$E$19,Lister!$D$7:$D$13),IF(MONTH(E923)&gt;4,0)))),0),"")</f>
        <v/>
      </c>
      <c r="S923" s="48" t="str">
        <f>IFERROR(MAX(IF(OR(O923="",P923="",Q923=""),"",IF(AND(MONTH(E923)=5,MONTH(F923)=5),(NETWORKDAYS(E923,F923,Lister!$D$7:$D$13)-P923)*N923/NETWORKDAYS(Lister!$D$20,Lister!$E$20,Lister!$D$7:$D$13),IF(AND(MONTH(E923)=4,MONTH(F923)=5),(NETWORKDAYS(Lister!$D$20,F923,Lister!$D$7:$D$13)-P923)*N923/NETWORKDAYS(Lister!$D$20,Lister!$E$20,Lister!$D$7:$D$13),IF(AND(MONTH(E923)=5,MONTH(F923)=6),(NETWORKDAYS(E923,Lister!$E$20,Lister!$D$7:$D$13)-P923)*N923/NETWORKDAYS(Lister!$D$20,Lister!$E$20,Lister!$D$7:$D$13),IF(AND(MONTH(E923)=4,MONTH(F923)=6),(NETWORKDAYS(Lister!$D$20,Lister!$E$20,Lister!$D$7:$D$13)-P923)*N923/NETWORKDAYS(Lister!$D$20,Lister!$E$20,Lister!$D$7:$D$13),IF(OR(MONTH(F923)=4,MONTH(E923)=6),0)))))),0),"")</f>
        <v/>
      </c>
      <c r="T923" s="48" t="str">
        <f>IFERROR(MAX(IF(OR(O923="",P923="",Q923=""),"",IF(AND(MONTH(E923)=6,MONTH(F923)=6),(NETWORKDAYS(E923,F923,Lister!$D$7:$D$13)-Q923)*N923/NETWORKDAYS(Lister!$D$21,Lister!$E$21,Lister!$D$7:$D$13),IF(AND(MONTH(E923)&lt;6,MONTH(F923)=6),(NETWORKDAYS(Lister!$D$21,F923,Lister!$D$7:$D$13)-Q923)*N923/NETWORKDAYS(Lister!$D$21,Lister!$E$21,Lister!$D$7:$D$13),IF(MONTH(F923)&lt;6,0)))),0),"")</f>
        <v/>
      </c>
      <c r="U923" s="50" t="str">
        <f t="shared" si="73"/>
        <v/>
      </c>
    </row>
    <row r="924" spans="1:21" x14ac:dyDescent="0.35">
      <c r="A924" s="11" t="str">
        <f t="shared" si="74"/>
        <v/>
      </c>
      <c r="B924" s="32"/>
      <c r="C924" s="17"/>
      <c r="D924" s="18"/>
      <c r="E924" s="12"/>
      <c r="F924" s="12"/>
      <c r="G924" s="40" t="str">
        <f>IF(OR(E924="",F924=""),"",NETWORKDAYS(E924,F924,Lister!$D$7:$D$13))</f>
        <v/>
      </c>
      <c r="H924" s="14"/>
      <c r="I924" s="25" t="str">
        <f t="shared" si="70"/>
        <v/>
      </c>
      <c r="J924" s="45"/>
      <c r="K924" s="46"/>
      <c r="L924" s="15"/>
      <c r="M924" s="49" t="str">
        <f t="shared" si="71"/>
        <v/>
      </c>
      <c r="N924" s="47" t="str">
        <f t="shared" si="72"/>
        <v/>
      </c>
      <c r="O924" s="15"/>
      <c r="P924" s="15"/>
      <c r="Q924" s="15"/>
      <c r="R924" s="48" t="str">
        <f>IFERROR(MAX(IF(OR(O924="",P924="",Q924=""),"",IF(AND(MONTH(E924)=4,MONTH(F924)=4),(NETWORKDAYS(E924,F924,Lister!$D$7:$D$13)-O924)*N924/NETWORKDAYS(Lister!$D$19,Lister!$E$19,Lister!$D$7:$D$13),IF(AND(MONTH(E924)=4,MONTH(F924)&gt;4),(NETWORKDAYS(E924,Lister!$E$19,Lister!$D$7:$D$13)-O924)*N924/NETWORKDAYS(Lister!$D$19,Lister!$E$19,Lister!$D$7:$D$13),IF(MONTH(E924)&gt;4,0)))),0),"")</f>
        <v/>
      </c>
      <c r="S924" s="48" t="str">
        <f>IFERROR(MAX(IF(OR(O924="",P924="",Q924=""),"",IF(AND(MONTH(E924)=5,MONTH(F924)=5),(NETWORKDAYS(E924,F924,Lister!$D$7:$D$13)-P924)*N924/NETWORKDAYS(Lister!$D$20,Lister!$E$20,Lister!$D$7:$D$13),IF(AND(MONTH(E924)=4,MONTH(F924)=5),(NETWORKDAYS(Lister!$D$20,F924,Lister!$D$7:$D$13)-P924)*N924/NETWORKDAYS(Lister!$D$20,Lister!$E$20,Lister!$D$7:$D$13),IF(AND(MONTH(E924)=5,MONTH(F924)=6),(NETWORKDAYS(E924,Lister!$E$20,Lister!$D$7:$D$13)-P924)*N924/NETWORKDAYS(Lister!$D$20,Lister!$E$20,Lister!$D$7:$D$13),IF(AND(MONTH(E924)=4,MONTH(F924)=6),(NETWORKDAYS(Lister!$D$20,Lister!$E$20,Lister!$D$7:$D$13)-P924)*N924/NETWORKDAYS(Lister!$D$20,Lister!$E$20,Lister!$D$7:$D$13),IF(OR(MONTH(F924)=4,MONTH(E924)=6),0)))))),0),"")</f>
        <v/>
      </c>
      <c r="T924" s="48" t="str">
        <f>IFERROR(MAX(IF(OR(O924="",P924="",Q924=""),"",IF(AND(MONTH(E924)=6,MONTH(F924)=6),(NETWORKDAYS(E924,F924,Lister!$D$7:$D$13)-Q924)*N924/NETWORKDAYS(Lister!$D$21,Lister!$E$21,Lister!$D$7:$D$13),IF(AND(MONTH(E924)&lt;6,MONTH(F924)=6),(NETWORKDAYS(Lister!$D$21,F924,Lister!$D$7:$D$13)-Q924)*N924/NETWORKDAYS(Lister!$D$21,Lister!$E$21,Lister!$D$7:$D$13),IF(MONTH(F924)&lt;6,0)))),0),"")</f>
        <v/>
      </c>
      <c r="U924" s="50" t="str">
        <f t="shared" si="73"/>
        <v/>
      </c>
    </row>
    <row r="925" spans="1:21" x14ac:dyDescent="0.35">
      <c r="A925" s="11" t="str">
        <f t="shared" si="74"/>
        <v/>
      </c>
      <c r="B925" s="32"/>
      <c r="C925" s="17"/>
      <c r="D925" s="18"/>
      <c r="E925" s="12"/>
      <c r="F925" s="12"/>
      <c r="G925" s="40" t="str">
        <f>IF(OR(E925="",F925=""),"",NETWORKDAYS(E925,F925,Lister!$D$7:$D$13))</f>
        <v/>
      </c>
      <c r="H925" s="14"/>
      <c r="I925" s="25" t="str">
        <f t="shared" si="70"/>
        <v/>
      </c>
      <c r="J925" s="45"/>
      <c r="K925" s="46"/>
      <c r="L925" s="15"/>
      <c r="M925" s="49" t="str">
        <f t="shared" si="71"/>
        <v/>
      </c>
      <c r="N925" s="47" t="str">
        <f t="shared" si="72"/>
        <v/>
      </c>
      <c r="O925" s="15"/>
      <c r="P925" s="15"/>
      <c r="Q925" s="15"/>
      <c r="R925" s="48" t="str">
        <f>IFERROR(MAX(IF(OR(O925="",P925="",Q925=""),"",IF(AND(MONTH(E925)=4,MONTH(F925)=4),(NETWORKDAYS(E925,F925,Lister!$D$7:$D$13)-O925)*N925/NETWORKDAYS(Lister!$D$19,Lister!$E$19,Lister!$D$7:$D$13),IF(AND(MONTH(E925)=4,MONTH(F925)&gt;4),(NETWORKDAYS(E925,Lister!$E$19,Lister!$D$7:$D$13)-O925)*N925/NETWORKDAYS(Lister!$D$19,Lister!$E$19,Lister!$D$7:$D$13),IF(MONTH(E925)&gt;4,0)))),0),"")</f>
        <v/>
      </c>
      <c r="S925" s="48" t="str">
        <f>IFERROR(MAX(IF(OR(O925="",P925="",Q925=""),"",IF(AND(MONTH(E925)=5,MONTH(F925)=5),(NETWORKDAYS(E925,F925,Lister!$D$7:$D$13)-P925)*N925/NETWORKDAYS(Lister!$D$20,Lister!$E$20,Lister!$D$7:$D$13),IF(AND(MONTH(E925)=4,MONTH(F925)=5),(NETWORKDAYS(Lister!$D$20,F925,Lister!$D$7:$D$13)-P925)*N925/NETWORKDAYS(Lister!$D$20,Lister!$E$20,Lister!$D$7:$D$13),IF(AND(MONTH(E925)=5,MONTH(F925)=6),(NETWORKDAYS(E925,Lister!$E$20,Lister!$D$7:$D$13)-P925)*N925/NETWORKDAYS(Lister!$D$20,Lister!$E$20,Lister!$D$7:$D$13),IF(AND(MONTH(E925)=4,MONTH(F925)=6),(NETWORKDAYS(Lister!$D$20,Lister!$E$20,Lister!$D$7:$D$13)-P925)*N925/NETWORKDAYS(Lister!$D$20,Lister!$E$20,Lister!$D$7:$D$13),IF(OR(MONTH(F925)=4,MONTH(E925)=6),0)))))),0),"")</f>
        <v/>
      </c>
      <c r="T925" s="48" t="str">
        <f>IFERROR(MAX(IF(OR(O925="",P925="",Q925=""),"",IF(AND(MONTH(E925)=6,MONTH(F925)=6),(NETWORKDAYS(E925,F925,Lister!$D$7:$D$13)-Q925)*N925/NETWORKDAYS(Lister!$D$21,Lister!$E$21,Lister!$D$7:$D$13),IF(AND(MONTH(E925)&lt;6,MONTH(F925)=6),(NETWORKDAYS(Lister!$D$21,F925,Lister!$D$7:$D$13)-Q925)*N925/NETWORKDAYS(Lister!$D$21,Lister!$E$21,Lister!$D$7:$D$13),IF(MONTH(F925)&lt;6,0)))),0),"")</f>
        <v/>
      </c>
      <c r="U925" s="50" t="str">
        <f t="shared" si="73"/>
        <v/>
      </c>
    </row>
    <row r="926" spans="1:21" x14ac:dyDescent="0.35">
      <c r="A926" s="11" t="str">
        <f t="shared" si="74"/>
        <v/>
      </c>
      <c r="B926" s="32"/>
      <c r="C926" s="17"/>
      <c r="D926" s="18"/>
      <c r="E926" s="12"/>
      <c r="F926" s="12"/>
      <c r="G926" s="40" t="str">
        <f>IF(OR(E926="",F926=""),"",NETWORKDAYS(E926,F926,Lister!$D$7:$D$13))</f>
        <v/>
      </c>
      <c r="H926" s="14"/>
      <c r="I926" s="25" t="str">
        <f t="shared" si="70"/>
        <v/>
      </c>
      <c r="J926" s="45"/>
      <c r="K926" s="46"/>
      <c r="L926" s="15"/>
      <c r="M926" s="49" t="str">
        <f t="shared" si="71"/>
        <v/>
      </c>
      <c r="N926" s="47" t="str">
        <f t="shared" si="72"/>
        <v/>
      </c>
      <c r="O926" s="15"/>
      <c r="P926" s="15"/>
      <c r="Q926" s="15"/>
      <c r="R926" s="48" t="str">
        <f>IFERROR(MAX(IF(OR(O926="",P926="",Q926=""),"",IF(AND(MONTH(E926)=4,MONTH(F926)=4),(NETWORKDAYS(E926,F926,Lister!$D$7:$D$13)-O926)*N926/NETWORKDAYS(Lister!$D$19,Lister!$E$19,Lister!$D$7:$D$13),IF(AND(MONTH(E926)=4,MONTH(F926)&gt;4),(NETWORKDAYS(E926,Lister!$E$19,Lister!$D$7:$D$13)-O926)*N926/NETWORKDAYS(Lister!$D$19,Lister!$E$19,Lister!$D$7:$D$13),IF(MONTH(E926)&gt;4,0)))),0),"")</f>
        <v/>
      </c>
      <c r="S926" s="48" t="str">
        <f>IFERROR(MAX(IF(OR(O926="",P926="",Q926=""),"",IF(AND(MONTH(E926)=5,MONTH(F926)=5),(NETWORKDAYS(E926,F926,Lister!$D$7:$D$13)-P926)*N926/NETWORKDAYS(Lister!$D$20,Lister!$E$20,Lister!$D$7:$D$13),IF(AND(MONTH(E926)=4,MONTH(F926)=5),(NETWORKDAYS(Lister!$D$20,F926,Lister!$D$7:$D$13)-P926)*N926/NETWORKDAYS(Lister!$D$20,Lister!$E$20,Lister!$D$7:$D$13),IF(AND(MONTH(E926)=5,MONTH(F926)=6),(NETWORKDAYS(E926,Lister!$E$20,Lister!$D$7:$D$13)-P926)*N926/NETWORKDAYS(Lister!$D$20,Lister!$E$20,Lister!$D$7:$D$13),IF(AND(MONTH(E926)=4,MONTH(F926)=6),(NETWORKDAYS(Lister!$D$20,Lister!$E$20,Lister!$D$7:$D$13)-P926)*N926/NETWORKDAYS(Lister!$D$20,Lister!$E$20,Lister!$D$7:$D$13),IF(OR(MONTH(F926)=4,MONTH(E926)=6),0)))))),0),"")</f>
        <v/>
      </c>
      <c r="T926" s="48" t="str">
        <f>IFERROR(MAX(IF(OR(O926="",P926="",Q926=""),"",IF(AND(MONTH(E926)=6,MONTH(F926)=6),(NETWORKDAYS(E926,F926,Lister!$D$7:$D$13)-Q926)*N926/NETWORKDAYS(Lister!$D$21,Lister!$E$21,Lister!$D$7:$D$13),IF(AND(MONTH(E926)&lt;6,MONTH(F926)=6),(NETWORKDAYS(Lister!$D$21,F926,Lister!$D$7:$D$13)-Q926)*N926/NETWORKDAYS(Lister!$D$21,Lister!$E$21,Lister!$D$7:$D$13),IF(MONTH(F926)&lt;6,0)))),0),"")</f>
        <v/>
      </c>
      <c r="U926" s="50" t="str">
        <f t="shared" si="73"/>
        <v/>
      </c>
    </row>
    <row r="927" spans="1:21" x14ac:dyDescent="0.35">
      <c r="A927" s="11" t="str">
        <f t="shared" si="74"/>
        <v/>
      </c>
      <c r="B927" s="32"/>
      <c r="C927" s="17"/>
      <c r="D927" s="18"/>
      <c r="E927" s="12"/>
      <c r="F927" s="12"/>
      <c r="G927" s="40" t="str">
        <f>IF(OR(E927="",F927=""),"",NETWORKDAYS(E927,F927,Lister!$D$7:$D$13))</f>
        <v/>
      </c>
      <c r="H927" s="14"/>
      <c r="I927" s="25" t="str">
        <f t="shared" si="70"/>
        <v/>
      </c>
      <c r="J927" s="45"/>
      <c r="K927" s="46"/>
      <c r="L927" s="15"/>
      <c r="M927" s="49" t="str">
        <f t="shared" si="71"/>
        <v/>
      </c>
      <c r="N927" s="47" t="str">
        <f t="shared" si="72"/>
        <v/>
      </c>
      <c r="O927" s="15"/>
      <c r="P927" s="15"/>
      <c r="Q927" s="15"/>
      <c r="R927" s="48" t="str">
        <f>IFERROR(MAX(IF(OR(O927="",P927="",Q927=""),"",IF(AND(MONTH(E927)=4,MONTH(F927)=4),(NETWORKDAYS(E927,F927,Lister!$D$7:$D$13)-O927)*N927/NETWORKDAYS(Lister!$D$19,Lister!$E$19,Lister!$D$7:$D$13),IF(AND(MONTH(E927)=4,MONTH(F927)&gt;4),(NETWORKDAYS(E927,Lister!$E$19,Lister!$D$7:$D$13)-O927)*N927/NETWORKDAYS(Lister!$D$19,Lister!$E$19,Lister!$D$7:$D$13),IF(MONTH(E927)&gt;4,0)))),0),"")</f>
        <v/>
      </c>
      <c r="S927" s="48" t="str">
        <f>IFERROR(MAX(IF(OR(O927="",P927="",Q927=""),"",IF(AND(MONTH(E927)=5,MONTH(F927)=5),(NETWORKDAYS(E927,F927,Lister!$D$7:$D$13)-P927)*N927/NETWORKDAYS(Lister!$D$20,Lister!$E$20,Lister!$D$7:$D$13),IF(AND(MONTH(E927)=4,MONTH(F927)=5),(NETWORKDAYS(Lister!$D$20,F927,Lister!$D$7:$D$13)-P927)*N927/NETWORKDAYS(Lister!$D$20,Lister!$E$20,Lister!$D$7:$D$13),IF(AND(MONTH(E927)=5,MONTH(F927)=6),(NETWORKDAYS(E927,Lister!$E$20,Lister!$D$7:$D$13)-P927)*N927/NETWORKDAYS(Lister!$D$20,Lister!$E$20,Lister!$D$7:$D$13),IF(AND(MONTH(E927)=4,MONTH(F927)=6),(NETWORKDAYS(Lister!$D$20,Lister!$E$20,Lister!$D$7:$D$13)-P927)*N927/NETWORKDAYS(Lister!$D$20,Lister!$E$20,Lister!$D$7:$D$13),IF(OR(MONTH(F927)=4,MONTH(E927)=6),0)))))),0),"")</f>
        <v/>
      </c>
      <c r="T927" s="48" t="str">
        <f>IFERROR(MAX(IF(OR(O927="",P927="",Q927=""),"",IF(AND(MONTH(E927)=6,MONTH(F927)=6),(NETWORKDAYS(E927,F927,Lister!$D$7:$D$13)-Q927)*N927/NETWORKDAYS(Lister!$D$21,Lister!$E$21,Lister!$D$7:$D$13),IF(AND(MONTH(E927)&lt;6,MONTH(F927)=6),(NETWORKDAYS(Lister!$D$21,F927,Lister!$D$7:$D$13)-Q927)*N927/NETWORKDAYS(Lister!$D$21,Lister!$E$21,Lister!$D$7:$D$13),IF(MONTH(F927)&lt;6,0)))),0),"")</f>
        <v/>
      </c>
      <c r="U927" s="50" t="str">
        <f t="shared" si="73"/>
        <v/>
      </c>
    </row>
    <row r="928" spans="1:21" x14ac:dyDescent="0.35">
      <c r="A928" s="11" t="str">
        <f t="shared" si="74"/>
        <v/>
      </c>
      <c r="B928" s="32"/>
      <c r="C928" s="17"/>
      <c r="D928" s="18"/>
      <c r="E928" s="12"/>
      <c r="F928" s="12"/>
      <c r="G928" s="40" t="str">
        <f>IF(OR(E928="",F928=""),"",NETWORKDAYS(E928,F928,Lister!$D$7:$D$13))</f>
        <v/>
      </c>
      <c r="H928" s="14"/>
      <c r="I928" s="25" t="str">
        <f t="shared" si="70"/>
        <v/>
      </c>
      <c r="J928" s="45"/>
      <c r="K928" s="46"/>
      <c r="L928" s="15"/>
      <c r="M928" s="49" t="str">
        <f t="shared" si="71"/>
        <v/>
      </c>
      <c r="N928" s="47" t="str">
        <f t="shared" si="72"/>
        <v/>
      </c>
      <c r="O928" s="15"/>
      <c r="P928" s="15"/>
      <c r="Q928" s="15"/>
      <c r="R928" s="48" t="str">
        <f>IFERROR(MAX(IF(OR(O928="",P928="",Q928=""),"",IF(AND(MONTH(E928)=4,MONTH(F928)=4),(NETWORKDAYS(E928,F928,Lister!$D$7:$D$13)-O928)*N928/NETWORKDAYS(Lister!$D$19,Lister!$E$19,Lister!$D$7:$D$13),IF(AND(MONTH(E928)=4,MONTH(F928)&gt;4),(NETWORKDAYS(E928,Lister!$E$19,Lister!$D$7:$D$13)-O928)*N928/NETWORKDAYS(Lister!$D$19,Lister!$E$19,Lister!$D$7:$D$13),IF(MONTH(E928)&gt;4,0)))),0),"")</f>
        <v/>
      </c>
      <c r="S928" s="48" t="str">
        <f>IFERROR(MAX(IF(OR(O928="",P928="",Q928=""),"",IF(AND(MONTH(E928)=5,MONTH(F928)=5),(NETWORKDAYS(E928,F928,Lister!$D$7:$D$13)-P928)*N928/NETWORKDAYS(Lister!$D$20,Lister!$E$20,Lister!$D$7:$D$13),IF(AND(MONTH(E928)=4,MONTH(F928)=5),(NETWORKDAYS(Lister!$D$20,F928,Lister!$D$7:$D$13)-P928)*N928/NETWORKDAYS(Lister!$D$20,Lister!$E$20,Lister!$D$7:$D$13),IF(AND(MONTH(E928)=5,MONTH(F928)=6),(NETWORKDAYS(E928,Lister!$E$20,Lister!$D$7:$D$13)-P928)*N928/NETWORKDAYS(Lister!$D$20,Lister!$E$20,Lister!$D$7:$D$13),IF(AND(MONTH(E928)=4,MONTH(F928)=6),(NETWORKDAYS(Lister!$D$20,Lister!$E$20,Lister!$D$7:$D$13)-P928)*N928/NETWORKDAYS(Lister!$D$20,Lister!$E$20,Lister!$D$7:$D$13),IF(OR(MONTH(F928)=4,MONTH(E928)=6),0)))))),0),"")</f>
        <v/>
      </c>
      <c r="T928" s="48" t="str">
        <f>IFERROR(MAX(IF(OR(O928="",P928="",Q928=""),"",IF(AND(MONTH(E928)=6,MONTH(F928)=6),(NETWORKDAYS(E928,F928,Lister!$D$7:$D$13)-Q928)*N928/NETWORKDAYS(Lister!$D$21,Lister!$E$21,Lister!$D$7:$D$13),IF(AND(MONTH(E928)&lt;6,MONTH(F928)=6),(NETWORKDAYS(Lister!$D$21,F928,Lister!$D$7:$D$13)-Q928)*N928/NETWORKDAYS(Lister!$D$21,Lister!$E$21,Lister!$D$7:$D$13),IF(MONTH(F928)&lt;6,0)))),0),"")</f>
        <v/>
      </c>
      <c r="U928" s="50" t="str">
        <f t="shared" si="73"/>
        <v/>
      </c>
    </row>
    <row r="929" spans="1:21" x14ac:dyDescent="0.35">
      <c r="A929" s="11" t="str">
        <f t="shared" si="74"/>
        <v/>
      </c>
      <c r="B929" s="32"/>
      <c r="C929" s="17"/>
      <c r="D929" s="18"/>
      <c r="E929" s="12"/>
      <c r="F929" s="12"/>
      <c r="G929" s="40" t="str">
        <f>IF(OR(E929="",F929=""),"",NETWORKDAYS(E929,F929,Lister!$D$7:$D$13))</f>
        <v/>
      </c>
      <c r="H929" s="14"/>
      <c r="I929" s="25" t="str">
        <f t="shared" si="70"/>
        <v/>
      </c>
      <c r="J929" s="45"/>
      <c r="K929" s="46"/>
      <c r="L929" s="15"/>
      <c r="M929" s="49" t="str">
        <f t="shared" si="71"/>
        <v/>
      </c>
      <c r="N929" s="47" t="str">
        <f t="shared" si="72"/>
        <v/>
      </c>
      <c r="O929" s="15"/>
      <c r="P929" s="15"/>
      <c r="Q929" s="15"/>
      <c r="R929" s="48" t="str">
        <f>IFERROR(MAX(IF(OR(O929="",P929="",Q929=""),"",IF(AND(MONTH(E929)=4,MONTH(F929)=4),(NETWORKDAYS(E929,F929,Lister!$D$7:$D$13)-O929)*N929/NETWORKDAYS(Lister!$D$19,Lister!$E$19,Lister!$D$7:$D$13),IF(AND(MONTH(E929)=4,MONTH(F929)&gt;4),(NETWORKDAYS(E929,Lister!$E$19,Lister!$D$7:$D$13)-O929)*N929/NETWORKDAYS(Lister!$D$19,Lister!$E$19,Lister!$D$7:$D$13),IF(MONTH(E929)&gt;4,0)))),0),"")</f>
        <v/>
      </c>
      <c r="S929" s="48" t="str">
        <f>IFERROR(MAX(IF(OR(O929="",P929="",Q929=""),"",IF(AND(MONTH(E929)=5,MONTH(F929)=5),(NETWORKDAYS(E929,F929,Lister!$D$7:$D$13)-P929)*N929/NETWORKDAYS(Lister!$D$20,Lister!$E$20,Lister!$D$7:$D$13),IF(AND(MONTH(E929)=4,MONTH(F929)=5),(NETWORKDAYS(Lister!$D$20,F929,Lister!$D$7:$D$13)-P929)*N929/NETWORKDAYS(Lister!$D$20,Lister!$E$20,Lister!$D$7:$D$13),IF(AND(MONTH(E929)=5,MONTH(F929)=6),(NETWORKDAYS(E929,Lister!$E$20,Lister!$D$7:$D$13)-P929)*N929/NETWORKDAYS(Lister!$D$20,Lister!$E$20,Lister!$D$7:$D$13),IF(AND(MONTH(E929)=4,MONTH(F929)=6),(NETWORKDAYS(Lister!$D$20,Lister!$E$20,Lister!$D$7:$D$13)-P929)*N929/NETWORKDAYS(Lister!$D$20,Lister!$E$20,Lister!$D$7:$D$13),IF(OR(MONTH(F929)=4,MONTH(E929)=6),0)))))),0),"")</f>
        <v/>
      </c>
      <c r="T929" s="48" t="str">
        <f>IFERROR(MAX(IF(OR(O929="",P929="",Q929=""),"",IF(AND(MONTH(E929)=6,MONTH(F929)=6),(NETWORKDAYS(E929,F929,Lister!$D$7:$D$13)-Q929)*N929/NETWORKDAYS(Lister!$D$21,Lister!$E$21,Lister!$D$7:$D$13),IF(AND(MONTH(E929)&lt;6,MONTH(F929)=6),(NETWORKDAYS(Lister!$D$21,F929,Lister!$D$7:$D$13)-Q929)*N929/NETWORKDAYS(Lister!$D$21,Lister!$E$21,Lister!$D$7:$D$13),IF(MONTH(F929)&lt;6,0)))),0),"")</f>
        <v/>
      </c>
      <c r="U929" s="50" t="str">
        <f t="shared" si="73"/>
        <v/>
      </c>
    </row>
    <row r="930" spans="1:21" x14ac:dyDescent="0.35">
      <c r="A930" s="11" t="str">
        <f t="shared" si="74"/>
        <v/>
      </c>
      <c r="B930" s="32"/>
      <c r="C930" s="17"/>
      <c r="D930" s="18"/>
      <c r="E930" s="12"/>
      <c r="F930" s="12"/>
      <c r="G930" s="40" t="str">
        <f>IF(OR(E930="",F930=""),"",NETWORKDAYS(E930,F930,Lister!$D$7:$D$13))</f>
        <v/>
      </c>
      <c r="H930" s="14"/>
      <c r="I930" s="25" t="str">
        <f t="shared" si="70"/>
        <v/>
      </c>
      <c r="J930" s="45"/>
      <c r="K930" s="46"/>
      <c r="L930" s="15"/>
      <c r="M930" s="49" t="str">
        <f t="shared" si="71"/>
        <v/>
      </c>
      <c r="N930" s="47" t="str">
        <f t="shared" si="72"/>
        <v/>
      </c>
      <c r="O930" s="15"/>
      <c r="P930" s="15"/>
      <c r="Q930" s="15"/>
      <c r="R930" s="48" t="str">
        <f>IFERROR(MAX(IF(OR(O930="",P930="",Q930=""),"",IF(AND(MONTH(E930)=4,MONTH(F930)=4),(NETWORKDAYS(E930,F930,Lister!$D$7:$D$13)-O930)*N930/NETWORKDAYS(Lister!$D$19,Lister!$E$19,Lister!$D$7:$D$13),IF(AND(MONTH(E930)=4,MONTH(F930)&gt;4),(NETWORKDAYS(E930,Lister!$E$19,Lister!$D$7:$D$13)-O930)*N930/NETWORKDAYS(Lister!$D$19,Lister!$E$19,Lister!$D$7:$D$13),IF(MONTH(E930)&gt;4,0)))),0),"")</f>
        <v/>
      </c>
      <c r="S930" s="48" t="str">
        <f>IFERROR(MAX(IF(OR(O930="",P930="",Q930=""),"",IF(AND(MONTH(E930)=5,MONTH(F930)=5),(NETWORKDAYS(E930,F930,Lister!$D$7:$D$13)-P930)*N930/NETWORKDAYS(Lister!$D$20,Lister!$E$20,Lister!$D$7:$D$13),IF(AND(MONTH(E930)=4,MONTH(F930)=5),(NETWORKDAYS(Lister!$D$20,F930,Lister!$D$7:$D$13)-P930)*N930/NETWORKDAYS(Lister!$D$20,Lister!$E$20,Lister!$D$7:$D$13),IF(AND(MONTH(E930)=5,MONTH(F930)=6),(NETWORKDAYS(E930,Lister!$E$20,Lister!$D$7:$D$13)-P930)*N930/NETWORKDAYS(Lister!$D$20,Lister!$E$20,Lister!$D$7:$D$13),IF(AND(MONTH(E930)=4,MONTH(F930)=6),(NETWORKDAYS(Lister!$D$20,Lister!$E$20,Lister!$D$7:$D$13)-P930)*N930/NETWORKDAYS(Lister!$D$20,Lister!$E$20,Lister!$D$7:$D$13),IF(OR(MONTH(F930)=4,MONTH(E930)=6),0)))))),0),"")</f>
        <v/>
      </c>
      <c r="T930" s="48" t="str">
        <f>IFERROR(MAX(IF(OR(O930="",P930="",Q930=""),"",IF(AND(MONTH(E930)=6,MONTH(F930)=6),(NETWORKDAYS(E930,F930,Lister!$D$7:$D$13)-Q930)*N930/NETWORKDAYS(Lister!$D$21,Lister!$E$21,Lister!$D$7:$D$13),IF(AND(MONTH(E930)&lt;6,MONTH(F930)=6),(NETWORKDAYS(Lister!$D$21,F930,Lister!$D$7:$D$13)-Q930)*N930/NETWORKDAYS(Lister!$D$21,Lister!$E$21,Lister!$D$7:$D$13),IF(MONTH(F930)&lt;6,0)))),0),"")</f>
        <v/>
      </c>
      <c r="U930" s="50" t="str">
        <f t="shared" si="73"/>
        <v/>
      </c>
    </row>
    <row r="931" spans="1:21" x14ac:dyDescent="0.35">
      <c r="A931" s="11" t="str">
        <f t="shared" si="74"/>
        <v/>
      </c>
      <c r="B931" s="32"/>
      <c r="C931" s="17"/>
      <c r="D931" s="18"/>
      <c r="E931" s="12"/>
      <c r="F931" s="12"/>
      <c r="G931" s="40" t="str">
        <f>IF(OR(E931="",F931=""),"",NETWORKDAYS(E931,F931,Lister!$D$7:$D$13))</f>
        <v/>
      </c>
      <c r="H931" s="14"/>
      <c r="I931" s="25" t="str">
        <f t="shared" si="70"/>
        <v/>
      </c>
      <c r="J931" s="45"/>
      <c r="K931" s="46"/>
      <c r="L931" s="15"/>
      <c r="M931" s="49" t="str">
        <f t="shared" si="71"/>
        <v/>
      </c>
      <c r="N931" s="47" t="str">
        <f t="shared" si="72"/>
        <v/>
      </c>
      <c r="O931" s="15"/>
      <c r="P931" s="15"/>
      <c r="Q931" s="15"/>
      <c r="R931" s="48" t="str">
        <f>IFERROR(MAX(IF(OR(O931="",P931="",Q931=""),"",IF(AND(MONTH(E931)=4,MONTH(F931)=4),(NETWORKDAYS(E931,F931,Lister!$D$7:$D$13)-O931)*N931/NETWORKDAYS(Lister!$D$19,Lister!$E$19,Lister!$D$7:$D$13),IF(AND(MONTH(E931)=4,MONTH(F931)&gt;4),(NETWORKDAYS(E931,Lister!$E$19,Lister!$D$7:$D$13)-O931)*N931/NETWORKDAYS(Lister!$D$19,Lister!$E$19,Lister!$D$7:$D$13),IF(MONTH(E931)&gt;4,0)))),0),"")</f>
        <v/>
      </c>
      <c r="S931" s="48" t="str">
        <f>IFERROR(MAX(IF(OR(O931="",P931="",Q931=""),"",IF(AND(MONTH(E931)=5,MONTH(F931)=5),(NETWORKDAYS(E931,F931,Lister!$D$7:$D$13)-P931)*N931/NETWORKDAYS(Lister!$D$20,Lister!$E$20,Lister!$D$7:$D$13),IF(AND(MONTH(E931)=4,MONTH(F931)=5),(NETWORKDAYS(Lister!$D$20,F931,Lister!$D$7:$D$13)-P931)*N931/NETWORKDAYS(Lister!$D$20,Lister!$E$20,Lister!$D$7:$D$13),IF(AND(MONTH(E931)=5,MONTH(F931)=6),(NETWORKDAYS(E931,Lister!$E$20,Lister!$D$7:$D$13)-P931)*N931/NETWORKDAYS(Lister!$D$20,Lister!$E$20,Lister!$D$7:$D$13),IF(AND(MONTH(E931)=4,MONTH(F931)=6),(NETWORKDAYS(Lister!$D$20,Lister!$E$20,Lister!$D$7:$D$13)-P931)*N931/NETWORKDAYS(Lister!$D$20,Lister!$E$20,Lister!$D$7:$D$13),IF(OR(MONTH(F931)=4,MONTH(E931)=6),0)))))),0),"")</f>
        <v/>
      </c>
      <c r="T931" s="48" t="str">
        <f>IFERROR(MAX(IF(OR(O931="",P931="",Q931=""),"",IF(AND(MONTH(E931)=6,MONTH(F931)=6),(NETWORKDAYS(E931,F931,Lister!$D$7:$D$13)-Q931)*N931/NETWORKDAYS(Lister!$D$21,Lister!$E$21,Lister!$D$7:$D$13),IF(AND(MONTH(E931)&lt;6,MONTH(F931)=6),(NETWORKDAYS(Lister!$D$21,F931,Lister!$D$7:$D$13)-Q931)*N931/NETWORKDAYS(Lister!$D$21,Lister!$E$21,Lister!$D$7:$D$13),IF(MONTH(F931)&lt;6,0)))),0),"")</f>
        <v/>
      </c>
      <c r="U931" s="50" t="str">
        <f t="shared" si="73"/>
        <v/>
      </c>
    </row>
    <row r="932" spans="1:21" x14ac:dyDescent="0.35">
      <c r="A932" s="11" t="str">
        <f t="shared" si="74"/>
        <v/>
      </c>
      <c r="B932" s="32"/>
      <c r="C932" s="17"/>
      <c r="D932" s="18"/>
      <c r="E932" s="12"/>
      <c r="F932" s="12"/>
      <c r="G932" s="40" t="str">
        <f>IF(OR(E932="",F932=""),"",NETWORKDAYS(E932,F932,Lister!$D$7:$D$13))</f>
        <v/>
      </c>
      <c r="H932" s="14"/>
      <c r="I932" s="25" t="str">
        <f t="shared" si="70"/>
        <v/>
      </c>
      <c r="J932" s="45"/>
      <c r="K932" s="46"/>
      <c r="L932" s="15"/>
      <c r="M932" s="49" t="str">
        <f t="shared" si="71"/>
        <v/>
      </c>
      <c r="N932" s="47" t="str">
        <f t="shared" si="72"/>
        <v/>
      </c>
      <c r="O932" s="15"/>
      <c r="P932" s="15"/>
      <c r="Q932" s="15"/>
      <c r="R932" s="48" t="str">
        <f>IFERROR(MAX(IF(OR(O932="",P932="",Q932=""),"",IF(AND(MONTH(E932)=4,MONTH(F932)=4),(NETWORKDAYS(E932,F932,Lister!$D$7:$D$13)-O932)*N932/NETWORKDAYS(Lister!$D$19,Lister!$E$19,Lister!$D$7:$D$13),IF(AND(MONTH(E932)=4,MONTH(F932)&gt;4),(NETWORKDAYS(E932,Lister!$E$19,Lister!$D$7:$D$13)-O932)*N932/NETWORKDAYS(Lister!$D$19,Lister!$E$19,Lister!$D$7:$D$13),IF(MONTH(E932)&gt;4,0)))),0),"")</f>
        <v/>
      </c>
      <c r="S932" s="48" t="str">
        <f>IFERROR(MAX(IF(OR(O932="",P932="",Q932=""),"",IF(AND(MONTH(E932)=5,MONTH(F932)=5),(NETWORKDAYS(E932,F932,Lister!$D$7:$D$13)-P932)*N932/NETWORKDAYS(Lister!$D$20,Lister!$E$20,Lister!$D$7:$D$13),IF(AND(MONTH(E932)=4,MONTH(F932)=5),(NETWORKDAYS(Lister!$D$20,F932,Lister!$D$7:$D$13)-P932)*N932/NETWORKDAYS(Lister!$D$20,Lister!$E$20,Lister!$D$7:$D$13),IF(AND(MONTH(E932)=5,MONTH(F932)=6),(NETWORKDAYS(E932,Lister!$E$20,Lister!$D$7:$D$13)-P932)*N932/NETWORKDAYS(Lister!$D$20,Lister!$E$20,Lister!$D$7:$D$13),IF(AND(MONTH(E932)=4,MONTH(F932)=6),(NETWORKDAYS(Lister!$D$20,Lister!$E$20,Lister!$D$7:$D$13)-P932)*N932/NETWORKDAYS(Lister!$D$20,Lister!$E$20,Lister!$D$7:$D$13),IF(OR(MONTH(F932)=4,MONTH(E932)=6),0)))))),0),"")</f>
        <v/>
      </c>
      <c r="T932" s="48" t="str">
        <f>IFERROR(MAX(IF(OR(O932="",P932="",Q932=""),"",IF(AND(MONTH(E932)=6,MONTH(F932)=6),(NETWORKDAYS(E932,F932,Lister!$D$7:$D$13)-Q932)*N932/NETWORKDAYS(Lister!$D$21,Lister!$E$21,Lister!$D$7:$D$13),IF(AND(MONTH(E932)&lt;6,MONTH(F932)=6),(NETWORKDAYS(Lister!$D$21,F932,Lister!$D$7:$D$13)-Q932)*N932/NETWORKDAYS(Lister!$D$21,Lister!$E$21,Lister!$D$7:$D$13),IF(MONTH(F932)&lt;6,0)))),0),"")</f>
        <v/>
      </c>
      <c r="U932" s="50" t="str">
        <f t="shared" si="73"/>
        <v/>
      </c>
    </row>
    <row r="933" spans="1:21" x14ac:dyDescent="0.35">
      <c r="A933" s="11" t="str">
        <f t="shared" si="74"/>
        <v/>
      </c>
      <c r="B933" s="32"/>
      <c r="C933" s="17"/>
      <c r="D933" s="18"/>
      <c r="E933" s="12"/>
      <c r="F933" s="12"/>
      <c r="G933" s="40" t="str">
        <f>IF(OR(E933="",F933=""),"",NETWORKDAYS(E933,F933,Lister!$D$7:$D$13))</f>
        <v/>
      </c>
      <c r="H933" s="14"/>
      <c r="I933" s="25" t="str">
        <f t="shared" si="70"/>
        <v/>
      </c>
      <c r="J933" s="45"/>
      <c r="K933" s="46"/>
      <c r="L933" s="15"/>
      <c r="M933" s="49" t="str">
        <f t="shared" si="71"/>
        <v/>
      </c>
      <c r="N933" s="47" t="str">
        <f t="shared" si="72"/>
        <v/>
      </c>
      <c r="O933" s="15"/>
      <c r="P933" s="15"/>
      <c r="Q933" s="15"/>
      <c r="R933" s="48" t="str">
        <f>IFERROR(MAX(IF(OR(O933="",P933="",Q933=""),"",IF(AND(MONTH(E933)=4,MONTH(F933)=4),(NETWORKDAYS(E933,F933,Lister!$D$7:$D$13)-O933)*N933/NETWORKDAYS(Lister!$D$19,Lister!$E$19,Lister!$D$7:$D$13),IF(AND(MONTH(E933)=4,MONTH(F933)&gt;4),(NETWORKDAYS(E933,Lister!$E$19,Lister!$D$7:$D$13)-O933)*N933/NETWORKDAYS(Lister!$D$19,Lister!$E$19,Lister!$D$7:$D$13),IF(MONTH(E933)&gt;4,0)))),0),"")</f>
        <v/>
      </c>
      <c r="S933" s="48" t="str">
        <f>IFERROR(MAX(IF(OR(O933="",P933="",Q933=""),"",IF(AND(MONTH(E933)=5,MONTH(F933)=5),(NETWORKDAYS(E933,F933,Lister!$D$7:$D$13)-P933)*N933/NETWORKDAYS(Lister!$D$20,Lister!$E$20,Lister!$D$7:$D$13),IF(AND(MONTH(E933)=4,MONTH(F933)=5),(NETWORKDAYS(Lister!$D$20,F933,Lister!$D$7:$D$13)-P933)*N933/NETWORKDAYS(Lister!$D$20,Lister!$E$20,Lister!$D$7:$D$13),IF(AND(MONTH(E933)=5,MONTH(F933)=6),(NETWORKDAYS(E933,Lister!$E$20,Lister!$D$7:$D$13)-P933)*N933/NETWORKDAYS(Lister!$D$20,Lister!$E$20,Lister!$D$7:$D$13),IF(AND(MONTH(E933)=4,MONTH(F933)=6),(NETWORKDAYS(Lister!$D$20,Lister!$E$20,Lister!$D$7:$D$13)-P933)*N933/NETWORKDAYS(Lister!$D$20,Lister!$E$20,Lister!$D$7:$D$13),IF(OR(MONTH(F933)=4,MONTH(E933)=6),0)))))),0),"")</f>
        <v/>
      </c>
      <c r="T933" s="48" t="str">
        <f>IFERROR(MAX(IF(OR(O933="",P933="",Q933=""),"",IF(AND(MONTH(E933)=6,MONTH(F933)=6),(NETWORKDAYS(E933,F933,Lister!$D$7:$D$13)-Q933)*N933/NETWORKDAYS(Lister!$D$21,Lister!$E$21,Lister!$D$7:$D$13),IF(AND(MONTH(E933)&lt;6,MONTH(F933)=6),(NETWORKDAYS(Lister!$D$21,F933,Lister!$D$7:$D$13)-Q933)*N933/NETWORKDAYS(Lister!$D$21,Lister!$E$21,Lister!$D$7:$D$13),IF(MONTH(F933)&lt;6,0)))),0),"")</f>
        <v/>
      </c>
      <c r="U933" s="50" t="str">
        <f t="shared" si="73"/>
        <v/>
      </c>
    </row>
    <row r="934" spans="1:21" x14ac:dyDescent="0.35">
      <c r="A934" s="11" t="str">
        <f t="shared" si="74"/>
        <v/>
      </c>
      <c r="B934" s="32"/>
      <c r="C934" s="17"/>
      <c r="D934" s="18"/>
      <c r="E934" s="12"/>
      <c r="F934" s="12"/>
      <c r="G934" s="40" t="str">
        <f>IF(OR(E934="",F934=""),"",NETWORKDAYS(E934,F934,Lister!$D$7:$D$13))</f>
        <v/>
      </c>
      <c r="H934" s="14"/>
      <c r="I934" s="25" t="str">
        <f t="shared" si="70"/>
        <v/>
      </c>
      <c r="J934" s="45"/>
      <c r="K934" s="46"/>
      <c r="L934" s="15"/>
      <c r="M934" s="49" t="str">
        <f t="shared" si="71"/>
        <v/>
      </c>
      <c r="N934" s="47" t="str">
        <f t="shared" si="72"/>
        <v/>
      </c>
      <c r="O934" s="15"/>
      <c r="P934" s="15"/>
      <c r="Q934" s="15"/>
      <c r="R934" s="48" t="str">
        <f>IFERROR(MAX(IF(OR(O934="",P934="",Q934=""),"",IF(AND(MONTH(E934)=4,MONTH(F934)=4),(NETWORKDAYS(E934,F934,Lister!$D$7:$D$13)-O934)*N934/NETWORKDAYS(Lister!$D$19,Lister!$E$19,Lister!$D$7:$D$13),IF(AND(MONTH(E934)=4,MONTH(F934)&gt;4),(NETWORKDAYS(E934,Lister!$E$19,Lister!$D$7:$D$13)-O934)*N934/NETWORKDAYS(Lister!$D$19,Lister!$E$19,Lister!$D$7:$D$13),IF(MONTH(E934)&gt;4,0)))),0),"")</f>
        <v/>
      </c>
      <c r="S934" s="48" t="str">
        <f>IFERROR(MAX(IF(OR(O934="",P934="",Q934=""),"",IF(AND(MONTH(E934)=5,MONTH(F934)=5),(NETWORKDAYS(E934,F934,Lister!$D$7:$D$13)-P934)*N934/NETWORKDAYS(Lister!$D$20,Lister!$E$20,Lister!$D$7:$D$13),IF(AND(MONTH(E934)=4,MONTH(F934)=5),(NETWORKDAYS(Lister!$D$20,F934,Lister!$D$7:$D$13)-P934)*N934/NETWORKDAYS(Lister!$D$20,Lister!$E$20,Lister!$D$7:$D$13),IF(AND(MONTH(E934)=5,MONTH(F934)=6),(NETWORKDAYS(E934,Lister!$E$20,Lister!$D$7:$D$13)-P934)*N934/NETWORKDAYS(Lister!$D$20,Lister!$E$20,Lister!$D$7:$D$13),IF(AND(MONTH(E934)=4,MONTH(F934)=6),(NETWORKDAYS(Lister!$D$20,Lister!$E$20,Lister!$D$7:$D$13)-P934)*N934/NETWORKDAYS(Lister!$D$20,Lister!$E$20,Lister!$D$7:$D$13),IF(OR(MONTH(F934)=4,MONTH(E934)=6),0)))))),0),"")</f>
        <v/>
      </c>
      <c r="T934" s="48" t="str">
        <f>IFERROR(MAX(IF(OR(O934="",P934="",Q934=""),"",IF(AND(MONTH(E934)=6,MONTH(F934)=6),(NETWORKDAYS(E934,F934,Lister!$D$7:$D$13)-Q934)*N934/NETWORKDAYS(Lister!$D$21,Lister!$E$21,Lister!$D$7:$D$13),IF(AND(MONTH(E934)&lt;6,MONTH(F934)=6),(NETWORKDAYS(Lister!$D$21,F934,Lister!$D$7:$D$13)-Q934)*N934/NETWORKDAYS(Lister!$D$21,Lister!$E$21,Lister!$D$7:$D$13),IF(MONTH(F934)&lt;6,0)))),0),"")</f>
        <v/>
      </c>
      <c r="U934" s="50" t="str">
        <f t="shared" si="73"/>
        <v/>
      </c>
    </row>
    <row r="935" spans="1:21" x14ac:dyDescent="0.35">
      <c r="A935" s="11" t="str">
        <f t="shared" si="74"/>
        <v/>
      </c>
      <c r="B935" s="32"/>
      <c r="C935" s="17"/>
      <c r="D935" s="18"/>
      <c r="E935" s="12"/>
      <c r="F935" s="12"/>
      <c r="G935" s="40" t="str">
        <f>IF(OR(E935="",F935=""),"",NETWORKDAYS(E935,F935,Lister!$D$7:$D$13))</f>
        <v/>
      </c>
      <c r="H935" s="14"/>
      <c r="I935" s="25" t="str">
        <f t="shared" si="70"/>
        <v/>
      </c>
      <c r="J935" s="45"/>
      <c r="K935" s="46"/>
      <c r="L935" s="15"/>
      <c r="M935" s="49" t="str">
        <f t="shared" si="71"/>
        <v/>
      </c>
      <c r="N935" s="47" t="str">
        <f t="shared" si="72"/>
        <v/>
      </c>
      <c r="O935" s="15"/>
      <c r="P935" s="15"/>
      <c r="Q935" s="15"/>
      <c r="R935" s="48" t="str">
        <f>IFERROR(MAX(IF(OR(O935="",P935="",Q935=""),"",IF(AND(MONTH(E935)=4,MONTH(F935)=4),(NETWORKDAYS(E935,F935,Lister!$D$7:$D$13)-O935)*N935/NETWORKDAYS(Lister!$D$19,Lister!$E$19,Lister!$D$7:$D$13),IF(AND(MONTH(E935)=4,MONTH(F935)&gt;4),(NETWORKDAYS(E935,Lister!$E$19,Lister!$D$7:$D$13)-O935)*N935/NETWORKDAYS(Lister!$D$19,Lister!$E$19,Lister!$D$7:$D$13),IF(MONTH(E935)&gt;4,0)))),0),"")</f>
        <v/>
      </c>
      <c r="S935" s="48" t="str">
        <f>IFERROR(MAX(IF(OR(O935="",P935="",Q935=""),"",IF(AND(MONTH(E935)=5,MONTH(F935)=5),(NETWORKDAYS(E935,F935,Lister!$D$7:$D$13)-P935)*N935/NETWORKDAYS(Lister!$D$20,Lister!$E$20,Lister!$D$7:$D$13),IF(AND(MONTH(E935)=4,MONTH(F935)=5),(NETWORKDAYS(Lister!$D$20,F935,Lister!$D$7:$D$13)-P935)*N935/NETWORKDAYS(Lister!$D$20,Lister!$E$20,Lister!$D$7:$D$13),IF(AND(MONTH(E935)=5,MONTH(F935)=6),(NETWORKDAYS(E935,Lister!$E$20,Lister!$D$7:$D$13)-P935)*N935/NETWORKDAYS(Lister!$D$20,Lister!$E$20,Lister!$D$7:$D$13),IF(AND(MONTH(E935)=4,MONTH(F935)=6),(NETWORKDAYS(Lister!$D$20,Lister!$E$20,Lister!$D$7:$D$13)-P935)*N935/NETWORKDAYS(Lister!$D$20,Lister!$E$20,Lister!$D$7:$D$13),IF(OR(MONTH(F935)=4,MONTH(E935)=6),0)))))),0),"")</f>
        <v/>
      </c>
      <c r="T935" s="48" t="str">
        <f>IFERROR(MAX(IF(OR(O935="",P935="",Q935=""),"",IF(AND(MONTH(E935)=6,MONTH(F935)=6),(NETWORKDAYS(E935,F935,Lister!$D$7:$D$13)-Q935)*N935/NETWORKDAYS(Lister!$D$21,Lister!$E$21,Lister!$D$7:$D$13),IF(AND(MONTH(E935)&lt;6,MONTH(F935)=6),(NETWORKDAYS(Lister!$D$21,F935,Lister!$D$7:$D$13)-Q935)*N935/NETWORKDAYS(Lister!$D$21,Lister!$E$21,Lister!$D$7:$D$13),IF(MONTH(F935)&lt;6,0)))),0),"")</f>
        <v/>
      </c>
      <c r="U935" s="50" t="str">
        <f t="shared" si="73"/>
        <v/>
      </c>
    </row>
    <row r="936" spans="1:21" x14ac:dyDescent="0.35">
      <c r="A936" s="11" t="str">
        <f t="shared" si="74"/>
        <v/>
      </c>
      <c r="B936" s="32"/>
      <c r="C936" s="17"/>
      <c r="D936" s="18"/>
      <c r="E936" s="12"/>
      <c r="F936" s="12"/>
      <c r="G936" s="40" t="str">
        <f>IF(OR(E936="",F936=""),"",NETWORKDAYS(E936,F936,Lister!$D$7:$D$13))</f>
        <v/>
      </c>
      <c r="H936" s="14"/>
      <c r="I936" s="25" t="str">
        <f t="shared" si="70"/>
        <v/>
      </c>
      <c r="J936" s="45"/>
      <c r="K936" s="46"/>
      <c r="L936" s="15"/>
      <c r="M936" s="49" t="str">
        <f t="shared" si="71"/>
        <v/>
      </c>
      <c r="N936" s="47" t="str">
        <f t="shared" si="72"/>
        <v/>
      </c>
      <c r="O936" s="15"/>
      <c r="P936" s="15"/>
      <c r="Q936" s="15"/>
      <c r="R936" s="48" t="str">
        <f>IFERROR(MAX(IF(OR(O936="",P936="",Q936=""),"",IF(AND(MONTH(E936)=4,MONTH(F936)=4),(NETWORKDAYS(E936,F936,Lister!$D$7:$D$13)-O936)*N936/NETWORKDAYS(Lister!$D$19,Lister!$E$19,Lister!$D$7:$D$13),IF(AND(MONTH(E936)=4,MONTH(F936)&gt;4),(NETWORKDAYS(E936,Lister!$E$19,Lister!$D$7:$D$13)-O936)*N936/NETWORKDAYS(Lister!$D$19,Lister!$E$19,Lister!$D$7:$D$13),IF(MONTH(E936)&gt;4,0)))),0),"")</f>
        <v/>
      </c>
      <c r="S936" s="48" t="str">
        <f>IFERROR(MAX(IF(OR(O936="",P936="",Q936=""),"",IF(AND(MONTH(E936)=5,MONTH(F936)=5),(NETWORKDAYS(E936,F936,Lister!$D$7:$D$13)-P936)*N936/NETWORKDAYS(Lister!$D$20,Lister!$E$20,Lister!$D$7:$D$13),IF(AND(MONTH(E936)=4,MONTH(F936)=5),(NETWORKDAYS(Lister!$D$20,F936,Lister!$D$7:$D$13)-P936)*N936/NETWORKDAYS(Lister!$D$20,Lister!$E$20,Lister!$D$7:$D$13),IF(AND(MONTH(E936)=5,MONTH(F936)=6),(NETWORKDAYS(E936,Lister!$E$20,Lister!$D$7:$D$13)-P936)*N936/NETWORKDAYS(Lister!$D$20,Lister!$E$20,Lister!$D$7:$D$13),IF(AND(MONTH(E936)=4,MONTH(F936)=6),(NETWORKDAYS(Lister!$D$20,Lister!$E$20,Lister!$D$7:$D$13)-P936)*N936/NETWORKDAYS(Lister!$D$20,Lister!$E$20,Lister!$D$7:$D$13),IF(OR(MONTH(F936)=4,MONTH(E936)=6),0)))))),0),"")</f>
        <v/>
      </c>
      <c r="T936" s="48" t="str">
        <f>IFERROR(MAX(IF(OR(O936="",P936="",Q936=""),"",IF(AND(MONTH(E936)=6,MONTH(F936)=6),(NETWORKDAYS(E936,F936,Lister!$D$7:$D$13)-Q936)*N936/NETWORKDAYS(Lister!$D$21,Lister!$E$21,Lister!$D$7:$D$13),IF(AND(MONTH(E936)&lt;6,MONTH(F936)=6),(NETWORKDAYS(Lister!$D$21,F936,Lister!$D$7:$D$13)-Q936)*N936/NETWORKDAYS(Lister!$D$21,Lister!$E$21,Lister!$D$7:$D$13),IF(MONTH(F936)&lt;6,0)))),0),"")</f>
        <v/>
      </c>
      <c r="U936" s="50" t="str">
        <f t="shared" si="73"/>
        <v/>
      </c>
    </row>
    <row r="937" spans="1:21" x14ac:dyDescent="0.35">
      <c r="A937" s="11" t="str">
        <f t="shared" si="74"/>
        <v/>
      </c>
      <c r="B937" s="32"/>
      <c r="C937" s="17"/>
      <c r="D937" s="18"/>
      <c r="E937" s="12"/>
      <c r="F937" s="12"/>
      <c r="G937" s="40" t="str">
        <f>IF(OR(E937="",F937=""),"",NETWORKDAYS(E937,F937,Lister!$D$7:$D$13))</f>
        <v/>
      </c>
      <c r="H937" s="14"/>
      <c r="I937" s="25" t="str">
        <f t="shared" si="70"/>
        <v/>
      </c>
      <c r="J937" s="45"/>
      <c r="K937" s="46"/>
      <c r="L937" s="15"/>
      <c r="M937" s="49" t="str">
        <f t="shared" si="71"/>
        <v/>
      </c>
      <c r="N937" s="47" t="str">
        <f t="shared" si="72"/>
        <v/>
      </c>
      <c r="O937" s="15"/>
      <c r="P937" s="15"/>
      <c r="Q937" s="15"/>
      <c r="R937" s="48" t="str">
        <f>IFERROR(MAX(IF(OR(O937="",P937="",Q937=""),"",IF(AND(MONTH(E937)=4,MONTH(F937)=4),(NETWORKDAYS(E937,F937,Lister!$D$7:$D$13)-O937)*N937/NETWORKDAYS(Lister!$D$19,Lister!$E$19,Lister!$D$7:$D$13),IF(AND(MONTH(E937)=4,MONTH(F937)&gt;4),(NETWORKDAYS(E937,Lister!$E$19,Lister!$D$7:$D$13)-O937)*N937/NETWORKDAYS(Lister!$D$19,Lister!$E$19,Lister!$D$7:$D$13),IF(MONTH(E937)&gt;4,0)))),0),"")</f>
        <v/>
      </c>
      <c r="S937" s="48" t="str">
        <f>IFERROR(MAX(IF(OR(O937="",P937="",Q937=""),"",IF(AND(MONTH(E937)=5,MONTH(F937)=5),(NETWORKDAYS(E937,F937,Lister!$D$7:$D$13)-P937)*N937/NETWORKDAYS(Lister!$D$20,Lister!$E$20,Lister!$D$7:$D$13),IF(AND(MONTH(E937)=4,MONTH(F937)=5),(NETWORKDAYS(Lister!$D$20,F937,Lister!$D$7:$D$13)-P937)*N937/NETWORKDAYS(Lister!$D$20,Lister!$E$20,Lister!$D$7:$D$13),IF(AND(MONTH(E937)=5,MONTH(F937)=6),(NETWORKDAYS(E937,Lister!$E$20,Lister!$D$7:$D$13)-P937)*N937/NETWORKDAYS(Lister!$D$20,Lister!$E$20,Lister!$D$7:$D$13),IF(AND(MONTH(E937)=4,MONTH(F937)=6),(NETWORKDAYS(Lister!$D$20,Lister!$E$20,Lister!$D$7:$D$13)-P937)*N937/NETWORKDAYS(Lister!$D$20,Lister!$E$20,Lister!$D$7:$D$13),IF(OR(MONTH(F937)=4,MONTH(E937)=6),0)))))),0),"")</f>
        <v/>
      </c>
      <c r="T937" s="48" t="str">
        <f>IFERROR(MAX(IF(OR(O937="",P937="",Q937=""),"",IF(AND(MONTH(E937)=6,MONTH(F937)=6),(NETWORKDAYS(E937,F937,Lister!$D$7:$D$13)-Q937)*N937/NETWORKDAYS(Lister!$D$21,Lister!$E$21,Lister!$D$7:$D$13),IF(AND(MONTH(E937)&lt;6,MONTH(F937)=6),(NETWORKDAYS(Lister!$D$21,F937,Lister!$D$7:$D$13)-Q937)*N937/NETWORKDAYS(Lister!$D$21,Lister!$E$21,Lister!$D$7:$D$13),IF(MONTH(F937)&lt;6,0)))),0),"")</f>
        <v/>
      </c>
      <c r="U937" s="50" t="str">
        <f t="shared" si="73"/>
        <v/>
      </c>
    </row>
    <row r="938" spans="1:21" x14ac:dyDescent="0.35">
      <c r="A938" s="11" t="str">
        <f t="shared" si="74"/>
        <v/>
      </c>
      <c r="B938" s="32"/>
      <c r="C938" s="17"/>
      <c r="D938" s="18"/>
      <c r="E938" s="12"/>
      <c r="F938" s="12"/>
      <c r="G938" s="40" t="str">
        <f>IF(OR(E938="",F938=""),"",NETWORKDAYS(E938,F938,Lister!$D$7:$D$13))</f>
        <v/>
      </c>
      <c r="H938" s="14"/>
      <c r="I938" s="25" t="str">
        <f t="shared" si="70"/>
        <v/>
      </c>
      <c r="J938" s="45"/>
      <c r="K938" s="46"/>
      <c r="L938" s="15"/>
      <c r="M938" s="49" t="str">
        <f t="shared" si="71"/>
        <v/>
      </c>
      <c r="N938" s="47" t="str">
        <f t="shared" si="72"/>
        <v/>
      </c>
      <c r="O938" s="15"/>
      <c r="P938" s="15"/>
      <c r="Q938" s="15"/>
      <c r="R938" s="48" t="str">
        <f>IFERROR(MAX(IF(OR(O938="",P938="",Q938=""),"",IF(AND(MONTH(E938)=4,MONTH(F938)=4),(NETWORKDAYS(E938,F938,Lister!$D$7:$D$13)-O938)*N938/NETWORKDAYS(Lister!$D$19,Lister!$E$19,Lister!$D$7:$D$13),IF(AND(MONTH(E938)=4,MONTH(F938)&gt;4),(NETWORKDAYS(E938,Lister!$E$19,Lister!$D$7:$D$13)-O938)*N938/NETWORKDAYS(Lister!$D$19,Lister!$E$19,Lister!$D$7:$D$13),IF(MONTH(E938)&gt;4,0)))),0),"")</f>
        <v/>
      </c>
      <c r="S938" s="48" t="str">
        <f>IFERROR(MAX(IF(OR(O938="",P938="",Q938=""),"",IF(AND(MONTH(E938)=5,MONTH(F938)=5),(NETWORKDAYS(E938,F938,Lister!$D$7:$D$13)-P938)*N938/NETWORKDAYS(Lister!$D$20,Lister!$E$20,Lister!$D$7:$D$13),IF(AND(MONTH(E938)=4,MONTH(F938)=5),(NETWORKDAYS(Lister!$D$20,F938,Lister!$D$7:$D$13)-P938)*N938/NETWORKDAYS(Lister!$D$20,Lister!$E$20,Lister!$D$7:$D$13),IF(AND(MONTH(E938)=5,MONTH(F938)=6),(NETWORKDAYS(E938,Lister!$E$20,Lister!$D$7:$D$13)-P938)*N938/NETWORKDAYS(Lister!$D$20,Lister!$E$20,Lister!$D$7:$D$13),IF(AND(MONTH(E938)=4,MONTH(F938)=6),(NETWORKDAYS(Lister!$D$20,Lister!$E$20,Lister!$D$7:$D$13)-P938)*N938/NETWORKDAYS(Lister!$D$20,Lister!$E$20,Lister!$D$7:$D$13),IF(OR(MONTH(F938)=4,MONTH(E938)=6),0)))))),0),"")</f>
        <v/>
      </c>
      <c r="T938" s="48" t="str">
        <f>IFERROR(MAX(IF(OR(O938="",P938="",Q938=""),"",IF(AND(MONTH(E938)=6,MONTH(F938)=6),(NETWORKDAYS(E938,F938,Lister!$D$7:$D$13)-Q938)*N938/NETWORKDAYS(Lister!$D$21,Lister!$E$21,Lister!$D$7:$D$13),IF(AND(MONTH(E938)&lt;6,MONTH(F938)=6),(NETWORKDAYS(Lister!$D$21,F938,Lister!$D$7:$D$13)-Q938)*N938/NETWORKDAYS(Lister!$D$21,Lister!$E$21,Lister!$D$7:$D$13),IF(MONTH(F938)&lt;6,0)))),0),"")</f>
        <v/>
      </c>
      <c r="U938" s="50" t="str">
        <f t="shared" si="73"/>
        <v/>
      </c>
    </row>
    <row r="939" spans="1:21" x14ac:dyDescent="0.35">
      <c r="A939" s="11" t="str">
        <f t="shared" si="74"/>
        <v/>
      </c>
      <c r="B939" s="32"/>
      <c r="C939" s="17"/>
      <c r="D939" s="18"/>
      <c r="E939" s="12"/>
      <c r="F939" s="12"/>
      <c r="G939" s="40" t="str">
        <f>IF(OR(E939="",F939=""),"",NETWORKDAYS(E939,F939,Lister!$D$7:$D$13))</f>
        <v/>
      </c>
      <c r="H939" s="14"/>
      <c r="I939" s="25" t="str">
        <f t="shared" si="70"/>
        <v/>
      </c>
      <c r="J939" s="45"/>
      <c r="K939" s="46"/>
      <c r="L939" s="15"/>
      <c r="M939" s="49" t="str">
        <f t="shared" si="71"/>
        <v/>
      </c>
      <c r="N939" s="47" t="str">
        <f t="shared" si="72"/>
        <v/>
      </c>
      <c r="O939" s="15"/>
      <c r="P939" s="15"/>
      <c r="Q939" s="15"/>
      <c r="R939" s="48" t="str">
        <f>IFERROR(MAX(IF(OR(O939="",P939="",Q939=""),"",IF(AND(MONTH(E939)=4,MONTH(F939)=4),(NETWORKDAYS(E939,F939,Lister!$D$7:$D$13)-O939)*N939/NETWORKDAYS(Lister!$D$19,Lister!$E$19,Lister!$D$7:$D$13),IF(AND(MONTH(E939)=4,MONTH(F939)&gt;4),(NETWORKDAYS(E939,Lister!$E$19,Lister!$D$7:$D$13)-O939)*N939/NETWORKDAYS(Lister!$D$19,Lister!$E$19,Lister!$D$7:$D$13),IF(MONTH(E939)&gt;4,0)))),0),"")</f>
        <v/>
      </c>
      <c r="S939" s="48" t="str">
        <f>IFERROR(MAX(IF(OR(O939="",P939="",Q939=""),"",IF(AND(MONTH(E939)=5,MONTH(F939)=5),(NETWORKDAYS(E939,F939,Lister!$D$7:$D$13)-P939)*N939/NETWORKDAYS(Lister!$D$20,Lister!$E$20,Lister!$D$7:$D$13),IF(AND(MONTH(E939)=4,MONTH(F939)=5),(NETWORKDAYS(Lister!$D$20,F939,Lister!$D$7:$D$13)-P939)*N939/NETWORKDAYS(Lister!$D$20,Lister!$E$20,Lister!$D$7:$D$13),IF(AND(MONTH(E939)=5,MONTH(F939)=6),(NETWORKDAYS(E939,Lister!$E$20,Lister!$D$7:$D$13)-P939)*N939/NETWORKDAYS(Lister!$D$20,Lister!$E$20,Lister!$D$7:$D$13),IF(AND(MONTH(E939)=4,MONTH(F939)=6),(NETWORKDAYS(Lister!$D$20,Lister!$E$20,Lister!$D$7:$D$13)-P939)*N939/NETWORKDAYS(Lister!$D$20,Lister!$E$20,Lister!$D$7:$D$13),IF(OR(MONTH(F939)=4,MONTH(E939)=6),0)))))),0),"")</f>
        <v/>
      </c>
      <c r="T939" s="48" t="str">
        <f>IFERROR(MAX(IF(OR(O939="",P939="",Q939=""),"",IF(AND(MONTH(E939)=6,MONTH(F939)=6),(NETWORKDAYS(E939,F939,Lister!$D$7:$D$13)-Q939)*N939/NETWORKDAYS(Lister!$D$21,Lister!$E$21,Lister!$D$7:$D$13),IF(AND(MONTH(E939)&lt;6,MONTH(F939)=6),(NETWORKDAYS(Lister!$D$21,F939,Lister!$D$7:$D$13)-Q939)*N939/NETWORKDAYS(Lister!$D$21,Lister!$E$21,Lister!$D$7:$D$13),IF(MONTH(F939)&lt;6,0)))),0),"")</f>
        <v/>
      </c>
      <c r="U939" s="50" t="str">
        <f t="shared" si="73"/>
        <v/>
      </c>
    </row>
    <row r="940" spans="1:21" x14ac:dyDescent="0.35">
      <c r="A940" s="11" t="str">
        <f t="shared" si="74"/>
        <v/>
      </c>
      <c r="B940" s="32"/>
      <c r="C940" s="17"/>
      <c r="D940" s="18"/>
      <c r="E940" s="12"/>
      <c r="F940" s="12"/>
      <c r="G940" s="40" t="str">
        <f>IF(OR(E940="",F940=""),"",NETWORKDAYS(E940,F940,Lister!$D$7:$D$13))</f>
        <v/>
      </c>
      <c r="H940" s="14"/>
      <c r="I940" s="25" t="str">
        <f t="shared" si="70"/>
        <v/>
      </c>
      <c r="J940" s="45"/>
      <c r="K940" s="46"/>
      <c r="L940" s="15"/>
      <c r="M940" s="49" t="str">
        <f t="shared" si="71"/>
        <v/>
      </c>
      <c r="N940" s="47" t="str">
        <f t="shared" si="72"/>
        <v/>
      </c>
      <c r="O940" s="15"/>
      <c r="P940" s="15"/>
      <c r="Q940" s="15"/>
      <c r="R940" s="48" t="str">
        <f>IFERROR(MAX(IF(OR(O940="",P940="",Q940=""),"",IF(AND(MONTH(E940)=4,MONTH(F940)=4),(NETWORKDAYS(E940,F940,Lister!$D$7:$D$13)-O940)*N940/NETWORKDAYS(Lister!$D$19,Lister!$E$19,Lister!$D$7:$D$13),IF(AND(MONTH(E940)=4,MONTH(F940)&gt;4),(NETWORKDAYS(E940,Lister!$E$19,Lister!$D$7:$D$13)-O940)*N940/NETWORKDAYS(Lister!$D$19,Lister!$E$19,Lister!$D$7:$D$13),IF(MONTH(E940)&gt;4,0)))),0),"")</f>
        <v/>
      </c>
      <c r="S940" s="48" t="str">
        <f>IFERROR(MAX(IF(OR(O940="",P940="",Q940=""),"",IF(AND(MONTH(E940)=5,MONTH(F940)=5),(NETWORKDAYS(E940,F940,Lister!$D$7:$D$13)-P940)*N940/NETWORKDAYS(Lister!$D$20,Lister!$E$20,Lister!$D$7:$D$13),IF(AND(MONTH(E940)=4,MONTH(F940)=5),(NETWORKDAYS(Lister!$D$20,F940,Lister!$D$7:$D$13)-P940)*N940/NETWORKDAYS(Lister!$D$20,Lister!$E$20,Lister!$D$7:$D$13),IF(AND(MONTH(E940)=5,MONTH(F940)=6),(NETWORKDAYS(E940,Lister!$E$20,Lister!$D$7:$D$13)-P940)*N940/NETWORKDAYS(Lister!$D$20,Lister!$E$20,Lister!$D$7:$D$13),IF(AND(MONTH(E940)=4,MONTH(F940)=6),(NETWORKDAYS(Lister!$D$20,Lister!$E$20,Lister!$D$7:$D$13)-P940)*N940/NETWORKDAYS(Lister!$D$20,Lister!$E$20,Lister!$D$7:$D$13),IF(OR(MONTH(F940)=4,MONTH(E940)=6),0)))))),0),"")</f>
        <v/>
      </c>
      <c r="T940" s="48" t="str">
        <f>IFERROR(MAX(IF(OR(O940="",P940="",Q940=""),"",IF(AND(MONTH(E940)=6,MONTH(F940)=6),(NETWORKDAYS(E940,F940,Lister!$D$7:$D$13)-Q940)*N940/NETWORKDAYS(Lister!$D$21,Lister!$E$21,Lister!$D$7:$D$13),IF(AND(MONTH(E940)&lt;6,MONTH(F940)=6),(NETWORKDAYS(Lister!$D$21,F940,Lister!$D$7:$D$13)-Q940)*N940/NETWORKDAYS(Lister!$D$21,Lister!$E$21,Lister!$D$7:$D$13),IF(MONTH(F940)&lt;6,0)))),0),"")</f>
        <v/>
      </c>
      <c r="U940" s="50" t="str">
        <f t="shared" si="73"/>
        <v/>
      </c>
    </row>
    <row r="941" spans="1:21" x14ac:dyDescent="0.35">
      <c r="A941" s="11" t="str">
        <f t="shared" si="74"/>
        <v/>
      </c>
      <c r="B941" s="32"/>
      <c r="C941" s="17"/>
      <c r="D941" s="18"/>
      <c r="E941" s="12"/>
      <c r="F941" s="12"/>
      <c r="G941" s="40" t="str">
        <f>IF(OR(E941="",F941=""),"",NETWORKDAYS(E941,F941,Lister!$D$7:$D$13))</f>
        <v/>
      </c>
      <c r="H941" s="14"/>
      <c r="I941" s="25" t="str">
        <f t="shared" si="70"/>
        <v/>
      </c>
      <c r="J941" s="45"/>
      <c r="K941" s="46"/>
      <c r="L941" s="15"/>
      <c r="M941" s="49" t="str">
        <f t="shared" si="71"/>
        <v/>
      </c>
      <c r="N941" s="47" t="str">
        <f t="shared" si="72"/>
        <v/>
      </c>
      <c r="O941" s="15"/>
      <c r="P941" s="15"/>
      <c r="Q941" s="15"/>
      <c r="R941" s="48" t="str">
        <f>IFERROR(MAX(IF(OR(O941="",P941="",Q941=""),"",IF(AND(MONTH(E941)=4,MONTH(F941)=4),(NETWORKDAYS(E941,F941,Lister!$D$7:$D$13)-O941)*N941/NETWORKDAYS(Lister!$D$19,Lister!$E$19,Lister!$D$7:$D$13),IF(AND(MONTH(E941)=4,MONTH(F941)&gt;4),(NETWORKDAYS(E941,Lister!$E$19,Lister!$D$7:$D$13)-O941)*N941/NETWORKDAYS(Lister!$D$19,Lister!$E$19,Lister!$D$7:$D$13),IF(MONTH(E941)&gt;4,0)))),0),"")</f>
        <v/>
      </c>
      <c r="S941" s="48" t="str">
        <f>IFERROR(MAX(IF(OR(O941="",P941="",Q941=""),"",IF(AND(MONTH(E941)=5,MONTH(F941)=5),(NETWORKDAYS(E941,F941,Lister!$D$7:$D$13)-P941)*N941/NETWORKDAYS(Lister!$D$20,Lister!$E$20,Lister!$D$7:$D$13),IF(AND(MONTH(E941)=4,MONTH(F941)=5),(NETWORKDAYS(Lister!$D$20,F941,Lister!$D$7:$D$13)-P941)*N941/NETWORKDAYS(Lister!$D$20,Lister!$E$20,Lister!$D$7:$D$13),IF(AND(MONTH(E941)=5,MONTH(F941)=6),(NETWORKDAYS(E941,Lister!$E$20,Lister!$D$7:$D$13)-P941)*N941/NETWORKDAYS(Lister!$D$20,Lister!$E$20,Lister!$D$7:$D$13),IF(AND(MONTH(E941)=4,MONTH(F941)=6),(NETWORKDAYS(Lister!$D$20,Lister!$E$20,Lister!$D$7:$D$13)-P941)*N941/NETWORKDAYS(Lister!$D$20,Lister!$E$20,Lister!$D$7:$D$13),IF(OR(MONTH(F941)=4,MONTH(E941)=6),0)))))),0),"")</f>
        <v/>
      </c>
      <c r="T941" s="48" t="str">
        <f>IFERROR(MAX(IF(OR(O941="",P941="",Q941=""),"",IF(AND(MONTH(E941)=6,MONTH(F941)=6),(NETWORKDAYS(E941,F941,Lister!$D$7:$D$13)-Q941)*N941/NETWORKDAYS(Lister!$D$21,Lister!$E$21,Lister!$D$7:$D$13),IF(AND(MONTH(E941)&lt;6,MONTH(F941)=6),(NETWORKDAYS(Lister!$D$21,F941,Lister!$D$7:$D$13)-Q941)*N941/NETWORKDAYS(Lister!$D$21,Lister!$E$21,Lister!$D$7:$D$13),IF(MONTH(F941)&lt;6,0)))),0),"")</f>
        <v/>
      </c>
      <c r="U941" s="50" t="str">
        <f t="shared" si="73"/>
        <v/>
      </c>
    </row>
    <row r="942" spans="1:21" x14ac:dyDescent="0.35">
      <c r="A942" s="11" t="str">
        <f t="shared" si="74"/>
        <v/>
      </c>
      <c r="B942" s="32"/>
      <c r="C942" s="17"/>
      <c r="D942" s="18"/>
      <c r="E942" s="12"/>
      <c r="F942" s="12"/>
      <c r="G942" s="40" t="str">
        <f>IF(OR(E942="",F942=""),"",NETWORKDAYS(E942,F942,Lister!$D$7:$D$13))</f>
        <v/>
      </c>
      <c r="H942" s="14"/>
      <c r="I942" s="25" t="str">
        <f t="shared" si="70"/>
        <v/>
      </c>
      <c r="J942" s="45"/>
      <c r="K942" s="46"/>
      <c r="L942" s="15"/>
      <c r="M942" s="49" t="str">
        <f t="shared" si="71"/>
        <v/>
      </c>
      <c r="N942" s="47" t="str">
        <f t="shared" si="72"/>
        <v/>
      </c>
      <c r="O942" s="15"/>
      <c r="P942" s="15"/>
      <c r="Q942" s="15"/>
      <c r="R942" s="48" t="str">
        <f>IFERROR(MAX(IF(OR(O942="",P942="",Q942=""),"",IF(AND(MONTH(E942)=4,MONTH(F942)=4),(NETWORKDAYS(E942,F942,Lister!$D$7:$D$13)-O942)*N942/NETWORKDAYS(Lister!$D$19,Lister!$E$19,Lister!$D$7:$D$13),IF(AND(MONTH(E942)=4,MONTH(F942)&gt;4),(NETWORKDAYS(E942,Lister!$E$19,Lister!$D$7:$D$13)-O942)*N942/NETWORKDAYS(Lister!$D$19,Lister!$E$19,Lister!$D$7:$D$13),IF(MONTH(E942)&gt;4,0)))),0),"")</f>
        <v/>
      </c>
      <c r="S942" s="48" t="str">
        <f>IFERROR(MAX(IF(OR(O942="",P942="",Q942=""),"",IF(AND(MONTH(E942)=5,MONTH(F942)=5),(NETWORKDAYS(E942,F942,Lister!$D$7:$D$13)-P942)*N942/NETWORKDAYS(Lister!$D$20,Lister!$E$20,Lister!$D$7:$D$13),IF(AND(MONTH(E942)=4,MONTH(F942)=5),(NETWORKDAYS(Lister!$D$20,F942,Lister!$D$7:$D$13)-P942)*N942/NETWORKDAYS(Lister!$D$20,Lister!$E$20,Lister!$D$7:$D$13),IF(AND(MONTH(E942)=5,MONTH(F942)=6),(NETWORKDAYS(E942,Lister!$E$20,Lister!$D$7:$D$13)-P942)*N942/NETWORKDAYS(Lister!$D$20,Lister!$E$20,Lister!$D$7:$D$13),IF(AND(MONTH(E942)=4,MONTH(F942)=6),(NETWORKDAYS(Lister!$D$20,Lister!$E$20,Lister!$D$7:$D$13)-P942)*N942/NETWORKDAYS(Lister!$D$20,Lister!$E$20,Lister!$D$7:$D$13),IF(OR(MONTH(F942)=4,MONTH(E942)=6),0)))))),0),"")</f>
        <v/>
      </c>
      <c r="T942" s="48" t="str">
        <f>IFERROR(MAX(IF(OR(O942="",P942="",Q942=""),"",IF(AND(MONTH(E942)=6,MONTH(F942)=6),(NETWORKDAYS(E942,F942,Lister!$D$7:$D$13)-Q942)*N942/NETWORKDAYS(Lister!$D$21,Lister!$E$21,Lister!$D$7:$D$13),IF(AND(MONTH(E942)&lt;6,MONTH(F942)=6),(NETWORKDAYS(Lister!$D$21,F942,Lister!$D$7:$D$13)-Q942)*N942/NETWORKDAYS(Lister!$D$21,Lister!$E$21,Lister!$D$7:$D$13),IF(MONTH(F942)&lt;6,0)))),0),"")</f>
        <v/>
      </c>
      <c r="U942" s="50" t="str">
        <f t="shared" si="73"/>
        <v/>
      </c>
    </row>
    <row r="943" spans="1:21" x14ac:dyDescent="0.35">
      <c r="A943" s="11" t="str">
        <f t="shared" si="74"/>
        <v/>
      </c>
      <c r="B943" s="32"/>
      <c r="C943" s="17"/>
      <c r="D943" s="18"/>
      <c r="E943" s="12"/>
      <c r="F943" s="12"/>
      <c r="G943" s="40" t="str">
        <f>IF(OR(E943="",F943=""),"",NETWORKDAYS(E943,F943,Lister!$D$7:$D$13))</f>
        <v/>
      </c>
      <c r="H943" s="14"/>
      <c r="I943" s="25" t="str">
        <f t="shared" si="70"/>
        <v/>
      </c>
      <c r="J943" s="45"/>
      <c r="K943" s="46"/>
      <c r="L943" s="15"/>
      <c r="M943" s="49" t="str">
        <f t="shared" si="71"/>
        <v/>
      </c>
      <c r="N943" s="47" t="str">
        <f t="shared" si="72"/>
        <v/>
      </c>
      <c r="O943" s="15"/>
      <c r="P943" s="15"/>
      <c r="Q943" s="15"/>
      <c r="R943" s="48" t="str">
        <f>IFERROR(MAX(IF(OR(O943="",P943="",Q943=""),"",IF(AND(MONTH(E943)=4,MONTH(F943)=4),(NETWORKDAYS(E943,F943,Lister!$D$7:$D$13)-O943)*N943/NETWORKDAYS(Lister!$D$19,Lister!$E$19,Lister!$D$7:$D$13),IF(AND(MONTH(E943)=4,MONTH(F943)&gt;4),(NETWORKDAYS(E943,Lister!$E$19,Lister!$D$7:$D$13)-O943)*N943/NETWORKDAYS(Lister!$D$19,Lister!$E$19,Lister!$D$7:$D$13),IF(MONTH(E943)&gt;4,0)))),0),"")</f>
        <v/>
      </c>
      <c r="S943" s="48" t="str">
        <f>IFERROR(MAX(IF(OR(O943="",P943="",Q943=""),"",IF(AND(MONTH(E943)=5,MONTH(F943)=5),(NETWORKDAYS(E943,F943,Lister!$D$7:$D$13)-P943)*N943/NETWORKDAYS(Lister!$D$20,Lister!$E$20,Lister!$D$7:$D$13),IF(AND(MONTH(E943)=4,MONTH(F943)=5),(NETWORKDAYS(Lister!$D$20,F943,Lister!$D$7:$D$13)-P943)*N943/NETWORKDAYS(Lister!$D$20,Lister!$E$20,Lister!$D$7:$D$13),IF(AND(MONTH(E943)=5,MONTH(F943)=6),(NETWORKDAYS(E943,Lister!$E$20,Lister!$D$7:$D$13)-P943)*N943/NETWORKDAYS(Lister!$D$20,Lister!$E$20,Lister!$D$7:$D$13),IF(AND(MONTH(E943)=4,MONTH(F943)=6),(NETWORKDAYS(Lister!$D$20,Lister!$E$20,Lister!$D$7:$D$13)-P943)*N943/NETWORKDAYS(Lister!$D$20,Lister!$E$20,Lister!$D$7:$D$13),IF(OR(MONTH(F943)=4,MONTH(E943)=6),0)))))),0),"")</f>
        <v/>
      </c>
      <c r="T943" s="48" t="str">
        <f>IFERROR(MAX(IF(OR(O943="",P943="",Q943=""),"",IF(AND(MONTH(E943)=6,MONTH(F943)=6),(NETWORKDAYS(E943,F943,Lister!$D$7:$D$13)-Q943)*N943/NETWORKDAYS(Lister!$D$21,Lister!$E$21,Lister!$D$7:$D$13),IF(AND(MONTH(E943)&lt;6,MONTH(F943)=6),(NETWORKDAYS(Lister!$D$21,F943,Lister!$D$7:$D$13)-Q943)*N943/NETWORKDAYS(Lister!$D$21,Lister!$E$21,Lister!$D$7:$D$13),IF(MONTH(F943)&lt;6,0)))),0),"")</f>
        <v/>
      </c>
      <c r="U943" s="50" t="str">
        <f t="shared" si="73"/>
        <v/>
      </c>
    </row>
    <row r="944" spans="1:21" x14ac:dyDescent="0.35">
      <c r="A944" s="11" t="str">
        <f t="shared" si="74"/>
        <v/>
      </c>
      <c r="B944" s="32"/>
      <c r="C944" s="17"/>
      <c r="D944" s="18"/>
      <c r="E944" s="12"/>
      <c r="F944" s="12"/>
      <c r="G944" s="40" t="str">
        <f>IF(OR(E944="",F944=""),"",NETWORKDAYS(E944,F944,Lister!$D$7:$D$13))</f>
        <v/>
      </c>
      <c r="H944" s="14"/>
      <c r="I944" s="25" t="str">
        <f t="shared" si="70"/>
        <v/>
      </c>
      <c r="J944" s="45"/>
      <c r="K944" s="46"/>
      <c r="L944" s="15"/>
      <c r="M944" s="49" t="str">
        <f t="shared" si="71"/>
        <v/>
      </c>
      <c r="N944" s="47" t="str">
        <f t="shared" si="72"/>
        <v/>
      </c>
      <c r="O944" s="15"/>
      <c r="P944" s="15"/>
      <c r="Q944" s="15"/>
      <c r="R944" s="48" t="str">
        <f>IFERROR(MAX(IF(OR(O944="",P944="",Q944=""),"",IF(AND(MONTH(E944)=4,MONTH(F944)=4),(NETWORKDAYS(E944,F944,Lister!$D$7:$D$13)-O944)*N944/NETWORKDAYS(Lister!$D$19,Lister!$E$19,Lister!$D$7:$D$13),IF(AND(MONTH(E944)=4,MONTH(F944)&gt;4),(NETWORKDAYS(E944,Lister!$E$19,Lister!$D$7:$D$13)-O944)*N944/NETWORKDAYS(Lister!$D$19,Lister!$E$19,Lister!$D$7:$D$13),IF(MONTH(E944)&gt;4,0)))),0),"")</f>
        <v/>
      </c>
      <c r="S944" s="48" t="str">
        <f>IFERROR(MAX(IF(OR(O944="",P944="",Q944=""),"",IF(AND(MONTH(E944)=5,MONTH(F944)=5),(NETWORKDAYS(E944,F944,Lister!$D$7:$D$13)-P944)*N944/NETWORKDAYS(Lister!$D$20,Lister!$E$20,Lister!$D$7:$D$13),IF(AND(MONTH(E944)=4,MONTH(F944)=5),(NETWORKDAYS(Lister!$D$20,F944,Lister!$D$7:$D$13)-P944)*N944/NETWORKDAYS(Lister!$D$20,Lister!$E$20,Lister!$D$7:$D$13),IF(AND(MONTH(E944)=5,MONTH(F944)=6),(NETWORKDAYS(E944,Lister!$E$20,Lister!$D$7:$D$13)-P944)*N944/NETWORKDAYS(Lister!$D$20,Lister!$E$20,Lister!$D$7:$D$13),IF(AND(MONTH(E944)=4,MONTH(F944)=6),(NETWORKDAYS(Lister!$D$20,Lister!$E$20,Lister!$D$7:$D$13)-P944)*N944/NETWORKDAYS(Lister!$D$20,Lister!$E$20,Lister!$D$7:$D$13),IF(OR(MONTH(F944)=4,MONTH(E944)=6),0)))))),0),"")</f>
        <v/>
      </c>
      <c r="T944" s="48" t="str">
        <f>IFERROR(MAX(IF(OR(O944="",P944="",Q944=""),"",IF(AND(MONTH(E944)=6,MONTH(F944)=6),(NETWORKDAYS(E944,F944,Lister!$D$7:$D$13)-Q944)*N944/NETWORKDAYS(Lister!$D$21,Lister!$E$21,Lister!$D$7:$D$13),IF(AND(MONTH(E944)&lt;6,MONTH(F944)=6),(NETWORKDAYS(Lister!$D$21,F944,Lister!$D$7:$D$13)-Q944)*N944/NETWORKDAYS(Lister!$D$21,Lister!$E$21,Lister!$D$7:$D$13),IF(MONTH(F944)&lt;6,0)))),0),"")</f>
        <v/>
      </c>
      <c r="U944" s="50" t="str">
        <f t="shared" si="73"/>
        <v/>
      </c>
    </row>
    <row r="945" spans="1:21" x14ac:dyDescent="0.35">
      <c r="A945" s="11" t="str">
        <f t="shared" si="74"/>
        <v/>
      </c>
      <c r="B945" s="32"/>
      <c r="C945" s="17"/>
      <c r="D945" s="18"/>
      <c r="E945" s="12"/>
      <c r="F945" s="12"/>
      <c r="G945" s="40" t="str">
        <f>IF(OR(E945="",F945=""),"",NETWORKDAYS(E945,F945,Lister!$D$7:$D$13))</f>
        <v/>
      </c>
      <c r="H945" s="14"/>
      <c r="I945" s="25" t="str">
        <f t="shared" si="70"/>
        <v/>
      </c>
      <c r="J945" s="45"/>
      <c r="K945" s="46"/>
      <c r="L945" s="15"/>
      <c r="M945" s="49" t="str">
        <f t="shared" si="71"/>
        <v/>
      </c>
      <c r="N945" s="47" t="str">
        <f t="shared" si="72"/>
        <v/>
      </c>
      <c r="O945" s="15"/>
      <c r="P945" s="15"/>
      <c r="Q945" s="15"/>
      <c r="R945" s="48" t="str">
        <f>IFERROR(MAX(IF(OR(O945="",P945="",Q945=""),"",IF(AND(MONTH(E945)=4,MONTH(F945)=4),(NETWORKDAYS(E945,F945,Lister!$D$7:$D$13)-O945)*N945/NETWORKDAYS(Lister!$D$19,Lister!$E$19,Lister!$D$7:$D$13),IF(AND(MONTH(E945)=4,MONTH(F945)&gt;4),(NETWORKDAYS(E945,Lister!$E$19,Lister!$D$7:$D$13)-O945)*N945/NETWORKDAYS(Lister!$D$19,Lister!$E$19,Lister!$D$7:$D$13),IF(MONTH(E945)&gt;4,0)))),0),"")</f>
        <v/>
      </c>
      <c r="S945" s="48" t="str">
        <f>IFERROR(MAX(IF(OR(O945="",P945="",Q945=""),"",IF(AND(MONTH(E945)=5,MONTH(F945)=5),(NETWORKDAYS(E945,F945,Lister!$D$7:$D$13)-P945)*N945/NETWORKDAYS(Lister!$D$20,Lister!$E$20,Lister!$D$7:$D$13),IF(AND(MONTH(E945)=4,MONTH(F945)=5),(NETWORKDAYS(Lister!$D$20,F945,Lister!$D$7:$D$13)-P945)*N945/NETWORKDAYS(Lister!$D$20,Lister!$E$20,Lister!$D$7:$D$13),IF(AND(MONTH(E945)=5,MONTH(F945)=6),(NETWORKDAYS(E945,Lister!$E$20,Lister!$D$7:$D$13)-P945)*N945/NETWORKDAYS(Lister!$D$20,Lister!$E$20,Lister!$D$7:$D$13),IF(AND(MONTH(E945)=4,MONTH(F945)=6),(NETWORKDAYS(Lister!$D$20,Lister!$E$20,Lister!$D$7:$D$13)-P945)*N945/NETWORKDAYS(Lister!$D$20,Lister!$E$20,Lister!$D$7:$D$13),IF(OR(MONTH(F945)=4,MONTH(E945)=6),0)))))),0),"")</f>
        <v/>
      </c>
      <c r="T945" s="48" t="str">
        <f>IFERROR(MAX(IF(OR(O945="",P945="",Q945=""),"",IF(AND(MONTH(E945)=6,MONTH(F945)=6),(NETWORKDAYS(E945,F945,Lister!$D$7:$D$13)-Q945)*N945/NETWORKDAYS(Lister!$D$21,Lister!$E$21,Lister!$D$7:$D$13),IF(AND(MONTH(E945)&lt;6,MONTH(F945)=6),(NETWORKDAYS(Lister!$D$21,F945,Lister!$D$7:$D$13)-Q945)*N945/NETWORKDAYS(Lister!$D$21,Lister!$E$21,Lister!$D$7:$D$13),IF(MONTH(F945)&lt;6,0)))),0),"")</f>
        <v/>
      </c>
      <c r="U945" s="50" t="str">
        <f t="shared" si="73"/>
        <v/>
      </c>
    </row>
    <row r="946" spans="1:21" x14ac:dyDescent="0.35">
      <c r="A946" s="11" t="str">
        <f t="shared" si="74"/>
        <v/>
      </c>
      <c r="B946" s="32"/>
      <c r="C946" s="17"/>
      <c r="D946" s="18"/>
      <c r="E946" s="12"/>
      <c r="F946" s="12"/>
      <c r="G946" s="40" t="str">
        <f>IF(OR(E946="",F946=""),"",NETWORKDAYS(E946,F946,Lister!$D$7:$D$13))</f>
        <v/>
      </c>
      <c r="H946" s="14"/>
      <c r="I946" s="25" t="str">
        <f t="shared" si="70"/>
        <v/>
      </c>
      <c r="J946" s="45"/>
      <c r="K946" s="46"/>
      <c r="L946" s="15"/>
      <c r="M946" s="49" t="str">
        <f t="shared" si="71"/>
        <v/>
      </c>
      <c r="N946" s="47" t="str">
        <f t="shared" si="72"/>
        <v/>
      </c>
      <c r="O946" s="15"/>
      <c r="P946" s="15"/>
      <c r="Q946" s="15"/>
      <c r="R946" s="48" t="str">
        <f>IFERROR(MAX(IF(OR(O946="",P946="",Q946=""),"",IF(AND(MONTH(E946)=4,MONTH(F946)=4),(NETWORKDAYS(E946,F946,Lister!$D$7:$D$13)-O946)*N946/NETWORKDAYS(Lister!$D$19,Lister!$E$19,Lister!$D$7:$D$13),IF(AND(MONTH(E946)=4,MONTH(F946)&gt;4),(NETWORKDAYS(E946,Lister!$E$19,Lister!$D$7:$D$13)-O946)*N946/NETWORKDAYS(Lister!$D$19,Lister!$E$19,Lister!$D$7:$D$13),IF(MONTH(E946)&gt;4,0)))),0),"")</f>
        <v/>
      </c>
      <c r="S946" s="48" t="str">
        <f>IFERROR(MAX(IF(OR(O946="",P946="",Q946=""),"",IF(AND(MONTH(E946)=5,MONTH(F946)=5),(NETWORKDAYS(E946,F946,Lister!$D$7:$D$13)-P946)*N946/NETWORKDAYS(Lister!$D$20,Lister!$E$20,Lister!$D$7:$D$13),IF(AND(MONTH(E946)=4,MONTH(F946)=5),(NETWORKDAYS(Lister!$D$20,F946,Lister!$D$7:$D$13)-P946)*N946/NETWORKDAYS(Lister!$D$20,Lister!$E$20,Lister!$D$7:$D$13),IF(AND(MONTH(E946)=5,MONTH(F946)=6),(NETWORKDAYS(E946,Lister!$E$20,Lister!$D$7:$D$13)-P946)*N946/NETWORKDAYS(Lister!$D$20,Lister!$E$20,Lister!$D$7:$D$13),IF(AND(MONTH(E946)=4,MONTH(F946)=6),(NETWORKDAYS(Lister!$D$20,Lister!$E$20,Lister!$D$7:$D$13)-P946)*N946/NETWORKDAYS(Lister!$D$20,Lister!$E$20,Lister!$D$7:$D$13),IF(OR(MONTH(F946)=4,MONTH(E946)=6),0)))))),0),"")</f>
        <v/>
      </c>
      <c r="T946" s="48" t="str">
        <f>IFERROR(MAX(IF(OR(O946="",P946="",Q946=""),"",IF(AND(MONTH(E946)=6,MONTH(F946)=6),(NETWORKDAYS(E946,F946,Lister!$D$7:$D$13)-Q946)*N946/NETWORKDAYS(Lister!$D$21,Lister!$E$21,Lister!$D$7:$D$13),IF(AND(MONTH(E946)&lt;6,MONTH(F946)=6),(NETWORKDAYS(Lister!$D$21,F946,Lister!$D$7:$D$13)-Q946)*N946/NETWORKDAYS(Lister!$D$21,Lister!$E$21,Lister!$D$7:$D$13),IF(MONTH(F946)&lt;6,0)))),0),"")</f>
        <v/>
      </c>
      <c r="U946" s="50" t="str">
        <f t="shared" si="73"/>
        <v/>
      </c>
    </row>
    <row r="947" spans="1:21" x14ac:dyDescent="0.35">
      <c r="A947" s="11" t="str">
        <f t="shared" si="74"/>
        <v/>
      </c>
      <c r="B947" s="32"/>
      <c r="C947" s="17"/>
      <c r="D947" s="18"/>
      <c r="E947" s="12"/>
      <c r="F947" s="12"/>
      <c r="G947" s="40" t="str">
        <f>IF(OR(E947="",F947=""),"",NETWORKDAYS(E947,F947,Lister!$D$7:$D$13))</f>
        <v/>
      </c>
      <c r="H947" s="14"/>
      <c r="I947" s="25" t="str">
        <f t="shared" si="70"/>
        <v/>
      </c>
      <c r="J947" s="45"/>
      <c r="K947" s="46"/>
      <c r="L947" s="15"/>
      <c r="M947" s="49" t="str">
        <f t="shared" si="71"/>
        <v/>
      </c>
      <c r="N947" s="47" t="str">
        <f t="shared" si="72"/>
        <v/>
      </c>
      <c r="O947" s="15"/>
      <c r="P947" s="15"/>
      <c r="Q947" s="15"/>
      <c r="R947" s="48" t="str">
        <f>IFERROR(MAX(IF(OR(O947="",P947="",Q947=""),"",IF(AND(MONTH(E947)=4,MONTH(F947)=4),(NETWORKDAYS(E947,F947,Lister!$D$7:$D$13)-O947)*N947/NETWORKDAYS(Lister!$D$19,Lister!$E$19,Lister!$D$7:$D$13),IF(AND(MONTH(E947)=4,MONTH(F947)&gt;4),(NETWORKDAYS(E947,Lister!$E$19,Lister!$D$7:$D$13)-O947)*N947/NETWORKDAYS(Lister!$D$19,Lister!$E$19,Lister!$D$7:$D$13),IF(MONTH(E947)&gt;4,0)))),0),"")</f>
        <v/>
      </c>
      <c r="S947" s="48" t="str">
        <f>IFERROR(MAX(IF(OR(O947="",P947="",Q947=""),"",IF(AND(MONTH(E947)=5,MONTH(F947)=5),(NETWORKDAYS(E947,F947,Lister!$D$7:$D$13)-P947)*N947/NETWORKDAYS(Lister!$D$20,Lister!$E$20,Lister!$D$7:$D$13),IF(AND(MONTH(E947)=4,MONTH(F947)=5),(NETWORKDAYS(Lister!$D$20,F947,Lister!$D$7:$D$13)-P947)*N947/NETWORKDAYS(Lister!$D$20,Lister!$E$20,Lister!$D$7:$D$13),IF(AND(MONTH(E947)=5,MONTH(F947)=6),(NETWORKDAYS(E947,Lister!$E$20,Lister!$D$7:$D$13)-P947)*N947/NETWORKDAYS(Lister!$D$20,Lister!$E$20,Lister!$D$7:$D$13),IF(AND(MONTH(E947)=4,MONTH(F947)=6),(NETWORKDAYS(Lister!$D$20,Lister!$E$20,Lister!$D$7:$D$13)-P947)*N947/NETWORKDAYS(Lister!$D$20,Lister!$E$20,Lister!$D$7:$D$13),IF(OR(MONTH(F947)=4,MONTH(E947)=6),0)))))),0),"")</f>
        <v/>
      </c>
      <c r="T947" s="48" t="str">
        <f>IFERROR(MAX(IF(OR(O947="",P947="",Q947=""),"",IF(AND(MONTH(E947)=6,MONTH(F947)=6),(NETWORKDAYS(E947,F947,Lister!$D$7:$D$13)-Q947)*N947/NETWORKDAYS(Lister!$D$21,Lister!$E$21,Lister!$D$7:$D$13),IF(AND(MONTH(E947)&lt;6,MONTH(F947)=6),(NETWORKDAYS(Lister!$D$21,F947,Lister!$D$7:$D$13)-Q947)*N947/NETWORKDAYS(Lister!$D$21,Lister!$E$21,Lister!$D$7:$D$13),IF(MONTH(F947)&lt;6,0)))),0),"")</f>
        <v/>
      </c>
      <c r="U947" s="50" t="str">
        <f t="shared" si="73"/>
        <v/>
      </c>
    </row>
    <row r="948" spans="1:21" x14ac:dyDescent="0.35">
      <c r="A948" s="11" t="str">
        <f t="shared" si="74"/>
        <v/>
      </c>
      <c r="B948" s="32"/>
      <c r="C948" s="17"/>
      <c r="D948" s="18"/>
      <c r="E948" s="12"/>
      <c r="F948" s="12"/>
      <c r="G948" s="40" t="str">
        <f>IF(OR(E948="",F948=""),"",NETWORKDAYS(E948,F948,Lister!$D$7:$D$13))</f>
        <v/>
      </c>
      <c r="H948" s="14"/>
      <c r="I948" s="25" t="str">
        <f t="shared" si="70"/>
        <v/>
      </c>
      <c r="J948" s="45"/>
      <c r="K948" s="46"/>
      <c r="L948" s="15"/>
      <c r="M948" s="49" t="str">
        <f t="shared" si="71"/>
        <v/>
      </c>
      <c r="N948" s="47" t="str">
        <f t="shared" si="72"/>
        <v/>
      </c>
      <c r="O948" s="15"/>
      <c r="P948" s="15"/>
      <c r="Q948" s="15"/>
      <c r="R948" s="48" t="str">
        <f>IFERROR(MAX(IF(OR(O948="",P948="",Q948=""),"",IF(AND(MONTH(E948)=4,MONTH(F948)=4),(NETWORKDAYS(E948,F948,Lister!$D$7:$D$13)-O948)*N948/NETWORKDAYS(Lister!$D$19,Lister!$E$19,Lister!$D$7:$D$13),IF(AND(MONTH(E948)=4,MONTH(F948)&gt;4),(NETWORKDAYS(E948,Lister!$E$19,Lister!$D$7:$D$13)-O948)*N948/NETWORKDAYS(Lister!$D$19,Lister!$E$19,Lister!$D$7:$D$13),IF(MONTH(E948)&gt;4,0)))),0),"")</f>
        <v/>
      </c>
      <c r="S948" s="48" t="str">
        <f>IFERROR(MAX(IF(OR(O948="",P948="",Q948=""),"",IF(AND(MONTH(E948)=5,MONTH(F948)=5),(NETWORKDAYS(E948,F948,Lister!$D$7:$D$13)-P948)*N948/NETWORKDAYS(Lister!$D$20,Lister!$E$20,Lister!$D$7:$D$13),IF(AND(MONTH(E948)=4,MONTH(F948)=5),(NETWORKDAYS(Lister!$D$20,F948,Lister!$D$7:$D$13)-P948)*N948/NETWORKDAYS(Lister!$D$20,Lister!$E$20,Lister!$D$7:$D$13),IF(AND(MONTH(E948)=5,MONTH(F948)=6),(NETWORKDAYS(E948,Lister!$E$20,Lister!$D$7:$D$13)-P948)*N948/NETWORKDAYS(Lister!$D$20,Lister!$E$20,Lister!$D$7:$D$13),IF(AND(MONTH(E948)=4,MONTH(F948)=6),(NETWORKDAYS(Lister!$D$20,Lister!$E$20,Lister!$D$7:$D$13)-P948)*N948/NETWORKDAYS(Lister!$D$20,Lister!$E$20,Lister!$D$7:$D$13),IF(OR(MONTH(F948)=4,MONTH(E948)=6),0)))))),0),"")</f>
        <v/>
      </c>
      <c r="T948" s="48" t="str">
        <f>IFERROR(MAX(IF(OR(O948="",P948="",Q948=""),"",IF(AND(MONTH(E948)=6,MONTH(F948)=6),(NETWORKDAYS(E948,F948,Lister!$D$7:$D$13)-Q948)*N948/NETWORKDAYS(Lister!$D$21,Lister!$E$21,Lister!$D$7:$D$13),IF(AND(MONTH(E948)&lt;6,MONTH(F948)=6),(NETWORKDAYS(Lister!$D$21,F948,Lister!$D$7:$D$13)-Q948)*N948/NETWORKDAYS(Lister!$D$21,Lister!$E$21,Lister!$D$7:$D$13),IF(MONTH(F948)&lt;6,0)))),0),"")</f>
        <v/>
      </c>
      <c r="U948" s="50" t="str">
        <f t="shared" si="73"/>
        <v/>
      </c>
    </row>
    <row r="949" spans="1:21" x14ac:dyDescent="0.35">
      <c r="A949" s="11" t="str">
        <f t="shared" si="74"/>
        <v/>
      </c>
      <c r="B949" s="32"/>
      <c r="C949" s="17"/>
      <c r="D949" s="18"/>
      <c r="E949" s="12"/>
      <c r="F949" s="12"/>
      <c r="G949" s="40" t="str">
        <f>IF(OR(E949="",F949=""),"",NETWORKDAYS(E949,F949,Lister!$D$7:$D$13))</f>
        <v/>
      </c>
      <c r="H949" s="14"/>
      <c r="I949" s="25" t="str">
        <f t="shared" si="70"/>
        <v/>
      </c>
      <c r="J949" s="45"/>
      <c r="K949" s="46"/>
      <c r="L949" s="15"/>
      <c r="M949" s="49" t="str">
        <f t="shared" si="71"/>
        <v/>
      </c>
      <c r="N949" s="47" t="str">
        <f t="shared" si="72"/>
        <v/>
      </c>
      <c r="O949" s="15"/>
      <c r="P949" s="15"/>
      <c r="Q949" s="15"/>
      <c r="R949" s="48" t="str">
        <f>IFERROR(MAX(IF(OR(O949="",P949="",Q949=""),"",IF(AND(MONTH(E949)=4,MONTH(F949)=4),(NETWORKDAYS(E949,F949,Lister!$D$7:$D$13)-O949)*N949/NETWORKDAYS(Lister!$D$19,Lister!$E$19,Lister!$D$7:$D$13),IF(AND(MONTH(E949)=4,MONTH(F949)&gt;4),(NETWORKDAYS(E949,Lister!$E$19,Lister!$D$7:$D$13)-O949)*N949/NETWORKDAYS(Lister!$D$19,Lister!$E$19,Lister!$D$7:$D$13),IF(MONTH(E949)&gt;4,0)))),0),"")</f>
        <v/>
      </c>
      <c r="S949" s="48" t="str">
        <f>IFERROR(MAX(IF(OR(O949="",P949="",Q949=""),"",IF(AND(MONTH(E949)=5,MONTH(F949)=5),(NETWORKDAYS(E949,F949,Lister!$D$7:$D$13)-P949)*N949/NETWORKDAYS(Lister!$D$20,Lister!$E$20,Lister!$D$7:$D$13),IF(AND(MONTH(E949)=4,MONTH(F949)=5),(NETWORKDAYS(Lister!$D$20,F949,Lister!$D$7:$D$13)-P949)*N949/NETWORKDAYS(Lister!$D$20,Lister!$E$20,Lister!$D$7:$D$13),IF(AND(MONTH(E949)=5,MONTH(F949)=6),(NETWORKDAYS(E949,Lister!$E$20,Lister!$D$7:$D$13)-P949)*N949/NETWORKDAYS(Lister!$D$20,Lister!$E$20,Lister!$D$7:$D$13),IF(AND(MONTH(E949)=4,MONTH(F949)=6),(NETWORKDAYS(Lister!$D$20,Lister!$E$20,Lister!$D$7:$D$13)-P949)*N949/NETWORKDAYS(Lister!$D$20,Lister!$E$20,Lister!$D$7:$D$13),IF(OR(MONTH(F949)=4,MONTH(E949)=6),0)))))),0),"")</f>
        <v/>
      </c>
      <c r="T949" s="48" t="str">
        <f>IFERROR(MAX(IF(OR(O949="",P949="",Q949=""),"",IF(AND(MONTH(E949)=6,MONTH(F949)=6),(NETWORKDAYS(E949,F949,Lister!$D$7:$D$13)-Q949)*N949/NETWORKDAYS(Lister!$D$21,Lister!$E$21,Lister!$D$7:$D$13),IF(AND(MONTH(E949)&lt;6,MONTH(F949)=6),(NETWORKDAYS(Lister!$D$21,F949,Lister!$D$7:$D$13)-Q949)*N949/NETWORKDAYS(Lister!$D$21,Lister!$E$21,Lister!$D$7:$D$13),IF(MONTH(F949)&lt;6,0)))),0),"")</f>
        <v/>
      </c>
      <c r="U949" s="50" t="str">
        <f t="shared" si="73"/>
        <v/>
      </c>
    </row>
    <row r="950" spans="1:21" x14ac:dyDescent="0.35">
      <c r="A950" s="11" t="str">
        <f t="shared" si="74"/>
        <v/>
      </c>
      <c r="B950" s="32"/>
      <c r="C950" s="17"/>
      <c r="D950" s="18"/>
      <c r="E950" s="12"/>
      <c r="F950" s="12"/>
      <c r="G950" s="40" t="str">
        <f>IF(OR(E950="",F950=""),"",NETWORKDAYS(E950,F950,Lister!$D$7:$D$13))</f>
        <v/>
      </c>
      <c r="H950" s="14"/>
      <c r="I950" s="25" t="str">
        <f t="shared" si="70"/>
        <v/>
      </c>
      <c r="J950" s="45"/>
      <c r="K950" s="46"/>
      <c r="L950" s="15"/>
      <c r="M950" s="49" t="str">
        <f t="shared" si="71"/>
        <v/>
      </c>
      <c r="N950" s="47" t="str">
        <f t="shared" si="72"/>
        <v/>
      </c>
      <c r="O950" s="15"/>
      <c r="P950" s="15"/>
      <c r="Q950" s="15"/>
      <c r="R950" s="48" t="str">
        <f>IFERROR(MAX(IF(OR(O950="",P950="",Q950=""),"",IF(AND(MONTH(E950)=4,MONTH(F950)=4),(NETWORKDAYS(E950,F950,Lister!$D$7:$D$13)-O950)*N950/NETWORKDAYS(Lister!$D$19,Lister!$E$19,Lister!$D$7:$D$13),IF(AND(MONTH(E950)=4,MONTH(F950)&gt;4),(NETWORKDAYS(E950,Lister!$E$19,Lister!$D$7:$D$13)-O950)*N950/NETWORKDAYS(Lister!$D$19,Lister!$E$19,Lister!$D$7:$D$13),IF(MONTH(E950)&gt;4,0)))),0),"")</f>
        <v/>
      </c>
      <c r="S950" s="48" t="str">
        <f>IFERROR(MAX(IF(OR(O950="",P950="",Q950=""),"",IF(AND(MONTH(E950)=5,MONTH(F950)=5),(NETWORKDAYS(E950,F950,Lister!$D$7:$D$13)-P950)*N950/NETWORKDAYS(Lister!$D$20,Lister!$E$20,Lister!$D$7:$D$13),IF(AND(MONTH(E950)=4,MONTH(F950)=5),(NETWORKDAYS(Lister!$D$20,F950,Lister!$D$7:$D$13)-P950)*N950/NETWORKDAYS(Lister!$D$20,Lister!$E$20,Lister!$D$7:$D$13),IF(AND(MONTH(E950)=5,MONTH(F950)=6),(NETWORKDAYS(E950,Lister!$E$20,Lister!$D$7:$D$13)-P950)*N950/NETWORKDAYS(Lister!$D$20,Lister!$E$20,Lister!$D$7:$D$13),IF(AND(MONTH(E950)=4,MONTH(F950)=6),(NETWORKDAYS(Lister!$D$20,Lister!$E$20,Lister!$D$7:$D$13)-P950)*N950/NETWORKDAYS(Lister!$D$20,Lister!$E$20,Lister!$D$7:$D$13),IF(OR(MONTH(F950)=4,MONTH(E950)=6),0)))))),0),"")</f>
        <v/>
      </c>
      <c r="T950" s="48" t="str">
        <f>IFERROR(MAX(IF(OR(O950="",P950="",Q950=""),"",IF(AND(MONTH(E950)=6,MONTH(F950)=6),(NETWORKDAYS(E950,F950,Lister!$D$7:$D$13)-Q950)*N950/NETWORKDAYS(Lister!$D$21,Lister!$E$21,Lister!$D$7:$D$13),IF(AND(MONTH(E950)&lt;6,MONTH(F950)=6),(NETWORKDAYS(Lister!$D$21,F950,Lister!$D$7:$D$13)-Q950)*N950/NETWORKDAYS(Lister!$D$21,Lister!$E$21,Lister!$D$7:$D$13),IF(MONTH(F950)&lt;6,0)))),0),"")</f>
        <v/>
      </c>
      <c r="U950" s="50" t="str">
        <f t="shared" si="73"/>
        <v/>
      </c>
    </row>
    <row r="951" spans="1:21" x14ac:dyDescent="0.35">
      <c r="A951" s="11" t="str">
        <f t="shared" si="74"/>
        <v/>
      </c>
      <c r="B951" s="32"/>
      <c r="C951" s="17"/>
      <c r="D951" s="18"/>
      <c r="E951" s="12"/>
      <c r="F951" s="12"/>
      <c r="G951" s="40" t="str">
        <f>IF(OR(E951="",F951=""),"",NETWORKDAYS(E951,F951,Lister!$D$7:$D$13))</f>
        <v/>
      </c>
      <c r="H951" s="14"/>
      <c r="I951" s="25" t="str">
        <f t="shared" si="70"/>
        <v/>
      </c>
      <c r="J951" s="45"/>
      <c r="K951" s="46"/>
      <c r="L951" s="15"/>
      <c r="M951" s="49" t="str">
        <f t="shared" si="71"/>
        <v/>
      </c>
      <c r="N951" s="47" t="str">
        <f t="shared" si="72"/>
        <v/>
      </c>
      <c r="O951" s="15"/>
      <c r="P951" s="15"/>
      <c r="Q951" s="15"/>
      <c r="R951" s="48" t="str">
        <f>IFERROR(MAX(IF(OR(O951="",P951="",Q951=""),"",IF(AND(MONTH(E951)=4,MONTH(F951)=4),(NETWORKDAYS(E951,F951,Lister!$D$7:$D$13)-O951)*N951/NETWORKDAYS(Lister!$D$19,Lister!$E$19,Lister!$D$7:$D$13),IF(AND(MONTH(E951)=4,MONTH(F951)&gt;4),(NETWORKDAYS(E951,Lister!$E$19,Lister!$D$7:$D$13)-O951)*N951/NETWORKDAYS(Lister!$D$19,Lister!$E$19,Lister!$D$7:$D$13),IF(MONTH(E951)&gt;4,0)))),0),"")</f>
        <v/>
      </c>
      <c r="S951" s="48" t="str">
        <f>IFERROR(MAX(IF(OR(O951="",P951="",Q951=""),"",IF(AND(MONTH(E951)=5,MONTH(F951)=5),(NETWORKDAYS(E951,F951,Lister!$D$7:$D$13)-P951)*N951/NETWORKDAYS(Lister!$D$20,Lister!$E$20,Lister!$D$7:$D$13),IF(AND(MONTH(E951)=4,MONTH(F951)=5),(NETWORKDAYS(Lister!$D$20,F951,Lister!$D$7:$D$13)-P951)*N951/NETWORKDAYS(Lister!$D$20,Lister!$E$20,Lister!$D$7:$D$13),IF(AND(MONTH(E951)=5,MONTH(F951)=6),(NETWORKDAYS(E951,Lister!$E$20,Lister!$D$7:$D$13)-P951)*N951/NETWORKDAYS(Lister!$D$20,Lister!$E$20,Lister!$D$7:$D$13),IF(AND(MONTH(E951)=4,MONTH(F951)=6),(NETWORKDAYS(Lister!$D$20,Lister!$E$20,Lister!$D$7:$D$13)-P951)*N951/NETWORKDAYS(Lister!$D$20,Lister!$E$20,Lister!$D$7:$D$13),IF(OR(MONTH(F951)=4,MONTH(E951)=6),0)))))),0),"")</f>
        <v/>
      </c>
      <c r="T951" s="48" t="str">
        <f>IFERROR(MAX(IF(OR(O951="",P951="",Q951=""),"",IF(AND(MONTH(E951)=6,MONTH(F951)=6),(NETWORKDAYS(E951,F951,Lister!$D$7:$D$13)-Q951)*N951/NETWORKDAYS(Lister!$D$21,Lister!$E$21,Lister!$D$7:$D$13),IF(AND(MONTH(E951)&lt;6,MONTH(F951)=6),(NETWORKDAYS(Lister!$D$21,F951,Lister!$D$7:$D$13)-Q951)*N951/NETWORKDAYS(Lister!$D$21,Lister!$E$21,Lister!$D$7:$D$13),IF(MONTH(F951)&lt;6,0)))),0),"")</f>
        <v/>
      </c>
      <c r="U951" s="50" t="str">
        <f t="shared" si="73"/>
        <v/>
      </c>
    </row>
    <row r="952" spans="1:21" x14ac:dyDescent="0.35">
      <c r="A952" s="11" t="str">
        <f t="shared" si="74"/>
        <v/>
      </c>
      <c r="B952" s="32"/>
      <c r="C952" s="17"/>
      <c r="D952" s="18"/>
      <c r="E952" s="12"/>
      <c r="F952" s="12"/>
      <c r="G952" s="40" t="str">
        <f>IF(OR(E952="",F952=""),"",NETWORKDAYS(E952,F952,Lister!$D$7:$D$13))</f>
        <v/>
      </c>
      <c r="H952" s="14"/>
      <c r="I952" s="25" t="str">
        <f t="shared" si="70"/>
        <v/>
      </c>
      <c r="J952" s="45"/>
      <c r="K952" s="46"/>
      <c r="L952" s="15"/>
      <c r="M952" s="49" t="str">
        <f t="shared" si="71"/>
        <v/>
      </c>
      <c r="N952" s="47" t="str">
        <f t="shared" si="72"/>
        <v/>
      </c>
      <c r="O952" s="15"/>
      <c r="P952" s="15"/>
      <c r="Q952" s="15"/>
      <c r="R952" s="48" t="str">
        <f>IFERROR(MAX(IF(OR(O952="",P952="",Q952=""),"",IF(AND(MONTH(E952)=4,MONTH(F952)=4),(NETWORKDAYS(E952,F952,Lister!$D$7:$D$13)-O952)*N952/NETWORKDAYS(Lister!$D$19,Lister!$E$19,Lister!$D$7:$D$13),IF(AND(MONTH(E952)=4,MONTH(F952)&gt;4),(NETWORKDAYS(E952,Lister!$E$19,Lister!$D$7:$D$13)-O952)*N952/NETWORKDAYS(Lister!$D$19,Lister!$E$19,Lister!$D$7:$D$13),IF(MONTH(E952)&gt;4,0)))),0),"")</f>
        <v/>
      </c>
      <c r="S952" s="48" t="str">
        <f>IFERROR(MAX(IF(OR(O952="",P952="",Q952=""),"",IF(AND(MONTH(E952)=5,MONTH(F952)=5),(NETWORKDAYS(E952,F952,Lister!$D$7:$D$13)-P952)*N952/NETWORKDAYS(Lister!$D$20,Lister!$E$20,Lister!$D$7:$D$13),IF(AND(MONTH(E952)=4,MONTH(F952)=5),(NETWORKDAYS(Lister!$D$20,F952,Lister!$D$7:$D$13)-P952)*N952/NETWORKDAYS(Lister!$D$20,Lister!$E$20,Lister!$D$7:$D$13),IF(AND(MONTH(E952)=5,MONTH(F952)=6),(NETWORKDAYS(E952,Lister!$E$20,Lister!$D$7:$D$13)-P952)*N952/NETWORKDAYS(Lister!$D$20,Lister!$E$20,Lister!$D$7:$D$13),IF(AND(MONTH(E952)=4,MONTH(F952)=6),(NETWORKDAYS(Lister!$D$20,Lister!$E$20,Lister!$D$7:$D$13)-P952)*N952/NETWORKDAYS(Lister!$D$20,Lister!$E$20,Lister!$D$7:$D$13),IF(OR(MONTH(F952)=4,MONTH(E952)=6),0)))))),0),"")</f>
        <v/>
      </c>
      <c r="T952" s="48" t="str">
        <f>IFERROR(MAX(IF(OR(O952="",P952="",Q952=""),"",IF(AND(MONTH(E952)=6,MONTH(F952)=6),(NETWORKDAYS(E952,F952,Lister!$D$7:$D$13)-Q952)*N952/NETWORKDAYS(Lister!$D$21,Lister!$E$21,Lister!$D$7:$D$13),IF(AND(MONTH(E952)&lt;6,MONTH(F952)=6),(NETWORKDAYS(Lister!$D$21,F952,Lister!$D$7:$D$13)-Q952)*N952/NETWORKDAYS(Lister!$D$21,Lister!$E$21,Lister!$D$7:$D$13),IF(MONTH(F952)&lt;6,0)))),0),"")</f>
        <v/>
      </c>
      <c r="U952" s="50" t="str">
        <f t="shared" si="73"/>
        <v/>
      </c>
    </row>
    <row r="953" spans="1:21" x14ac:dyDescent="0.35">
      <c r="A953" s="11" t="str">
        <f t="shared" si="74"/>
        <v/>
      </c>
      <c r="B953" s="32"/>
      <c r="C953" s="17"/>
      <c r="D953" s="18"/>
      <c r="E953" s="12"/>
      <c r="F953" s="12"/>
      <c r="G953" s="40" t="str">
        <f>IF(OR(E953="",F953=""),"",NETWORKDAYS(E953,F953,Lister!$D$7:$D$13))</f>
        <v/>
      </c>
      <c r="H953" s="14"/>
      <c r="I953" s="25" t="str">
        <f t="shared" si="70"/>
        <v/>
      </c>
      <c r="J953" s="45"/>
      <c r="K953" s="46"/>
      <c r="L953" s="15"/>
      <c r="M953" s="49" t="str">
        <f t="shared" si="71"/>
        <v/>
      </c>
      <c r="N953" s="47" t="str">
        <f t="shared" si="72"/>
        <v/>
      </c>
      <c r="O953" s="15"/>
      <c r="P953" s="15"/>
      <c r="Q953" s="15"/>
      <c r="R953" s="48" t="str">
        <f>IFERROR(MAX(IF(OR(O953="",P953="",Q953=""),"",IF(AND(MONTH(E953)=4,MONTH(F953)=4),(NETWORKDAYS(E953,F953,Lister!$D$7:$D$13)-O953)*N953/NETWORKDAYS(Lister!$D$19,Lister!$E$19,Lister!$D$7:$D$13),IF(AND(MONTH(E953)=4,MONTH(F953)&gt;4),(NETWORKDAYS(E953,Lister!$E$19,Lister!$D$7:$D$13)-O953)*N953/NETWORKDAYS(Lister!$D$19,Lister!$E$19,Lister!$D$7:$D$13),IF(MONTH(E953)&gt;4,0)))),0),"")</f>
        <v/>
      </c>
      <c r="S953" s="48" t="str">
        <f>IFERROR(MAX(IF(OR(O953="",P953="",Q953=""),"",IF(AND(MONTH(E953)=5,MONTH(F953)=5),(NETWORKDAYS(E953,F953,Lister!$D$7:$D$13)-P953)*N953/NETWORKDAYS(Lister!$D$20,Lister!$E$20,Lister!$D$7:$D$13),IF(AND(MONTH(E953)=4,MONTH(F953)=5),(NETWORKDAYS(Lister!$D$20,F953,Lister!$D$7:$D$13)-P953)*N953/NETWORKDAYS(Lister!$D$20,Lister!$E$20,Lister!$D$7:$D$13),IF(AND(MONTH(E953)=5,MONTH(F953)=6),(NETWORKDAYS(E953,Lister!$E$20,Lister!$D$7:$D$13)-P953)*N953/NETWORKDAYS(Lister!$D$20,Lister!$E$20,Lister!$D$7:$D$13),IF(AND(MONTH(E953)=4,MONTH(F953)=6),(NETWORKDAYS(Lister!$D$20,Lister!$E$20,Lister!$D$7:$D$13)-P953)*N953/NETWORKDAYS(Lister!$D$20,Lister!$E$20,Lister!$D$7:$D$13),IF(OR(MONTH(F953)=4,MONTH(E953)=6),0)))))),0),"")</f>
        <v/>
      </c>
      <c r="T953" s="48" t="str">
        <f>IFERROR(MAX(IF(OR(O953="",P953="",Q953=""),"",IF(AND(MONTH(E953)=6,MONTH(F953)=6),(NETWORKDAYS(E953,F953,Lister!$D$7:$D$13)-Q953)*N953/NETWORKDAYS(Lister!$D$21,Lister!$E$21,Lister!$D$7:$D$13),IF(AND(MONTH(E953)&lt;6,MONTH(F953)=6),(NETWORKDAYS(Lister!$D$21,F953,Lister!$D$7:$D$13)-Q953)*N953/NETWORKDAYS(Lister!$D$21,Lister!$E$21,Lister!$D$7:$D$13),IF(MONTH(F953)&lt;6,0)))),0),"")</f>
        <v/>
      </c>
      <c r="U953" s="50" t="str">
        <f t="shared" si="73"/>
        <v/>
      </c>
    </row>
    <row r="954" spans="1:21" x14ac:dyDescent="0.35">
      <c r="A954" s="11" t="str">
        <f t="shared" si="74"/>
        <v/>
      </c>
      <c r="B954" s="32"/>
      <c r="C954" s="17"/>
      <c r="D954" s="18"/>
      <c r="E954" s="12"/>
      <c r="F954" s="12"/>
      <c r="G954" s="40" t="str">
        <f>IF(OR(E954="",F954=""),"",NETWORKDAYS(E954,F954,Lister!$D$7:$D$13))</f>
        <v/>
      </c>
      <c r="H954" s="14"/>
      <c r="I954" s="25" t="str">
        <f t="shared" si="70"/>
        <v/>
      </c>
      <c r="J954" s="45"/>
      <c r="K954" s="46"/>
      <c r="L954" s="15"/>
      <c r="M954" s="49" t="str">
        <f t="shared" si="71"/>
        <v/>
      </c>
      <c r="N954" s="47" t="str">
        <f t="shared" si="72"/>
        <v/>
      </c>
      <c r="O954" s="15"/>
      <c r="P954" s="15"/>
      <c r="Q954" s="15"/>
      <c r="R954" s="48" t="str">
        <f>IFERROR(MAX(IF(OR(O954="",P954="",Q954=""),"",IF(AND(MONTH(E954)=4,MONTH(F954)=4),(NETWORKDAYS(E954,F954,Lister!$D$7:$D$13)-O954)*N954/NETWORKDAYS(Lister!$D$19,Lister!$E$19,Lister!$D$7:$D$13),IF(AND(MONTH(E954)=4,MONTH(F954)&gt;4),(NETWORKDAYS(E954,Lister!$E$19,Lister!$D$7:$D$13)-O954)*N954/NETWORKDAYS(Lister!$D$19,Lister!$E$19,Lister!$D$7:$D$13),IF(MONTH(E954)&gt;4,0)))),0),"")</f>
        <v/>
      </c>
      <c r="S954" s="48" t="str">
        <f>IFERROR(MAX(IF(OR(O954="",P954="",Q954=""),"",IF(AND(MONTH(E954)=5,MONTH(F954)=5),(NETWORKDAYS(E954,F954,Lister!$D$7:$D$13)-P954)*N954/NETWORKDAYS(Lister!$D$20,Lister!$E$20,Lister!$D$7:$D$13),IF(AND(MONTH(E954)=4,MONTH(F954)=5),(NETWORKDAYS(Lister!$D$20,F954,Lister!$D$7:$D$13)-P954)*N954/NETWORKDAYS(Lister!$D$20,Lister!$E$20,Lister!$D$7:$D$13),IF(AND(MONTH(E954)=5,MONTH(F954)=6),(NETWORKDAYS(E954,Lister!$E$20,Lister!$D$7:$D$13)-P954)*N954/NETWORKDAYS(Lister!$D$20,Lister!$E$20,Lister!$D$7:$D$13),IF(AND(MONTH(E954)=4,MONTH(F954)=6),(NETWORKDAYS(Lister!$D$20,Lister!$E$20,Lister!$D$7:$D$13)-P954)*N954/NETWORKDAYS(Lister!$D$20,Lister!$E$20,Lister!$D$7:$D$13),IF(OR(MONTH(F954)=4,MONTH(E954)=6),0)))))),0),"")</f>
        <v/>
      </c>
      <c r="T954" s="48" t="str">
        <f>IFERROR(MAX(IF(OR(O954="",P954="",Q954=""),"",IF(AND(MONTH(E954)=6,MONTH(F954)=6),(NETWORKDAYS(E954,F954,Lister!$D$7:$D$13)-Q954)*N954/NETWORKDAYS(Lister!$D$21,Lister!$E$21,Lister!$D$7:$D$13),IF(AND(MONTH(E954)&lt;6,MONTH(F954)=6),(NETWORKDAYS(Lister!$D$21,F954,Lister!$D$7:$D$13)-Q954)*N954/NETWORKDAYS(Lister!$D$21,Lister!$E$21,Lister!$D$7:$D$13),IF(MONTH(F954)&lt;6,0)))),0),"")</f>
        <v/>
      </c>
      <c r="U954" s="50" t="str">
        <f t="shared" si="73"/>
        <v/>
      </c>
    </row>
    <row r="955" spans="1:21" x14ac:dyDescent="0.35">
      <c r="A955" s="11" t="str">
        <f t="shared" si="74"/>
        <v/>
      </c>
      <c r="B955" s="32"/>
      <c r="C955" s="17"/>
      <c r="D955" s="18"/>
      <c r="E955" s="12"/>
      <c r="F955" s="12"/>
      <c r="G955" s="40" t="str">
        <f>IF(OR(E955="",F955=""),"",NETWORKDAYS(E955,F955,Lister!$D$7:$D$13))</f>
        <v/>
      </c>
      <c r="H955" s="14"/>
      <c r="I955" s="25" t="str">
        <f t="shared" si="70"/>
        <v/>
      </c>
      <c r="J955" s="45"/>
      <c r="K955" s="46"/>
      <c r="L955" s="15"/>
      <c r="M955" s="49" t="str">
        <f t="shared" si="71"/>
        <v/>
      </c>
      <c r="N955" s="47" t="str">
        <f t="shared" si="72"/>
        <v/>
      </c>
      <c r="O955" s="15"/>
      <c r="P955" s="15"/>
      <c r="Q955" s="15"/>
      <c r="R955" s="48" t="str">
        <f>IFERROR(MAX(IF(OR(O955="",P955="",Q955=""),"",IF(AND(MONTH(E955)=4,MONTH(F955)=4),(NETWORKDAYS(E955,F955,Lister!$D$7:$D$13)-O955)*N955/NETWORKDAYS(Lister!$D$19,Lister!$E$19,Lister!$D$7:$D$13),IF(AND(MONTH(E955)=4,MONTH(F955)&gt;4),(NETWORKDAYS(E955,Lister!$E$19,Lister!$D$7:$D$13)-O955)*N955/NETWORKDAYS(Lister!$D$19,Lister!$E$19,Lister!$D$7:$D$13),IF(MONTH(E955)&gt;4,0)))),0),"")</f>
        <v/>
      </c>
      <c r="S955" s="48" t="str">
        <f>IFERROR(MAX(IF(OR(O955="",P955="",Q955=""),"",IF(AND(MONTH(E955)=5,MONTH(F955)=5),(NETWORKDAYS(E955,F955,Lister!$D$7:$D$13)-P955)*N955/NETWORKDAYS(Lister!$D$20,Lister!$E$20,Lister!$D$7:$D$13),IF(AND(MONTH(E955)=4,MONTH(F955)=5),(NETWORKDAYS(Lister!$D$20,F955,Lister!$D$7:$D$13)-P955)*N955/NETWORKDAYS(Lister!$D$20,Lister!$E$20,Lister!$D$7:$D$13),IF(AND(MONTH(E955)=5,MONTH(F955)=6),(NETWORKDAYS(E955,Lister!$E$20,Lister!$D$7:$D$13)-P955)*N955/NETWORKDAYS(Lister!$D$20,Lister!$E$20,Lister!$D$7:$D$13),IF(AND(MONTH(E955)=4,MONTH(F955)=6),(NETWORKDAYS(Lister!$D$20,Lister!$E$20,Lister!$D$7:$D$13)-P955)*N955/NETWORKDAYS(Lister!$D$20,Lister!$E$20,Lister!$D$7:$D$13),IF(OR(MONTH(F955)=4,MONTH(E955)=6),0)))))),0),"")</f>
        <v/>
      </c>
      <c r="T955" s="48" t="str">
        <f>IFERROR(MAX(IF(OR(O955="",P955="",Q955=""),"",IF(AND(MONTH(E955)=6,MONTH(F955)=6),(NETWORKDAYS(E955,F955,Lister!$D$7:$D$13)-Q955)*N955/NETWORKDAYS(Lister!$D$21,Lister!$E$21,Lister!$D$7:$D$13),IF(AND(MONTH(E955)&lt;6,MONTH(F955)=6),(NETWORKDAYS(Lister!$D$21,F955,Lister!$D$7:$D$13)-Q955)*N955/NETWORKDAYS(Lister!$D$21,Lister!$E$21,Lister!$D$7:$D$13),IF(MONTH(F955)&lt;6,0)))),0),"")</f>
        <v/>
      </c>
      <c r="U955" s="50" t="str">
        <f t="shared" si="73"/>
        <v/>
      </c>
    </row>
    <row r="956" spans="1:21" x14ac:dyDescent="0.35">
      <c r="A956" s="11" t="str">
        <f t="shared" si="74"/>
        <v/>
      </c>
      <c r="B956" s="32"/>
      <c r="C956" s="17"/>
      <c r="D956" s="18"/>
      <c r="E956" s="12"/>
      <c r="F956" s="12"/>
      <c r="G956" s="40" t="str">
        <f>IF(OR(E956="",F956=""),"",NETWORKDAYS(E956,F956,Lister!$D$7:$D$13))</f>
        <v/>
      </c>
      <c r="H956" s="14"/>
      <c r="I956" s="25" t="str">
        <f t="shared" si="70"/>
        <v/>
      </c>
      <c r="J956" s="45"/>
      <c r="K956" s="46"/>
      <c r="L956" s="15"/>
      <c r="M956" s="49" t="str">
        <f t="shared" si="71"/>
        <v/>
      </c>
      <c r="N956" s="47" t="str">
        <f t="shared" si="72"/>
        <v/>
      </c>
      <c r="O956" s="15"/>
      <c r="P956" s="15"/>
      <c r="Q956" s="15"/>
      <c r="R956" s="48" t="str">
        <f>IFERROR(MAX(IF(OR(O956="",P956="",Q956=""),"",IF(AND(MONTH(E956)=4,MONTH(F956)=4),(NETWORKDAYS(E956,F956,Lister!$D$7:$D$13)-O956)*N956/NETWORKDAYS(Lister!$D$19,Lister!$E$19,Lister!$D$7:$D$13),IF(AND(MONTH(E956)=4,MONTH(F956)&gt;4),(NETWORKDAYS(E956,Lister!$E$19,Lister!$D$7:$D$13)-O956)*N956/NETWORKDAYS(Lister!$D$19,Lister!$E$19,Lister!$D$7:$D$13),IF(MONTH(E956)&gt;4,0)))),0),"")</f>
        <v/>
      </c>
      <c r="S956" s="48" t="str">
        <f>IFERROR(MAX(IF(OR(O956="",P956="",Q956=""),"",IF(AND(MONTH(E956)=5,MONTH(F956)=5),(NETWORKDAYS(E956,F956,Lister!$D$7:$D$13)-P956)*N956/NETWORKDAYS(Lister!$D$20,Lister!$E$20,Lister!$D$7:$D$13),IF(AND(MONTH(E956)=4,MONTH(F956)=5),(NETWORKDAYS(Lister!$D$20,F956,Lister!$D$7:$D$13)-P956)*N956/NETWORKDAYS(Lister!$D$20,Lister!$E$20,Lister!$D$7:$D$13),IF(AND(MONTH(E956)=5,MONTH(F956)=6),(NETWORKDAYS(E956,Lister!$E$20,Lister!$D$7:$D$13)-P956)*N956/NETWORKDAYS(Lister!$D$20,Lister!$E$20,Lister!$D$7:$D$13),IF(AND(MONTH(E956)=4,MONTH(F956)=6),(NETWORKDAYS(Lister!$D$20,Lister!$E$20,Lister!$D$7:$D$13)-P956)*N956/NETWORKDAYS(Lister!$D$20,Lister!$E$20,Lister!$D$7:$D$13),IF(OR(MONTH(F956)=4,MONTH(E956)=6),0)))))),0),"")</f>
        <v/>
      </c>
      <c r="T956" s="48" t="str">
        <f>IFERROR(MAX(IF(OR(O956="",P956="",Q956=""),"",IF(AND(MONTH(E956)=6,MONTH(F956)=6),(NETWORKDAYS(E956,F956,Lister!$D$7:$D$13)-Q956)*N956/NETWORKDAYS(Lister!$D$21,Lister!$E$21,Lister!$D$7:$D$13),IF(AND(MONTH(E956)&lt;6,MONTH(F956)=6),(NETWORKDAYS(Lister!$D$21,F956,Lister!$D$7:$D$13)-Q956)*N956/NETWORKDAYS(Lister!$D$21,Lister!$E$21,Lister!$D$7:$D$13),IF(MONTH(F956)&lt;6,0)))),0),"")</f>
        <v/>
      </c>
      <c r="U956" s="50" t="str">
        <f t="shared" si="73"/>
        <v/>
      </c>
    </row>
    <row r="957" spans="1:21" x14ac:dyDescent="0.35">
      <c r="A957" s="11" t="str">
        <f t="shared" si="74"/>
        <v/>
      </c>
      <c r="B957" s="32"/>
      <c r="C957" s="17"/>
      <c r="D957" s="18"/>
      <c r="E957" s="12"/>
      <c r="F957" s="12"/>
      <c r="G957" s="40" t="str">
        <f>IF(OR(E957="",F957=""),"",NETWORKDAYS(E957,F957,Lister!$D$7:$D$13))</f>
        <v/>
      </c>
      <c r="H957" s="14"/>
      <c r="I957" s="25" t="str">
        <f t="shared" si="70"/>
        <v/>
      </c>
      <c r="J957" s="45"/>
      <c r="K957" s="46"/>
      <c r="L957" s="15"/>
      <c r="M957" s="49" t="str">
        <f t="shared" si="71"/>
        <v/>
      </c>
      <c r="N957" s="47" t="str">
        <f t="shared" si="72"/>
        <v/>
      </c>
      <c r="O957" s="15"/>
      <c r="P957" s="15"/>
      <c r="Q957" s="15"/>
      <c r="R957" s="48" t="str">
        <f>IFERROR(MAX(IF(OR(O957="",P957="",Q957=""),"",IF(AND(MONTH(E957)=4,MONTH(F957)=4),(NETWORKDAYS(E957,F957,Lister!$D$7:$D$13)-O957)*N957/NETWORKDAYS(Lister!$D$19,Lister!$E$19,Lister!$D$7:$D$13),IF(AND(MONTH(E957)=4,MONTH(F957)&gt;4),(NETWORKDAYS(E957,Lister!$E$19,Lister!$D$7:$D$13)-O957)*N957/NETWORKDAYS(Lister!$D$19,Lister!$E$19,Lister!$D$7:$D$13),IF(MONTH(E957)&gt;4,0)))),0),"")</f>
        <v/>
      </c>
      <c r="S957" s="48" t="str">
        <f>IFERROR(MAX(IF(OR(O957="",P957="",Q957=""),"",IF(AND(MONTH(E957)=5,MONTH(F957)=5),(NETWORKDAYS(E957,F957,Lister!$D$7:$D$13)-P957)*N957/NETWORKDAYS(Lister!$D$20,Lister!$E$20,Lister!$D$7:$D$13),IF(AND(MONTH(E957)=4,MONTH(F957)=5),(NETWORKDAYS(Lister!$D$20,F957,Lister!$D$7:$D$13)-P957)*N957/NETWORKDAYS(Lister!$D$20,Lister!$E$20,Lister!$D$7:$D$13),IF(AND(MONTH(E957)=5,MONTH(F957)=6),(NETWORKDAYS(E957,Lister!$E$20,Lister!$D$7:$D$13)-P957)*N957/NETWORKDAYS(Lister!$D$20,Lister!$E$20,Lister!$D$7:$D$13),IF(AND(MONTH(E957)=4,MONTH(F957)=6),(NETWORKDAYS(Lister!$D$20,Lister!$E$20,Lister!$D$7:$D$13)-P957)*N957/NETWORKDAYS(Lister!$D$20,Lister!$E$20,Lister!$D$7:$D$13),IF(OR(MONTH(F957)=4,MONTH(E957)=6),0)))))),0),"")</f>
        <v/>
      </c>
      <c r="T957" s="48" t="str">
        <f>IFERROR(MAX(IF(OR(O957="",P957="",Q957=""),"",IF(AND(MONTH(E957)=6,MONTH(F957)=6),(NETWORKDAYS(E957,F957,Lister!$D$7:$D$13)-Q957)*N957/NETWORKDAYS(Lister!$D$21,Lister!$E$21,Lister!$D$7:$D$13),IF(AND(MONTH(E957)&lt;6,MONTH(F957)=6),(NETWORKDAYS(Lister!$D$21,F957,Lister!$D$7:$D$13)-Q957)*N957/NETWORKDAYS(Lister!$D$21,Lister!$E$21,Lister!$D$7:$D$13),IF(MONTH(F957)&lt;6,0)))),0),"")</f>
        <v/>
      </c>
      <c r="U957" s="50" t="str">
        <f t="shared" si="73"/>
        <v/>
      </c>
    </row>
    <row r="958" spans="1:21" x14ac:dyDescent="0.35">
      <c r="A958" s="11" t="str">
        <f t="shared" si="74"/>
        <v/>
      </c>
      <c r="B958" s="32"/>
      <c r="C958" s="17"/>
      <c r="D958" s="18"/>
      <c r="E958" s="12"/>
      <c r="F958" s="12"/>
      <c r="G958" s="40" t="str">
        <f>IF(OR(E958="",F958=""),"",NETWORKDAYS(E958,F958,Lister!$D$7:$D$13))</f>
        <v/>
      </c>
      <c r="H958" s="14"/>
      <c r="I958" s="25" t="str">
        <f t="shared" si="70"/>
        <v/>
      </c>
      <c r="J958" s="45"/>
      <c r="K958" s="46"/>
      <c r="L958" s="15"/>
      <c r="M958" s="49" t="str">
        <f t="shared" si="71"/>
        <v/>
      </c>
      <c r="N958" s="47" t="str">
        <f t="shared" si="72"/>
        <v/>
      </c>
      <c r="O958" s="15"/>
      <c r="P958" s="15"/>
      <c r="Q958" s="15"/>
      <c r="R958" s="48" t="str">
        <f>IFERROR(MAX(IF(OR(O958="",P958="",Q958=""),"",IF(AND(MONTH(E958)=4,MONTH(F958)=4),(NETWORKDAYS(E958,F958,Lister!$D$7:$D$13)-O958)*N958/NETWORKDAYS(Lister!$D$19,Lister!$E$19,Lister!$D$7:$D$13),IF(AND(MONTH(E958)=4,MONTH(F958)&gt;4),(NETWORKDAYS(E958,Lister!$E$19,Lister!$D$7:$D$13)-O958)*N958/NETWORKDAYS(Lister!$D$19,Lister!$E$19,Lister!$D$7:$D$13),IF(MONTH(E958)&gt;4,0)))),0),"")</f>
        <v/>
      </c>
      <c r="S958" s="48" t="str">
        <f>IFERROR(MAX(IF(OR(O958="",P958="",Q958=""),"",IF(AND(MONTH(E958)=5,MONTH(F958)=5),(NETWORKDAYS(E958,F958,Lister!$D$7:$D$13)-P958)*N958/NETWORKDAYS(Lister!$D$20,Lister!$E$20,Lister!$D$7:$D$13),IF(AND(MONTH(E958)=4,MONTH(F958)=5),(NETWORKDAYS(Lister!$D$20,F958,Lister!$D$7:$D$13)-P958)*N958/NETWORKDAYS(Lister!$D$20,Lister!$E$20,Lister!$D$7:$D$13),IF(AND(MONTH(E958)=5,MONTH(F958)=6),(NETWORKDAYS(E958,Lister!$E$20,Lister!$D$7:$D$13)-P958)*N958/NETWORKDAYS(Lister!$D$20,Lister!$E$20,Lister!$D$7:$D$13),IF(AND(MONTH(E958)=4,MONTH(F958)=6),(NETWORKDAYS(Lister!$D$20,Lister!$E$20,Lister!$D$7:$D$13)-P958)*N958/NETWORKDAYS(Lister!$D$20,Lister!$E$20,Lister!$D$7:$D$13),IF(OR(MONTH(F958)=4,MONTH(E958)=6),0)))))),0),"")</f>
        <v/>
      </c>
      <c r="T958" s="48" t="str">
        <f>IFERROR(MAX(IF(OR(O958="",P958="",Q958=""),"",IF(AND(MONTH(E958)=6,MONTH(F958)=6),(NETWORKDAYS(E958,F958,Lister!$D$7:$D$13)-Q958)*N958/NETWORKDAYS(Lister!$D$21,Lister!$E$21,Lister!$D$7:$D$13),IF(AND(MONTH(E958)&lt;6,MONTH(F958)=6),(NETWORKDAYS(Lister!$D$21,F958,Lister!$D$7:$D$13)-Q958)*N958/NETWORKDAYS(Lister!$D$21,Lister!$E$21,Lister!$D$7:$D$13),IF(MONTH(F958)&lt;6,0)))),0),"")</f>
        <v/>
      </c>
      <c r="U958" s="50" t="str">
        <f t="shared" si="73"/>
        <v/>
      </c>
    </row>
    <row r="959" spans="1:21" x14ac:dyDescent="0.35">
      <c r="A959" s="11" t="str">
        <f t="shared" si="74"/>
        <v/>
      </c>
      <c r="B959" s="32"/>
      <c r="C959" s="17"/>
      <c r="D959" s="18"/>
      <c r="E959" s="12"/>
      <c r="F959" s="12"/>
      <c r="G959" s="40" t="str">
        <f>IF(OR(E959="",F959=""),"",NETWORKDAYS(E959,F959,Lister!$D$7:$D$13))</f>
        <v/>
      </c>
      <c r="H959" s="14"/>
      <c r="I959" s="25" t="str">
        <f t="shared" si="70"/>
        <v/>
      </c>
      <c r="J959" s="45"/>
      <c r="K959" s="46"/>
      <c r="L959" s="15"/>
      <c r="M959" s="49" t="str">
        <f t="shared" si="71"/>
        <v/>
      </c>
      <c r="N959" s="47" t="str">
        <f t="shared" si="72"/>
        <v/>
      </c>
      <c r="O959" s="15"/>
      <c r="P959" s="15"/>
      <c r="Q959" s="15"/>
      <c r="R959" s="48" t="str">
        <f>IFERROR(MAX(IF(OR(O959="",P959="",Q959=""),"",IF(AND(MONTH(E959)=4,MONTH(F959)=4),(NETWORKDAYS(E959,F959,Lister!$D$7:$D$13)-O959)*N959/NETWORKDAYS(Lister!$D$19,Lister!$E$19,Lister!$D$7:$D$13),IF(AND(MONTH(E959)=4,MONTH(F959)&gt;4),(NETWORKDAYS(E959,Lister!$E$19,Lister!$D$7:$D$13)-O959)*N959/NETWORKDAYS(Lister!$D$19,Lister!$E$19,Lister!$D$7:$D$13),IF(MONTH(E959)&gt;4,0)))),0),"")</f>
        <v/>
      </c>
      <c r="S959" s="48" t="str">
        <f>IFERROR(MAX(IF(OR(O959="",P959="",Q959=""),"",IF(AND(MONTH(E959)=5,MONTH(F959)=5),(NETWORKDAYS(E959,F959,Lister!$D$7:$D$13)-P959)*N959/NETWORKDAYS(Lister!$D$20,Lister!$E$20,Lister!$D$7:$D$13),IF(AND(MONTH(E959)=4,MONTH(F959)=5),(NETWORKDAYS(Lister!$D$20,F959,Lister!$D$7:$D$13)-P959)*N959/NETWORKDAYS(Lister!$D$20,Lister!$E$20,Lister!$D$7:$D$13),IF(AND(MONTH(E959)=5,MONTH(F959)=6),(NETWORKDAYS(E959,Lister!$E$20,Lister!$D$7:$D$13)-P959)*N959/NETWORKDAYS(Lister!$D$20,Lister!$E$20,Lister!$D$7:$D$13),IF(AND(MONTH(E959)=4,MONTH(F959)=6),(NETWORKDAYS(Lister!$D$20,Lister!$E$20,Lister!$D$7:$D$13)-P959)*N959/NETWORKDAYS(Lister!$D$20,Lister!$E$20,Lister!$D$7:$D$13),IF(OR(MONTH(F959)=4,MONTH(E959)=6),0)))))),0),"")</f>
        <v/>
      </c>
      <c r="T959" s="48" t="str">
        <f>IFERROR(MAX(IF(OR(O959="",P959="",Q959=""),"",IF(AND(MONTH(E959)=6,MONTH(F959)=6),(NETWORKDAYS(E959,F959,Lister!$D$7:$D$13)-Q959)*N959/NETWORKDAYS(Lister!$D$21,Lister!$E$21,Lister!$D$7:$D$13),IF(AND(MONTH(E959)&lt;6,MONTH(F959)=6),(NETWORKDAYS(Lister!$D$21,F959,Lister!$D$7:$D$13)-Q959)*N959/NETWORKDAYS(Lister!$D$21,Lister!$E$21,Lister!$D$7:$D$13),IF(MONTH(F959)&lt;6,0)))),0),"")</f>
        <v/>
      </c>
      <c r="U959" s="50" t="str">
        <f t="shared" si="73"/>
        <v/>
      </c>
    </row>
    <row r="960" spans="1:21" x14ac:dyDescent="0.35">
      <c r="A960" s="11" t="str">
        <f t="shared" si="74"/>
        <v/>
      </c>
      <c r="B960" s="32"/>
      <c r="C960" s="17"/>
      <c r="D960" s="18"/>
      <c r="E960" s="12"/>
      <c r="F960" s="12"/>
      <c r="G960" s="40" t="str">
        <f>IF(OR(E960="",F960=""),"",NETWORKDAYS(E960,F960,Lister!$D$7:$D$13))</f>
        <v/>
      </c>
      <c r="H960" s="14"/>
      <c r="I960" s="25" t="str">
        <f t="shared" si="70"/>
        <v/>
      </c>
      <c r="J960" s="45"/>
      <c r="K960" s="46"/>
      <c r="L960" s="15"/>
      <c r="M960" s="49" t="str">
        <f t="shared" si="71"/>
        <v/>
      </c>
      <c r="N960" s="47" t="str">
        <f t="shared" si="72"/>
        <v/>
      </c>
      <c r="O960" s="15"/>
      <c r="P960" s="15"/>
      <c r="Q960" s="15"/>
      <c r="R960" s="48" t="str">
        <f>IFERROR(MAX(IF(OR(O960="",P960="",Q960=""),"",IF(AND(MONTH(E960)=4,MONTH(F960)=4),(NETWORKDAYS(E960,F960,Lister!$D$7:$D$13)-O960)*N960/NETWORKDAYS(Lister!$D$19,Lister!$E$19,Lister!$D$7:$D$13),IF(AND(MONTH(E960)=4,MONTH(F960)&gt;4),(NETWORKDAYS(E960,Lister!$E$19,Lister!$D$7:$D$13)-O960)*N960/NETWORKDAYS(Lister!$D$19,Lister!$E$19,Lister!$D$7:$D$13),IF(MONTH(E960)&gt;4,0)))),0),"")</f>
        <v/>
      </c>
      <c r="S960" s="48" t="str">
        <f>IFERROR(MAX(IF(OR(O960="",P960="",Q960=""),"",IF(AND(MONTH(E960)=5,MONTH(F960)=5),(NETWORKDAYS(E960,F960,Lister!$D$7:$D$13)-P960)*N960/NETWORKDAYS(Lister!$D$20,Lister!$E$20,Lister!$D$7:$D$13),IF(AND(MONTH(E960)=4,MONTH(F960)=5),(NETWORKDAYS(Lister!$D$20,F960,Lister!$D$7:$D$13)-P960)*N960/NETWORKDAYS(Lister!$D$20,Lister!$E$20,Lister!$D$7:$D$13),IF(AND(MONTH(E960)=5,MONTH(F960)=6),(NETWORKDAYS(E960,Lister!$E$20,Lister!$D$7:$D$13)-P960)*N960/NETWORKDAYS(Lister!$D$20,Lister!$E$20,Lister!$D$7:$D$13),IF(AND(MONTH(E960)=4,MONTH(F960)=6),(NETWORKDAYS(Lister!$D$20,Lister!$E$20,Lister!$D$7:$D$13)-P960)*N960/NETWORKDAYS(Lister!$D$20,Lister!$E$20,Lister!$D$7:$D$13),IF(OR(MONTH(F960)=4,MONTH(E960)=6),0)))))),0),"")</f>
        <v/>
      </c>
      <c r="T960" s="48" t="str">
        <f>IFERROR(MAX(IF(OR(O960="",P960="",Q960=""),"",IF(AND(MONTH(E960)=6,MONTH(F960)=6),(NETWORKDAYS(E960,F960,Lister!$D$7:$D$13)-Q960)*N960/NETWORKDAYS(Lister!$D$21,Lister!$E$21,Lister!$D$7:$D$13),IF(AND(MONTH(E960)&lt;6,MONTH(F960)=6),(NETWORKDAYS(Lister!$D$21,F960,Lister!$D$7:$D$13)-Q960)*N960/NETWORKDAYS(Lister!$D$21,Lister!$E$21,Lister!$D$7:$D$13),IF(MONTH(F960)&lt;6,0)))),0),"")</f>
        <v/>
      </c>
      <c r="U960" s="50" t="str">
        <f t="shared" si="73"/>
        <v/>
      </c>
    </row>
    <row r="961" spans="1:21" x14ac:dyDescent="0.35">
      <c r="A961" s="11" t="str">
        <f t="shared" si="74"/>
        <v/>
      </c>
      <c r="B961" s="32"/>
      <c r="C961" s="17"/>
      <c r="D961" s="18"/>
      <c r="E961" s="12"/>
      <c r="F961" s="12"/>
      <c r="G961" s="40" t="str">
        <f>IF(OR(E961="",F961=""),"",NETWORKDAYS(E961,F961,Lister!$D$7:$D$13))</f>
        <v/>
      </c>
      <c r="H961" s="14"/>
      <c r="I961" s="25" t="str">
        <f t="shared" si="70"/>
        <v/>
      </c>
      <c r="J961" s="45"/>
      <c r="K961" s="46"/>
      <c r="L961" s="15"/>
      <c r="M961" s="49" t="str">
        <f t="shared" si="71"/>
        <v/>
      </c>
      <c r="N961" s="47" t="str">
        <f t="shared" si="72"/>
        <v/>
      </c>
      <c r="O961" s="15"/>
      <c r="P961" s="15"/>
      <c r="Q961" s="15"/>
      <c r="R961" s="48" t="str">
        <f>IFERROR(MAX(IF(OR(O961="",P961="",Q961=""),"",IF(AND(MONTH(E961)=4,MONTH(F961)=4),(NETWORKDAYS(E961,F961,Lister!$D$7:$D$13)-O961)*N961/NETWORKDAYS(Lister!$D$19,Lister!$E$19,Lister!$D$7:$D$13),IF(AND(MONTH(E961)=4,MONTH(F961)&gt;4),(NETWORKDAYS(E961,Lister!$E$19,Lister!$D$7:$D$13)-O961)*N961/NETWORKDAYS(Lister!$D$19,Lister!$E$19,Lister!$D$7:$D$13),IF(MONTH(E961)&gt;4,0)))),0),"")</f>
        <v/>
      </c>
      <c r="S961" s="48" t="str">
        <f>IFERROR(MAX(IF(OR(O961="",P961="",Q961=""),"",IF(AND(MONTH(E961)=5,MONTH(F961)=5),(NETWORKDAYS(E961,F961,Lister!$D$7:$D$13)-P961)*N961/NETWORKDAYS(Lister!$D$20,Lister!$E$20,Lister!$D$7:$D$13),IF(AND(MONTH(E961)=4,MONTH(F961)=5),(NETWORKDAYS(Lister!$D$20,F961,Lister!$D$7:$D$13)-P961)*N961/NETWORKDAYS(Lister!$D$20,Lister!$E$20,Lister!$D$7:$D$13),IF(AND(MONTH(E961)=5,MONTH(F961)=6),(NETWORKDAYS(E961,Lister!$E$20,Lister!$D$7:$D$13)-P961)*N961/NETWORKDAYS(Lister!$D$20,Lister!$E$20,Lister!$D$7:$D$13),IF(AND(MONTH(E961)=4,MONTH(F961)=6),(NETWORKDAYS(Lister!$D$20,Lister!$E$20,Lister!$D$7:$D$13)-P961)*N961/NETWORKDAYS(Lister!$D$20,Lister!$E$20,Lister!$D$7:$D$13),IF(OR(MONTH(F961)=4,MONTH(E961)=6),0)))))),0),"")</f>
        <v/>
      </c>
      <c r="T961" s="48" t="str">
        <f>IFERROR(MAX(IF(OR(O961="",P961="",Q961=""),"",IF(AND(MONTH(E961)=6,MONTH(F961)=6),(NETWORKDAYS(E961,F961,Lister!$D$7:$D$13)-Q961)*N961/NETWORKDAYS(Lister!$D$21,Lister!$E$21,Lister!$D$7:$D$13),IF(AND(MONTH(E961)&lt;6,MONTH(F961)=6),(NETWORKDAYS(Lister!$D$21,F961,Lister!$D$7:$D$13)-Q961)*N961/NETWORKDAYS(Lister!$D$21,Lister!$E$21,Lister!$D$7:$D$13),IF(MONTH(F961)&lt;6,0)))),0),"")</f>
        <v/>
      </c>
      <c r="U961" s="50" t="str">
        <f t="shared" si="73"/>
        <v/>
      </c>
    </row>
    <row r="962" spans="1:21" x14ac:dyDescent="0.35">
      <c r="A962" s="11" t="str">
        <f t="shared" si="74"/>
        <v/>
      </c>
      <c r="B962" s="32"/>
      <c r="C962" s="17"/>
      <c r="D962" s="18"/>
      <c r="E962" s="12"/>
      <c r="F962" s="12"/>
      <c r="G962" s="40" t="str">
        <f>IF(OR(E962="",F962=""),"",NETWORKDAYS(E962,F962,Lister!$D$7:$D$13))</f>
        <v/>
      </c>
      <c r="H962" s="14"/>
      <c r="I962" s="25" t="str">
        <f t="shared" si="70"/>
        <v/>
      </c>
      <c r="J962" s="45"/>
      <c r="K962" s="46"/>
      <c r="L962" s="15"/>
      <c r="M962" s="49" t="str">
        <f t="shared" si="71"/>
        <v/>
      </c>
      <c r="N962" s="47" t="str">
        <f t="shared" si="72"/>
        <v/>
      </c>
      <c r="O962" s="15"/>
      <c r="P962" s="15"/>
      <c r="Q962" s="15"/>
      <c r="R962" s="48" t="str">
        <f>IFERROR(MAX(IF(OR(O962="",P962="",Q962=""),"",IF(AND(MONTH(E962)=4,MONTH(F962)=4),(NETWORKDAYS(E962,F962,Lister!$D$7:$D$13)-O962)*N962/NETWORKDAYS(Lister!$D$19,Lister!$E$19,Lister!$D$7:$D$13),IF(AND(MONTH(E962)=4,MONTH(F962)&gt;4),(NETWORKDAYS(E962,Lister!$E$19,Lister!$D$7:$D$13)-O962)*N962/NETWORKDAYS(Lister!$D$19,Lister!$E$19,Lister!$D$7:$D$13),IF(MONTH(E962)&gt;4,0)))),0),"")</f>
        <v/>
      </c>
      <c r="S962" s="48" t="str">
        <f>IFERROR(MAX(IF(OR(O962="",P962="",Q962=""),"",IF(AND(MONTH(E962)=5,MONTH(F962)=5),(NETWORKDAYS(E962,F962,Lister!$D$7:$D$13)-P962)*N962/NETWORKDAYS(Lister!$D$20,Lister!$E$20,Lister!$D$7:$D$13),IF(AND(MONTH(E962)=4,MONTH(F962)=5),(NETWORKDAYS(Lister!$D$20,F962,Lister!$D$7:$D$13)-P962)*N962/NETWORKDAYS(Lister!$D$20,Lister!$E$20,Lister!$D$7:$D$13),IF(AND(MONTH(E962)=5,MONTH(F962)=6),(NETWORKDAYS(E962,Lister!$E$20,Lister!$D$7:$D$13)-P962)*N962/NETWORKDAYS(Lister!$D$20,Lister!$E$20,Lister!$D$7:$D$13),IF(AND(MONTH(E962)=4,MONTH(F962)=6),(NETWORKDAYS(Lister!$D$20,Lister!$E$20,Lister!$D$7:$D$13)-P962)*N962/NETWORKDAYS(Lister!$D$20,Lister!$E$20,Lister!$D$7:$D$13),IF(OR(MONTH(F962)=4,MONTH(E962)=6),0)))))),0),"")</f>
        <v/>
      </c>
      <c r="T962" s="48" t="str">
        <f>IFERROR(MAX(IF(OR(O962="",P962="",Q962=""),"",IF(AND(MONTH(E962)=6,MONTH(F962)=6),(NETWORKDAYS(E962,F962,Lister!$D$7:$D$13)-Q962)*N962/NETWORKDAYS(Lister!$D$21,Lister!$E$21,Lister!$D$7:$D$13),IF(AND(MONTH(E962)&lt;6,MONTH(F962)=6),(NETWORKDAYS(Lister!$D$21,F962,Lister!$D$7:$D$13)-Q962)*N962/NETWORKDAYS(Lister!$D$21,Lister!$E$21,Lister!$D$7:$D$13),IF(MONTH(F962)&lt;6,0)))),0),"")</f>
        <v/>
      </c>
      <c r="U962" s="50" t="str">
        <f t="shared" si="73"/>
        <v/>
      </c>
    </row>
    <row r="963" spans="1:21" x14ac:dyDescent="0.35">
      <c r="A963" s="11" t="str">
        <f t="shared" si="74"/>
        <v/>
      </c>
      <c r="B963" s="32"/>
      <c r="C963" s="17"/>
      <c r="D963" s="18"/>
      <c r="E963" s="12"/>
      <c r="F963" s="12"/>
      <c r="G963" s="40" t="str">
        <f>IF(OR(E963="",F963=""),"",NETWORKDAYS(E963,F963,Lister!$D$7:$D$13))</f>
        <v/>
      </c>
      <c r="H963" s="14"/>
      <c r="I963" s="25" t="str">
        <f t="shared" si="70"/>
        <v/>
      </c>
      <c r="J963" s="45"/>
      <c r="K963" s="46"/>
      <c r="L963" s="15"/>
      <c r="M963" s="49" t="str">
        <f t="shared" si="71"/>
        <v/>
      </c>
      <c r="N963" s="47" t="str">
        <f t="shared" si="72"/>
        <v/>
      </c>
      <c r="O963" s="15"/>
      <c r="P963" s="15"/>
      <c r="Q963" s="15"/>
      <c r="R963" s="48" t="str">
        <f>IFERROR(MAX(IF(OR(O963="",P963="",Q963=""),"",IF(AND(MONTH(E963)=4,MONTH(F963)=4),(NETWORKDAYS(E963,F963,Lister!$D$7:$D$13)-O963)*N963/NETWORKDAYS(Lister!$D$19,Lister!$E$19,Lister!$D$7:$D$13),IF(AND(MONTH(E963)=4,MONTH(F963)&gt;4),(NETWORKDAYS(E963,Lister!$E$19,Lister!$D$7:$D$13)-O963)*N963/NETWORKDAYS(Lister!$D$19,Lister!$E$19,Lister!$D$7:$D$13),IF(MONTH(E963)&gt;4,0)))),0),"")</f>
        <v/>
      </c>
      <c r="S963" s="48" t="str">
        <f>IFERROR(MAX(IF(OR(O963="",P963="",Q963=""),"",IF(AND(MONTH(E963)=5,MONTH(F963)=5),(NETWORKDAYS(E963,F963,Lister!$D$7:$D$13)-P963)*N963/NETWORKDAYS(Lister!$D$20,Lister!$E$20,Lister!$D$7:$D$13),IF(AND(MONTH(E963)=4,MONTH(F963)=5),(NETWORKDAYS(Lister!$D$20,F963,Lister!$D$7:$D$13)-P963)*N963/NETWORKDAYS(Lister!$D$20,Lister!$E$20,Lister!$D$7:$D$13),IF(AND(MONTH(E963)=5,MONTH(F963)=6),(NETWORKDAYS(E963,Lister!$E$20,Lister!$D$7:$D$13)-P963)*N963/NETWORKDAYS(Lister!$D$20,Lister!$E$20,Lister!$D$7:$D$13),IF(AND(MONTH(E963)=4,MONTH(F963)=6),(NETWORKDAYS(Lister!$D$20,Lister!$E$20,Lister!$D$7:$D$13)-P963)*N963/NETWORKDAYS(Lister!$D$20,Lister!$E$20,Lister!$D$7:$D$13),IF(OR(MONTH(F963)=4,MONTH(E963)=6),0)))))),0),"")</f>
        <v/>
      </c>
      <c r="T963" s="48" t="str">
        <f>IFERROR(MAX(IF(OR(O963="",P963="",Q963=""),"",IF(AND(MONTH(E963)=6,MONTH(F963)=6),(NETWORKDAYS(E963,F963,Lister!$D$7:$D$13)-Q963)*N963/NETWORKDAYS(Lister!$D$21,Lister!$E$21,Lister!$D$7:$D$13),IF(AND(MONTH(E963)&lt;6,MONTH(F963)=6),(NETWORKDAYS(Lister!$D$21,F963,Lister!$D$7:$D$13)-Q963)*N963/NETWORKDAYS(Lister!$D$21,Lister!$E$21,Lister!$D$7:$D$13),IF(MONTH(F963)&lt;6,0)))),0),"")</f>
        <v/>
      </c>
      <c r="U963" s="50" t="str">
        <f t="shared" si="73"/>
        <v/>
      </c>
    </row>
    <row r="964" spans="1:21" x14ac:dyDescent="0.35">
      <c r="A964" s="11" t="str">
        <f t="shared" si="74"/>
        <v/>
      </c>
      <c r="B964" s="32"/>
      <c r="C964" s="17"/>
      <c r="D964" s="18"/>
      <c r="E964" s="12"/>
      <c r="F964" s="12"/>
      <c r="G964" s="40" t="str">
        <f>IF(OR(E964="",F964=""),"",NETWORKDAYS(E964,F964,Lister!$D$7:$D$13))</f>
        <v/>
      </c>
      <c r="H964" s="14"/>
      <c r="I964" s="25" t="str">
        <f t="shared" si="70"/>
        <v/>
      </c>
      <c r="J964" s="45"/>
      <c r="K964" s="46"/>
      <c r="L964" s="15"/>
      <c r="M964" s="49" t="str">
        <f t="shared" si="71"/>
        <v/>
      </c>
      <c r="N964" s="47" t="str">
        <f t="shared" si="72"/>
        <v/>
      </c>
      <c r="O964" s="15"/>
      <c r="P964" s="15"/>
      <c r="Q964" s="15"/>
      <c r="R964" s="48" t="str">
        <f>IFERROR(MAX(IF(OR(O964="",P964="",Q964=""),"",IF(AND(MONTH(E964)=4,MONTH(F964)=4),(NETWORKDAYS(E964,F964,Lister!$D$7:$D$13)-O964)*N964/NETWORKDAYS(Lister!$D$19,Lister!$E$19,Lister!$D$7:$D$13),IF(AND(MONTH(E964)=4,MONTH(F964)&gt;4),(NETWORKDAYS(E964,Lister!$E$19,Lister!$D$7:$D$13)-O964)*N964/NETWORKDAYS(Lister!$D$19,Lister!$E$19,Lister!$D$7:$D$13),IF(MONTH(E964)&gt;4,0)))),0),"")</f>
        <v/>
      </c>
      <c r="S964" s="48" t="str">
        <f>IFERROR(MAX(IF(OR(O964="",P964="",Q964=""),"",IF(AND(MONTH(E964)=5,MONTH(F964)=5),(NETWORKDAYS(E964,F964,Lister!$D$7:$D$13)-P964)*N964/NETWORKDAYS(Lister!$D$20,Lister!$E$20,Lister!$D$7:$D$13),IF(AND(MONTH(E964)=4,MONTH(F964)=5),(NETWORKDAYS(Lister!$D$20,F964,Lister!$D$7:$D$13)-P964)*N964/NETWORKDAYS(Lister!$D$20,Lister!$E$20,Lister!$D$7:$D$13),IF(AND(MONTH(E964)=5,MONTH(F964)=6),(NETWORKDAYS(E964,Lister!$E$20,Lister!$D$7:$D$13)-P964)*N964/NETWORKDAYS(Lister!$D$20,Lister!$E$20,Lister!$D$7:$D$13),IF(AND(MONTH(E964)=4,MONTH(F964)=6),(NETWORKDAYS(Lister!$D$20,Lister!$E$20,Lister!$D$7:$D$13)-P964)*N964/NETWORKDAYS(Lister!$D$20,Lister!$E$20,Lister!$D$7:$D$13),IF(OR(MONTH(F964)=4,MONTH(E964)=6),0)))))),0),"")</f>
        <v/>
      </c>
      <c r="T964" s="48" t="str">
        <f>IFERROR(MAX(IF(OR(O964="",P964="",Q964=""),"",IF(AND(MONTH(E964)=6,MONTH(F964)=6),(NETWORKDAYS(E964,F964,Lister!$D$7:$D$13)-Q964)*N964/NETWORKDAYS(Lister!$D$21,Lister!$E$21,Lister!$D$7:$D$13),IF(AND(MONTH(E964)&lt;6,MONTH(F964)=6),(NETWORKDAYS(Lister!$D$21,F964,Lister!$D$7:$D$13)-Q964)*N964/NETWORKDAYS(Lister!$D$21,Lister!$E$21,Lister!$D$7:$D$13),IF(MONTH(F964)&lt;6,0)))),0),"")</f>
        <v/>
      </c>
      <c r="U964" s="50" t="str">
        <f t="shared" si="73"/>
        <v/>
      </c>
    </row>
    <row r="965" spans="1:21" x14ac:dyDescent="0.35">
      <c r="A965" s="11" t="str">
        <f t="shared" si="74"/>
        <v/>
      </c>
      <c r="B965" s="32"/>
      <c r="C965" s="17"/>
      <c r="D965" s="18"/>
      <c r="E965" s="12"/>
      <c r="F965" s="12"/>
      <c r="G965" s="40" t="str">
        <f>IF(OR(E965="",F965=""),"",NETWORKDAYS(E965,F965,Lister!$D$7:$D$13))</f>
        <v/>
      </c>
      <c r="H965" s="14"/>
      <c r="I965" s="25" t="str">
        <f t="shared" si="70"/>
        <v/>
      </c>
      <c r="J965" s="45"/>
      <c r="K965" s="46"/>
      <c r="L965" s="15"/>
      <c r="M965" s="49" t="str">
        <f t="shared" si="71"/>
        <v/>
      </c>
      <c r="N965" s="47" t="str">
        <f t="shared" si="72"/>
        <v/>
      </c>
      <c r="O965" s="15"/>
      <c r="P965" s="15"/>
      <c r="Q965" s="15"/>
      <c r="R965" s="48" t="str">
        <f>IFERROR(MAX(IF(OR(O965="",P965="",Q965=""),"",IF(AND(MONTH(E965)=4,MONTH(F965)=4),(NETWORKDAYS(E965,F965,Lister!$D$7:$D$13)-O965)*N965/NETWORKDAYS(Lister!$D$19,Lister!$E$19,Lister!$D$7:$D$13),IF(AND(MONTH(E965)=4,MONTH(F965)&gt;4),(NETWORKDAYS(E965,Lister!$E$19,Lister!$D$7:$D$13)-O965)*N965/NETWORKDAYS(Lister!$D$19,Lister!$E$19,Lister!$D$7:$D$13),IF(MONTH(E965)&gt;4,0)))),0),"")</f>
        <v/>
      </c>
      <c r="S965" s="48" t="str">
        <f>IFERROR(MAX(IF(OR(O965="",P965="",Q965=""),"",IF(AND(MONTH(E965)=5,MONTH(F965)=5),(NETWORKDAYS(E965,F965,Lister!$D$7:$D$13)-P965)*N965/NETWORKDAYS(Lister!$D$20,Lister!$E$20,Lister!$D$7:$D$13),IF(AND(MONTH(E965)=4,MONTH(F965)=5),(NETWORKDAYS(Lister!$D$20,F965,Lister!$D$7:$D$13)-P965)*N965/NETWORKDAYS(Lister!$D$20,Lister!$E$20,Lister!$D$7:$D$13),IF(AND(MONTH(E965)=5,MONTH(F965)=6),(NETWORKDAYS(E965,Lister!$E$20,Lister!$D$7:$D$13)-P965)*N965/NETWORKDAYS(Lister!$D$20,Lister!$E$20,Lister!$D$7:$D$13),IF(AND(MONTH(E965)=4,MONTH(F965)=6),(NETWORKDAYS(Lister!$D$20,Lister!$E$20,Lister!$D$7:$D$13)-P965)*N965/NETWORKDAYS(Lister!$D$20,Lister!$E$20,Lister!$D$7:$D$13),IF(OR(MONTH(F965)=4,MONTH(E965)=6),0)))))),0),"")</f>
        <v/>
      </c>
      <c r="T965" s="48" t="str">
        <f>IFERROR(MAX(IF(OR(O965="",P965="",Q965=""),"",IF(AND(MONTH(E965)=6,MONTH(F965)=6),(NETWORKDAYS(E965,F965,Lister!$D$7:$D$13)-Q965)*N965/NETWORKDAYS(Lister!$D$21,Lister!$E$21,Lister!$D$7:$D$13),IF(AND(MONTH(E965)&lt;6,MONTH(F965)=6),(NETWORKDAYS(Lister!$D$21,F965,Lister!$D$7:$D$13)-Q965)*N965/NETWORKDAYS(Lister!$D$21,Lister!$E$21,Lister!$D$7:$D$13),IF(MONTH(F965)&lt;6,0)))),0),"")</f>
        <v/>
      </c>
      <c r="U965" s="50" t="str">
        <f t="shared" si="73"/>
        <v/>
      </c>
    </row>
    <row r="966" spans="1:21" x14ac:dyDescent="0.35">
      <c r="A966" s="11" t="str">
        <f t="shared" si="74"/>
        <v/>
      </c>
      <c r="B966" s="32"/>
      <c r="C966" s="17"/>
      <c r="D966" s="18"/>
      <c r="E966" s="12"/>
      <c r="F966" s="12"/>
      <c r="G966" s="40" t="str">
        <f>IF(OR(E966="",F966=""),"",NETWORKDAYS(E966,F966,Lister!$D$7:$D$13))</f>
        <v/>
      </c>
      <c r="H966" s="14"/>
      <c r="I966" s="25" t="str">
        <f t="shared" si="70"/>
        <v/>
      </c>
      <c r="J966" s="45"/>
      <c r="K966" s="46"/>
      <c r="L966" s="15"/>
      <c r="M966" s="49" t="str">
        <f t="shared" si="71"/>
        <v/>
      </c>
      <c r="N966" s="47" t="str">
        <f t="shared" si="72"/>
        <v/>
      </c>
      <c r="O966" s="15"/>
      <c r="P966" s="15"/>
      <c r="Q966" s="15"/>
      <c r="R966" s="48" t="str">
        <f>IFERROR(MAX(IF(OR(O966="",P966="",Q966=""),"",IF(AND(MONTH(E966)=4,MONTH(F966)=4),(NETWORKDAYS(E966,F966,Lister!$D$7:$D$13)-O966)*N966/NETWORKDAYS(Lister!$D$19,Lister!$E$19,Lister!$D$7:$D$13),IF(AND(MONTH(E966)=4,MONTH(F966)&gt;4),(NETWORKDAYS(E966,Lister!$E$19,Lister!$D$7:$D$13)-O966)*N966/NETWORKDAYS(Lister!$D$19,Lister!$E$19,Lister!$D$7:$D$13),IF(MONTH(E966)&gt;4,0)))),0),"")</f>
        <v/>
      </c>
      <c r="S966" s="48" t="str">
        <f>IFERROR(MAX(IF(OR(O966="",P966="",Q966=""),"",IF(AND(MONTH(E966)=5,MONTH(F966)=5),(NETWORKDAYS(E966,F966,Lister!$D$7:$D$13)-P966)*N966/NETWORKDAYS(Lister!$D$20,Lister!$E$20,Lister!$D$7:$D$13),IF(AND(MONTH(E966)=4,MONTH(F966)=5),(NETWORKDAYS(Lister!$D$20,F966,Lister!$D$7:$D$13)-P966)*N966/NETWORKDAYS(Lister!$D$20,Lister!$E$20,Lister!$D$7:$D$13),IF(AND(MONTH(E966)=5,MONTH(F966)=6),(NETWORKDAYS(E966,Lister!$E$20,Lister!$D$7:$D$13)-P966)*N966/NETWORKDAYS(Lister!$D$20,Lister!$E$20,Lister!$D$7:$D$13),IF(AND(MONTH(E966)=4,MONTH(F966)=6),(NETWORKDAYS(Lister!$D$20,Lister!$E$20,Lister!$D$7:$D$13)-P966)*N966/NETWORKDAYS(Lister!$D$20,Lister!$E$20,Lister!$D$7:$D$13),IF(OR(MONTH(F966)=4,MONTH(E966)=6),0)))))),0),"")</f>
        <v/>
      </c>
      <c r="T966" s="48" t="str">
        <f>IFERROR(MAX(IF(OR(O966="",P966="",Q966=""),"",IF(AND(MONTH(E966)=6,MONTH(F966)=6),(NETWORKDAYS(E966,F966,Lister!$D$7:$D$13)-Q966)*N966/NETWORKDAYS(Lister!$D$21,Lister!$E$21,Lister!$D$7:$D$13),IF(AND(MONTH(E966)&lt;6,MONTH(F966)=6),(NETWORKDAYS(Lister!$D$21,F966,Lister!$D$7:$D$13)-Q966)*N966/NETWORKDAYS(Lister!$D$21,Lister!$E$21,Lister!$D$7:$D$13),IF(MONTH(F966)&lt;6,0)))),0),"")</f>
        <v/>
      </c>
      <c r="U966" s="50" t="str">
        <f t="shared" si="73"/>
        <v/>
      </c>
    </row>
    <row r="967" spans="1:21" x14ac:dyDescent="0.35">
      <c r="A967" s="11" t="str">
        <f t="shared" si="74"/>
        <v/>
      </c>
      <c r="B967" s="32"/>
      <c r="C967" s="17"/>
      <c r="D967" s="18"/>
      <c r="E967" s="12"/>
      <c r="F967" s="12"/>
      <c r="G967" s="40" t="str">
        <f>IF(OR(E967="",F967=""),"",NETWORKDAYS(E967,F967,Lister!$D$7:$D$13))</f>
        <v/>
      </c>
      <c r="H967" s="14"/>
      <c r="I967" s="25" t="str">
        <f t="shared" si="70"/>
        <v/>
      </c>
      <c r="J967" s="45"/>
      <c r="K967" s="46"/>
      <c r="L967" s="15"/>
      <c r="M967" s="49" t="str">
        <f t="shared" si="71"/>
        <v/>
      </c>
      <c r="N967" s="47" t="str">
        <f t="shared" si="72"/>
        <v/>
      </c>
      <c r="O967" s="15"/>
      <c r="P967" s="15"/>
      <c r="Q967" s="15"/>
      <c r="R967" s="48" t="str">
        <f>IFERROR(MAX(IF(OR(O967="",P967="",Q967=""),"",IF(AND(MONTH(E967)=4,MONTH(F967)=4),(NETWORKDAYS(E967,F967,Lister!$D$7:$D$13)-O967)*N967/NETWORKDAYS(Lister!$D$19,Lister!$E$19,Lister!$D$7:$D$13),IF(AND(MONTH(E967)=4,MONTH(F967)&gt;4),(NETWORKDAYS(E967,Lister!$E$19,Lister!$D$7:$D$13)-O967)*N967/NETWORKDAYS(Lister!$D$19,Lister!$E$19,Lister!$D$7:$D$13),IF(MONTH(E967)&gt;4,0)))),0),"")</f>
        <v/>
      </c>
      <c r="S967" s="48" t="str">
        <f>IFERROR(MAX(IF(OR(O967="",P967="",Q967=""),"",IF(AND(MONTH(E967)=5,MONTH(F967)=5),(NETWORKDAYS(E967,F967,Lister!$D$7:$D$13)-P967)*N967/NETWORKDAYS(Lister!$D$20,Lister!$E$20,Lister!$D$7:$D$13),IF(AND(MONTH(E967)=4,MONTH(F967)=5),(NETWORKDAYS(Lister!$D$20,F967,Lister!$D$7:$D$13)-P967)*N967/NETWORKDAYS(Lister!$D$20,Lister!$E$20,Lister!$D$7:$D$13),IF(AND(MONTH(E967)=5,MONTH(F967)=6),(NETWORKDAYS(E967,Lister!$E$20,Lister!$D$7:$D$13)-P967)*N967/NETWORKDAYS(Lister!$D$20,Lister!$E$20,Lister!$D$7:$D$13),IF(AND(MONTH(E967)=4,MONTH(F967)=6),(NETWORKDAYS(Lister!$D$20,Lister!$E$20,Lister!$D$7:$D$13)-P967)*N967/NETWORKDAYS(Lister!$D$20,Lister!$E$20,Lister!$D$7:$D$13),IF(OR(MONTH(F967)=4,MONTH(E967)=6),0)))))),0),"")</f>
        <v/>
      </c>
      <c r="T967" s="48" t="str">
        <f>IFERROR(MAX(IF(OR(O967="",P967="",Q967=""),"",IF(AND(MONTH(E967)=6,MONTH(F967)=6),(NETWORKDAYS(E967,F967,Lister!$D$7:$D$13)-Q967)*N967/NETWORKDAYS(Lister!$D$21,Lister!$E$21,Lister!$D$7:$D$13),IF(AND(MONTH(E967)&lt;6,MONTH(F967)=6),(NETWORKDAYS(Lister!$D$21,F967,Lister!$D$7:$D$13)-Q967)*N967/NETWORKDAYS(Lister!$D$21,Lister!$E$21,Lister!$D$7:$D$13),IF(MONTH(F967)&lt;6,0)))),0),"")</f>
        <v/>
      </c>
      <c r="U967" s="50" t="str">
        <f t="shared" si="73"/>
        <v/>
      </c>
    </row>
    <row r="968" spans="1:21" x14ac:dyDescent="0.35">
      <c r="A968" s="11" t="str">
        <f t="shared" si="74"/>
        <v/>
      </c>
      <c r="B968" s="32"/>
      <c r="C968" s="17"/>
      <c r="D968" s="18"/>
      <c r="E968" s="12"/>
      <c r="F968" s="12"/>
      <c r="G968" s="40" t="str">
        <f>IF(OR(E968="",F968=""),"",NETWORKDAYS(E968,F968,Lister!$D$7:$D$13))</f>
        <v/>
      </c>
      <c r="H968" s="14"/>
      <c r="I968" s="25" t="str">
        <f t="shared" si="70"/>
        <v/>
      </c>
      <c r="J968" s="45"/>
      <c r="K968" s="46"/>
      <c r="L968" s="15"/>
      <c r="M968" s="49" t="str">
        <f t="shared" si="71"/>
        <v/>
      </c>
      <c r="N968" s="47" t="str">
        <f t="shared" si="72"/>
        <v/>
      </c>
      <c r="O968" s="15"/>
      <c r="P968" s="15"/>
      <c r="Q968" s="15"/>
      <c r="R968" s="48" t="str">
        <f>IFERROR(MAX(IF(OR(O968="",P968="",Q968=""),"",IF(AND(MONTH(E968)=4,MONTH(F968)=4),(NETWORKDAYS(E968,F968,Lister!$D$7:$D$13)-O968)*N968/NETWORKDAYS(Lister!$D$19,Lister!$E$19,Lister!$D$7:$D$13),IF(AND(MONTH(E968)=4,MONTH(F968)&gt;4),(NETWORKDAYS(E968,Lister!$E$19,Lister!$D$7:$D$13)-O968)*N968/NETWORKDAYS(Lister!$D$19,Lister!$E$19,Lister!$D$7:$D$13),IF(MONTH(E968)&gt;4,0)))),0),"")</f>
        <v/>
      </c>
      <c r="S968" s="48" t="str">
        <f>IFERROR(MAX(IF(OR(O968="",P968="",Q968=""),"",IF(AND(MONTH(E968)=5,MONTH(F968)=5),(NETWORKDAYS(E968,F968,Lister!$D$7:$D$13)-P968)*N968/NETWORKDAYS(Lister!$D$20,Lister!$E$20,Lister!$D$7:$D$13),IF(AND(MONTH(E968)=4,MONTH(F968)=5),(NETWORKDAYS(Lister!$D$20,F968,Lister!$D$7:$D$13)-P968)*N968/NETWORKDAYS(Lister!$D$20,Lister!$E$20,Lister!$D$7:$D$13),IF(AND(MONTH(E968)=5,MONTH(F968)=6),(NETWORKDAYS(E968,Lister!$E$20,Lister!$D$7:$D$13)-P968)*N968/NETWORKDAYS(Lister!$D$20,Lister!$E$20,Lister!$D$7:$D$13),IF(AND(MONTH(E968)=4,MONTH(F968)=6),(NETWORKDAYS(Lister!$D$20,Lister!$E$20,Lister!$D$7:$D$13)-P968)*N968/NETWORKDAYS(Lister!$D$20,Lister!$E$20,Lister!$D$7:$D$13),IF(OR(MONTH(F968)=4,MONTH(E968)=6),0)))))),0),"")</f>
        <v/>
      </c>
      <c r="T968" s="48" t="str">
        <f>IFERROR(MAX(IF(OR(O968="",P968="",Q968=""),"",IF(AND(MONTH(E968)=6,MONTH(F968)=6),(NETWORKDAYS(E968,F968,Lister!$D$7:$D$13)-Q968)*N968/NETWORKDAYS(Lister!$D$21,Lister!$E$21,Lister!$D$7:$D$13),IF(AND(MONTH(E968)&lt;6,MONTH(F968)=6),(NETWORKDAYS(Lister!$D$21,F968,Lister!$D$7:$D$13)-Q968)*N968/NETWORKDAYS(Lister!$D$21,Lister!$E$21,Lister!$D$7:$D$13),IF(MONTH(F968)&lt;6,0)))),0),"")</f>
        <v/>
      </c>
      <c r="U968" s="50" t="str">
        <f t="shared" si="73"/>
        <v/>
      </c>
    </row>
    <row r="969" spans="1:21" x14ac:dyDescent="0.35">
      <c r="A969" s="11" t="str">
        <f t="shared" si="74"/>
        <v/>
      </c>
      <c r="B969" s="32"/>
      <c r="C969" s="17"/>
      <c r="D969" s="18"/>
      <c r="E969" s="12"/>
      <c r="F969" s="12"/>
      <c r="G969" s="40" t="str">
        <f>IF(OR(E969="",F969=""),"",NETWORKDAYS(E969,F969,Lister!$D$7:$D$13))</f>
        <v/>
      </c>
      <c r="H969" s="14"/>
      <c r="I969" s="25" t="str">
        <f t="shared" si="70"/>
        <v/>
      </c>
      <c r="J969" s="45"/>
      <c r="K969" s="46"/>
      <c r="L969" s="15"/>
      <c r="M969" s="49" t="str">
        <f t="shared" si="71"/>
        <v/>
      </c>
      <c r="N969" s="47" t="str">
        <f t="shared" si="72"/>
        <v/>
      </c>
      <c r="O969" s="15"/>
      <c r="P969" s="15"/>
      <c r="Q969" s="15"/>
      <c r="R969" s="48" t="str">
        <f>IFERROR(MAX(IF(OR(O969="",P969="",Q969=""),"",IF(AND(MONTH(E969)=4,MONTH(F969)=4),(NETWORKDAYS(E969,F969,Lister!$D$7:$D$13)-O969)*N969/NETWORKDAYS(Lister!$D$19,Lister!$E$19,Lister!$D$7:$D$13),IF(AND(MONTH(E969)=4,MONTH(F969)&gt;4),(NETWORKDAYS(E969,Lister!$E$19,Lister!$D$7:$D$13)-O969)*N969/NETWORKDAYS(Lister!$D$19,Lister!$E$19,Lister!$D$7:$D$13),IF(MONTH(E969)&gt;4,0)))),0),"")</f>
        <v/>
      </c>
      <c r="S969" s="48" t="str">
        <f>IFERROR(MAX(IF(OR(O969="",P969="",Q969=""),"",IF(AND(MONTH(E969)=5,MONTH(F969)=5),(NETWORKDAYS(E969,F969,Lister!$D$7:$D$13)-P969)*N969/NETWORKDAYS(Lister!$D$20,Lister!$E$20,Lister!$D$7:$D$13),IF(AND(MONTH(E969)=4,MONTH(F969)=5),(NETWORKDAYS(Lister!$D$20,F969,Lister!$D$7:$D$13)-P969)*N969/NETWORKDAYS(Lister!$D$20,Lister!$E$20,Lister!$D$7:$D$13),IF(AND(MONTH(E969)=5,MONTH(F969)=6),(NETWORKDAYS(E969,Lister!$E$20,Lister!$D$7:$D$13)-P969)*N969/NETWORKDAYS(Lister!$D$20,Lister!$E$20,Lister!$D$7:$D$13),IF(AND(MONTH(E969)=4,MONTH(F969)=6),(NETWORKDAYS(Lister!$D$20,Lister!$E$20,Lister!$D$7:$D$13)-P969)*N969/NETWORKDAYS(Lister!$D$20,Lister!$E$20,Lister!$D$7:$D$13),IF(OR(MONTH(F969)=4,MONTH(E969)=6),0)))))),0),"")</f>
        <v/>
      </c>
      <c r="T969" s="48" t="str">
        <f>IFERROR(MAX(IF(OR(O969="",P969="",Q969=""),"",IF(AND(MONTH(E969)=6,MONTH(F969)=6),(NETWORKDAYS(E969,F969,Lister!$D$7:$D$13)-Q969)*N969/NETWORKDAYS(Lister!$D$21,Lister!$E$21,Lister!$D$7:$D$13),IF(AND(MONTH(E969)&lt;6,MONTH(F969)=6),(NETWORKDAYS(Lister!$D$21,F969,Lister!$D$7:$D$13)-Q969)*N969/NETWORKDAYS(Lister!$D$21,Lister!$E$21,Lister!$D$7:$D$13),IF(MONTH(F969)&lt;6,0)))),0),"")</f>
        <v/>
      </c>
      <c r="U969" s="50" t="str">
        <f t="shared" si="73"/>
        <v/>
      </c>
    </row>
    <row r="970" spans="1:21" x14ac:dyDescent="0.35">
      <c r="A970" s="11" t="str">
        <f t="shared" si="74"/>
        <v/>
      </c>
      <c r="B970" s="32"/>
      <c r="C970" s="17"/>
      <c r="D970" s="18"/>
      <c r="E970" s="12"/>
      <c r="F970" s="12"/>
      <c r="G970" s="40" t="str">
        <f>IF(OR(E970="",F970=""),"",NETWORKDAYS(E970,F970,Lister!$D$7:$D$13))</f>
        <v/>
      </c>
      <c r="H970" s="14"/>
      <c r="I970" s="25" t="str">
        <f t="shared" si="70"/>
        <v/>
      </c>
      <c r="J970" s="45"/>
      <c r="K970" s="46"/>
      <c r="L970" s="15"/>
      <c r="M970" s="49" t="str">
        <f t="shared" si="71"/>
        <v/>
      </c>
      <c r="N970" s="47" t="str">
        <f t="shared" si="72"/>
        <v/>
      </c>
      <c r="O970" s="15"/>
      <c r="P970" s="15"/>
      <c r="Q970" s="15"/>
      <c r="R970" s="48" t="str">
        <f>IFERROR(MAX(IF(OR(O970="",P970="",Q970=""),"",IF(AND(MONTH(E970)=4,MONTH(F970)=4),(NETWORKDAYS(E970,F970,Lister!$D$7:$D$13)-O970)*N970/NETWORKDAYS(Lister!$D$19,Lister!$E$19,Lister!$D$7:$D$13),IF(AND(MONTH(E970)=4,MONTH(F970)&gt;4),(NETWORKDAYS(E970,Lister!$E$19,Lister!$D$7:$D$13)-O970)*N970/NETWORKDAYS(Lister!$D$19,Lister!$E$19,Lister!$D$7:$D$13),IF(MONTH(E970)&gt;4,0)))),0),"")</f>
        <v/>
      </c>
      <c r="S970" s="48" t="str">
        <f>IFERROR(MAX(IF(OR(O970="",P970="",Q970=""),"",IF(AND(MONTH(E970)=5,MONTH(F970)=5),(NETWORKDAYS(E970,F970,Lister!$D$7:$D$13)-P970)*N970/NETWORKDAYS(Lister!$D$20,Lister!$E$20,Lister!$D$7:$D$13),IF(AND(MONTH(E970)=4,MONTH(F970)=5),(NETWORKDAYS(Lister!$D$20,F970,Lister!$D$7:$D$13)-P970)*N970/NETWORKDAYS(Lister!$D$20,Lister!$E$20,Lister!$D$7:$D$13),IF(AND(MONTH(E970)=5,MONTH(F970)=6),(NETWORKDAYS(E970,Lister!$E$20,Lister!$D$7:$D$13)-P970)*N970/NETWORKDAYS(Lister!$D$20,Lister!$E$20,Lister!$D$7:$D$13),IF(AND(MONTH(E970)=4,MONTH(F970)=6),(NETWORKDAYS(Lister!$D$20,Lister!$E$20,Lister!$D$7:$D$13)-P970)*N970/NETWORKDAYS(Lister!$D$20,Lister!$E$20,Lister!$D$7:$D$13),IF(OR(MONTH(F970)=4,MONTH(E970)=6),0)))))),0),"")</f>
        <v/>
      </c>
      <c r="T970" s="48" t="str">
        <f>IFERROR(MAX(IF(OR(O970="",P970="",Q970=""),"",IF(AND(MONTH(E970)=6,MONTH(F970)=6),(NETWORKDAYS(E970,F970,Lister!$D$7:$D$13)-Q970)*N970/NETWORKDAYS(Lister!$D$21,Lister!$E$21,Lister!$D$7:$D$13),IF(AND(MONTH(E970)&lt;6,MONTH(F970)=6),(NETWORKDAYS(Lister!$D$21,F970,Lister!$D$7:$D$13)-Q970)*N970/NETWORKDAYS(Lister!$D$21,Lister!$E$21,Lister!$D$7:$D$13),IF(MONTH(F970)&lt;6,0)))),0),"")</f>
        <v/>
      </c>
      <c r="U970" s="50" t="str">
        <f t="shared" si="73"/>
        <v/>
      </c>
    </row>
    <row r="971" spans="1:21" x14ac:dyDescent="0.35">
      <c r="A971" s="11" t="str">
        <f t="shared" si="74"/>
        <v/>
      </c>
      <c r="B971" s="32"/>
      <c r="C971" s="17"/>
      <c r="D971" s="18"/>
      <c r="E971" s="12"/>
      <c r="F971" s="12"/>
      <c r="G971" s="40" t="str">
        <f>IF(OR(E971="",F971=""),"",NETWORKDAYS(E971,F971,Lister!$D$7:$D$13))</f>
        <v/>
      </c>
      <c r="H971" s="14"/>
      <c r="I971" s="25" t="str">
        <f t="shared" si="70"/>
        <v/>
      </c>
      <c r="J971" s="45"/>
      <c r="K971" s="46"/>
      <c r="L971" s="15"/>
      <c r="M971" s="49" t="str">
        <f t="shared" si="71"/>
        <v/>
      </c>
      <c r="N971" s="47" t="str">
        <f t="shared" si="72"/>
        <v/>
      </c>
      <c r="O971" s="15"/>
      <c r="P971" s="15"/>
      <c r="Q971" s="15"/>
      <c r="R971" s="48" t="str">
        <f>IFERROR(MAX(IF(OR(O971="",P971="",Q971=""),"",IF(AND(MONTH(E971)=4,MONTH(F971)=4),(NETWORKDAYS(E971,F971,Lister!$D$7:$D$13)-O971)*N971/NETWORKDAYS(Lister!$D$19,Lister!$E$19,Lister!$D$7:$D$13),IF(AND(MONTH(E971)=4,MONTH(F971)&gt;4),(NETWORKDAYS(E971,Lister!$E$19,Lister!$D$7:$D$13)-O971)*N971/NETWORKDAYS(Lister!$D$19,Lister!$E$19,Lister!$D$7:$D$13),IF(MONTH(E971)&gt;4,0)))),0),"")</f>
        <v/>
      </c>
      <c r="S971" s="48" t="str">
        <f>IFERROR(MAX(IF(OR(O971="",P971="",Q971=""),"",IF(AND(MONTH(E971)=5,MONTH(F971)=5),(NETWORKDAYS(E971,F971,Lister!$D$7:$D$13)-P971)*N971/NETWORKDAYS(Lister!$D$20,Lister!$E$20,Lister!$D$7:$D$13),IF(AND(MONTH(E971)=4,MONTH(F971)=5),(NETWORKDAYS(Lister!$D$20,F971,Lister!$D$7:$D$13)-P971)*N971/NETWORKDAYS(Lister!$D$20,Lister!$E$20,Lister!$D$7:$D$13),IF(AND(MONTH(E971)=5,MONTH(F971)=6),(NETWORKDAYS(E971,Lister!$E$20,Lister!$D$7:$D$13)-P971)*N971/NETWORKDAYS(Lister!$D$20,Lister!$E$20,Lister!$D$7:$D$13),IF(AND(MONTH(E971)=4,MONTH(F971)=6),(NETWORKDAYS(Lister!$D$20,Lister!$E$20,Lister!$D$7:$D$13)-P971)*N971/NETWORKDAYS(Lister!$D$20,Lister!$E$20,Lister!$D$7:$D$13),IF(OR(MONTH(F971)=4,MONTH(E971)=6),0)))))),0),"")</f>
        <v/>
      </c>
      <c r="T971" s="48" t="str">
        <f>IFERROR(MAX(IF(OR(O971="",P971="",Q971=""),"",IF(AND(MONTH(E971)=6,MONTH(F971)=6),(NETWORKDAYS(E971,F971,Lister!$D$7:$D$13)-Q971)*N971/NETWORKDAYS(Lister!$D$21,Lister!$E$21,Lister!$D$7:$D$13),IF(AND(MONTH(E971)&lt;6,MONTH(F971)=6),(NETWORKDAYS(Lister!$D$21,F971,Lister!$D$7:$D$13)-Q971)*N971/NETWORKDAYS(Lister!$D$21,Lister!$E$21,Lister!$D$7:$D$13),IF(MONTH(F971)&lt;6,0)))),0),"")</f>
        <v/>
      </c>
      <c r="U971" s="50" t="str">
        <f t="shared" si="73"/>
        <v/>
      </c>
    </row>
    <row r="972" spans="1:21" x14ac:dyDescent="0.35">
      <c r="A972" s="11" t="str">
        <f t="shared" si="74"/>
        <v/>
      </c>
      <c r="B972" s="32"/>
      <c r="C972" s="17"/>
      <c r="D972" s="18"/>
      <c r="E972" s="12"/>
      <c r="F972" s="12"/>
      <c r="G972" s="40" t="str">
        <f>IF(OR(E972="",F972=""),"",NETWORKDAYS(E972,F972,Lister!$D$7:$D$13))</f>
        <v/>
      </c>
      <c r="H972" s="14"/>
      <c r="I972" s="25" t="str">
        <f t="shared" si="70"/>
        <v/>
      </c>
      <c r="J972" s="45"/>
      <c r="K972" s="46"/>
      <c r="L972" s="15"/>
      <c r="M972" s="49" t="str">
        <f t="shared" si="71"/>
        <v/>
      </c>
      <c r="N972" s="47" t="str">
        <f t="shared" si="72"/>
        <v/>
      </c>
      <c r="O972" s="15"/>
      <c r="P972" s="15"/>
      <c r="Q972" s="15"/>
      <c r="R972" s="48" t="str">
        <f>IFERROR(MAX(IF(OR(O972="",P972="",Q972=""),"",IF(AND(MONTH(E972)=4,MONTH(F972)=4),(NETWORKDAYS(E972,F972,Lister!$D$7:$D$13)-O972)*N972/NETWORKDAYS(Lister!$D$19,Lister!$E$19,Lister!$D$7:$D$13),IF(AND(MONTH(E972)=4,MONTH(F972)&gt;4),(NETWORKDAYS(E972,Lister!$E$19,Lister!$D$7:$D$13)-O972)*N972/NETWORKDAYS(Lister!$D$19,Lister!$E$19,Lister!$D$7:$D$13),IF(MONTH(E972)&gt;4,0)))),0),"")</f>
        <v/>
      </c>
      <c r="S972" s="48" t="str">
        <f>IFERROR(MAX(IF(OR(O972="",P972="",Q972=""),"",IF(AND(MONTH(E972)=5,MONTH(F972)=5),(NETWORKDAYS(E972,F972,Lister!$D$7:$D$13)-P972)*N972/NETWORKDAYS(Lister!$D$20,Lister!$E$20,Lister!$D$7:$D$13),IF(AND(MONTH(E972)=4,MONTH(F972)=5),(NETWORKDAYS(Lister!$D$20,F972,Lister!$D$7:$D$13)-P972)*N972/NETWORKDAYS(Lister!$D$20,Lister!$E$20,Lister!$D$7:$D$13),IF(AND(MONTH(E972)=5,MONTH(F972)=6),(NETWORKDAYS(E972,Lister!$E$20,Lister!$D$7:$D$13)-P972)*N972/NETWORKDAYS(Lister!$D$20,Lister!$E$20,Lister!$D$7:$D$13),IF(AND(MONTH(E972)=4,MONTH(F972)=6),(NETWORKDAYS(Lister!$D$20,Lister!$E$20,Lister!$D$7:$D$13)-P972)*N972/NETWORKDAYS(Lister!$D$20,Lister!$E$20,Lister!$D$7:$D$13),IF(OR(MONTH(F972)=4,MONTH(E972)=6),0)))))),0),"")</f>
        <v/>
      </c>
      <c r="T972" s="48" t="str">
        <f>IFERROR(MAX(IF(OR(O972="",P972="",Q972=""),"",IF(AND(MONTH(E972)=6,MONTH(F972)=6),(NETWORKDAYS(E972,F972,Lister!$D$7:$D$13)-Q972)*N972/NETWORKDAYS(Lister!$D$21,Lister!$E$21,Lister!$D$7:$D$13),IF(AND(MONTH(E972)&lt;6,MONTH(F972)=6),(NETWORKDAYS(Lister!$D$21,F972,Lister!$D$7:$D$13)-Q972)*N972/NETWORKDAYS(Lister!$D$21,Lister!$E$21,Lister!$D$7:$D$13),IF(MONTH(F972)&lt;6,0)))),0),"")</f>
        <v/>
      </c>
      <c r="U972" s="50" t="str">
        <f t="shared" si="73"/>
        <v/>
      </c>
    </row>
    <row r="973" spans="1:21" x14ac:dyDescent="0.35">
      <c r="A973" s="11" t="str">
        <f t="shared" si="74"/>
        <v/>
      </c>
      <c r="B973" s="32"/>
      <c r="C973" s="17"/>
      <c r="D973" s="18"/>
      <c r="E973" s="12"/>
      <c r="F973" s="12"/>
      <c r="G973" s="40" t="str">
        <f>IF(OR(E973="",F973=""),"",NETWORKDAYS(E973,F973,Lister!$D$7:$D$13))</f>
        <v/>
      </c>
      <c r="H973" s="14"/>
      <c r="I973" s="25" t="str">
        <f t="shared" si="70"/>
        <v/>
      </c>
      <c r="J973" s="45"/>
      <c r="K973" s="46"/>
      <c r="L973" s="15"/>
      <c r="M973" s="49" t="str">
        <f t="shared" si="71"/>
        <v/>
      </c>
      <c r="N973" s="47" t="str">
        <f t="shared" si="72"/>
        <v/>
      </c>
      <c r="O973" s="15"/>
      <c r="P973" s="15"/>
      <c r="Q973" s="15"/>
      <c r="R973" s="48" t="str">
        <f>IFERROR(MAX(IF(OR(O973="",P973="",Q973=""),"",IF(AND(MONTH(E973)=4,MONTH(F973)=4),(NETWORKDAYS(E973,F973,Lister!$D$7:$D$13)-O973)*N973/NETWORKDAYS(Lister!$D$19,Lister!$E$19,Lister!$D$7:$D$13),IF(AND(MONTH(E973)=4,MONTH(F973)&gt;4),(NETWORKDAYS(E973,Lister!$E$19,Lister!$D$7:$D$13)-O973)*N973/NETWORKDAYS(Lister!$D$19,Lister!$E$19,Lister!$D$7:$D$13),IF(MONTH(E973)&gt;4,0)))),0),"")</f>
        <v/>
      </c>
      <c r="S973" s="48" t="str">
        <f>IFERROR(MAX(IF(OR(O973="",P973="",Q973=""),"",IF(AND(MONTH(E973)=5,MONTH(F973)=5),(NETWORKDAYS(E973,F973,Lister!$D$7:$D$13)-P973)*N973/NETWORKDAYS(Lister!$D$20,Lister!$E$20,Lister!$D$7:$D$13),IF(AND(MONTH(E973)=4,MONTH(F973)=5),(NETWORKDAYS(Lister!$D$20,F973,Lister!$D$7:$D$13)-P973)*N973/NETWORKDAYS(Lister!$D$20,Lister!$E$20,Lister!$D$7:$D$13),IF(AND(MONTH(E973)=5,MONTH(F973)=6),(NETWORKDAYS(E973,Lister!$E$20,Lister!$D$7:$D$13)-P973)*N973/NETWORKDAYS(Lister!$D$20,Lister!$E$20,Lister!$D$7:$D$13),IF(AND(MONTH(E973)=4,MONTH(F973)=6),(NETWORKDAYS(Lister!$D$20,Lister!$E$20,Lister!$D$7:$D$13)-P973)*N973/NETWORKDAYS(Lister!$D$20,Lister!$E$20,Lister!$D$7:$D$13),IF(OR(MONTH(F973)=4,MONTH(E973)=6),0)))))),0),"")</f>
        <v/>
      </c>
      <c r="T973" s="48" t="str">
        <f>IFERROR(MAX(IF(OR(O973="",P973="",Q973=""),"",IF(AND(MONTH(E973)=6,MONTH(F973)=6),(NETWORKDAYS(E973,F973,Lister!$D$7:$D$13)-Q973)*N973/NETWORKDAYS(Lister!$D$21,Lister!$E$21,Lister!$D$7:$D$13),IF(AND(MONTH(E973)&lt;6,MONTH(F973)=6),(NETWORKDAYS(Lister!$D$21,F973,Lister!$D$7:$D$13)-Q973)*N973/NETWORKDAYS(Lister!$D$21,Lister!$E$21,Lister!$D$7:$D$13),IF(MONTH(F973)&lt;6,0)))),0),"")</f>
        <v/>
      </c>
      <c r="U973" s="50" t="str">
        <f t="shared" si="73"/>
        <v/>
      </c>
    </row>
    <row r="974" spans="1:21" x14ac:dyDescent="0.35">
      <c r="A974" s="11" t="str">
        <f t="shared" si="74"/>
        <v/>
      </c>
      <c r="B974" s="32"/>
      <c r="C974" s="17"/>
      <c r="D974" s="18"/>
      <c r="E974" s="12"/>
      <c r="F974" s="12"/>
      <c r="G974" s="40" t="str">
        <f>IF(OR(E974="",F974=""),"",NETWORKDAYS(E974,F974,Lister!$D$7:$D$13))</f>
        <v/>
      </c>
      <c r="H974" s="14"/>
      <c r="I974" s="25" t="str">
        <f t="shared" si="70"/>
        <v/>
      </c>
      <c r="J974" s="45"/>
      <c r="K974" s="46"/>
      <c r="L974" s="15"/>
      <c r="M974" s="49" t="str">
        <f t="shared" si="71"/>
        <v/>
      </c>
      <c r="N974" s="47" t="str">
        <f t="shared" si="72"/>
        <v/>
      </c>
      <c r="O974" s="15"/>
      <c r="P974" s="15"/>
      <c r="Q974" s="15"/>
      <c r="R974" s="48" t="str">
        <f>IFERROR(MAX(IF(OR(O974="",P974="",Q974=""),"",IF(AND(MONTH(E974)=4,MONTH(F974)=4),(NETWORKDAYS(E974,F974,Lister!$D$7:$D$13)-O974)*N974/NETWORKDAYS(Lister!$D$19,Lister!$E$19,Lister!$D$7:$D$13),IF(AND(MONTH(E974)=4,MONTH(F974)&gt;4),(NETWORKDAYS(E974,Lister!$E$19,Lister!$D$7:$D$13)-O974)*N974/NETWORKDAYS(Lister!$D$19,Lister!$E$19,Lister!$D$7:$D$13),IF(MONTH(E974)&gt;4,0)))),0),"")</f>
        <v/>
      </c>
      <c r="S974" s="48" t="str">
        <f>IFERROR(MAX(IF(OR(O974="",P974="",Q974=""),"",IF(AND(MONTH(E974)=5,MONTH(F974)=5),(NETWORKDAYS(E974,F974,Lister!$D$7:$D$13)-P974)*N974/NETWORKDAYS(Lister!$D$20,Lister!$E$20,Lister!$D$7:$D$13),IF(AND(MONTH(E974)=4,MONTH(F974)=5),(NETWORKDAYS(Lister!$D$20,F974,Lister!$D$7:$D$13)-P974)*N974/NETWORKDAYS(Lister!$D$20,Lister!$E$20,Lister!$D$7:$D$13),IF(AND(MONTH(E974)=5,MONTH(F974)=6),(NETWORKDAYS(E974,Lister!$E$20,Lister!$D$7:$D$13)-P974)*N974/NETWORKDAYS(Lister!$D$20,Lister!$E$20,Lister!$D$7:$D$13),IF(AND(MONTH(E974)=4,MONTH(F974)=6),(NETWORKDAYS(Lister!$D$20,Lister!$E$20,Lister!$D$7:$D$13)-P974)*N974/NETWORKDAYS(Lister!$D$20,Lister!$E$20,Lister!$D$7:$D$13),IF(OR(MONTH(F974)=4,MONTH(E974)=6),0)))))),0),"")</f>
        <v/>
      </c>
      <c r="T974" s="48" t="str">
        <f>IFERROR(MAX(IF(OR(O974="",P974="",Q974=""),"",IF(AND(MONTH(E974)=6,MONTH(F974)=6),(NETWORKDAYS(E974,F974,Lister!$D$7:$D$13)-Q974)*N974/NETWORKDAYS(Lister!$D$21,Lister!$E$21,Lister!$D$7:$D$13),IF(AND(MONTH(E974)&lt;6,MONTH(F974)=6),(NETWORKDAYS(Lister!$D$21,F974,Lister!$D$7:$D$13)-Q974)*N974/NETWORKDAYS(Lister!$D$21,Lister!$E$21,Lister!$D$7:$D$13),IF(MONTH(F974)&lt;6,0)))),0),"")</f>
        <v/>
      </c>
      <c r="U974" s="50" t="str">
        <f t="shared" si="73"/>
        <v/>
      </c>
    </row>
    <row r="975" spans="1:21" x14ac:dyDescent="0.35">
      <c r="A975" s="11" t="str">
        <f t="shared" si="74"/>
        <v/>
      </c>
      <c r="B975" s="32"/>
      <c r="C975" s="17"/>
      <c r="D975" s="18"/>
      <c r="E975" s="12"/>
      <c r="F975" s="12"/>
      <c r="G975" s="40" t="str">
        <f>IF(OR(E975="",F975=""),"",NETWORKDAYS(E975,F975,Lister!$D$7:$D$13))</f>
        <v/>
      </c>
      <c r="H975" s="14"/>
      <c r="I975" s="25" t="str">
        <f t="shared" si="70"/>
        <v/>
      </c>
      <c r="J975" s="45"/>
      <c r="K975" s="46"/>
      <c r="L975" s="15"/>
      <c r="M975" s="49" t="str">
        <f t="shared" si="71"/>
        <v/>
      </c>
      <c r="N975" s="47" t="str">
        <f t="shared" si="72"/>
        <v/>
      </c>
      <c r="O975" s="15"/>
      <c r="P975" s="15"/>
      <c r="Q975" s="15"/>
      <c r="R975" s="48" t="str">
        <f>IFERROR(MAX(IF(OR(O975="",P975="",Q975=""),"",IF(AND(MONTH(E975)=4,MONTH(F975)=4),(NETWORKDAYS(E975,F975,Lister!$D$7:$D$13)-O975)*N975/NETWORKDAYS(Lister!$D$19,Lister!$E$19,Lister!$D$7:$D$13),IF(AND(MONTH(E975)=4,MONTH(F975)&gt;4),(NETWORKDAYS(E975,Lister!$E$19,Lister!$D$7:$D$13)-O975)*N975/NETWORKDAYS(Lister!$D$19,Lister!$E$19,Lister!$D$7:$D$13),IF(MONTH(E975)&gt;4,0)))),0),"")</f>
        <v/>
      </c>
      <c r="S975" s="48" t="str">
        <f>IFERROR(MAX(IF(OR(O975="",P975="",Q975=""),"",IF(AND(MONTH(E975)=5,MONTH(F975)=5),(NETWORKDAYS(E975,F975,Lister!$D$7:$D$13)-P975)*N975/NETWORKDAYS(Lister!$D$20,Lister!$E$20,Lister!$D$7:$D$13),IF(AND(MONTH(E975)=4,MONTH(F975)=5),(NETWORKDAYS(Lister!$D$20,F975,Lister!$D$7:$D$13)-P975)*N975/NETWORKDAYS(Lister!$D$20,Lister!$E$20,Lister!$D$7:$D$13),IF(AND(MONTH(E975)=5,MONTH(F975)=6),(NETWORKDAYS(E975,Lister!$E$20,Lister!$D$7:$D$13)-P975)*N975/NETWORKDAYS(Lister!$D$20,Lister!$E$20,Lister!$D$7:$D$13),IF(AND(MONTH(E975)=4,MONTH(F975)=6),(NETWORKDAYS(Lister!$D$20,Lister!$E$20,Lister!$D$7:$D$13)-P975)*N975/NETWORKDAYS(Lister!$D$20,Lister!$E$20,Lister!$D$7:$D$13),IF(OR(MONTH(F975)=4,MONTH(E975)=6),0)))))),0),"")</f>
        <v/>
      </c>
      <c r="T975" s="48" t="str">
        <f>IFERROR(MAX(IF(OR(O975="",P975="",Q975=""),"",IF(AND(MONTH(E975)=6,MONTH(F975)=6),(NETWORKDAYS(E975,F975,Lister!$D$7:$D$13)-Q975)*N975/NETWORKDAYS(Lister!$D$21,Lister!$E$21,Lister!$D$7:$D$13),IF(AND(MONTH(E975)&lt;6,MONTH(F975)=6),(NETWORKDAYS(Lister!$D$21,F975,Lister!$D$7:$D$13)-Q975)*N975/NETWORKDAYS(Lister!$D$21,Lister!$E$21,Lister!$D$7:$D$13),IF(MONTH(F975)&lt;6,0)))),0),"")</f>
        <v/>
      </c>
      <c r="U975" s="50" t="str">
        <f t="shared" si="73"/>
        <v/>
      </c>
    </row>
    <row r="976" spans="1:21" x14ac:dyDescent="0.35">
      <c r="A976" s="11" t="str">
        <f t="shared" si="74"/>
        <v/>
      </c>
      <c r="B976" s="32"/>
      <c r="C976" s="17"/>
      <c r="D976" s="18"/>
      <c r="E976" s="12"/>
      <c r="F976" s="12"/>
      <c r="G976" s="40" t="str">
        <f>IF(OR(E976="",F976=""),"",NETWORKDAYS(E976,F976,Lister!$D$7:$D$13))</f>
        <v/>
      </c>
      <c r="H976" s="14"/>
      <c r="I976" s="25" t="str">
        <f t="shared" si="70"/>
        <v/>
      </c>
      <c r="J976" s="45"/>
      <c r="K976" s="46"/>
      <c r="L976" s="15"/>
      <c r="M976" s="49" t="str">
        <f t="shared" si="71"/>
        <v/>
      </c>
      <c r="N976" s="47" t="str">
        <f t="shared" si="72"/>
        <v/>
      </c>
      <c r="O976" s="15"/>
      <c r="P976" s="15"/>
      <c r="Q976" s="15"/>
      <c r="R976" s="48" t="str">
        <f>IFERROR(MAX(IF(OR(O976="",P976="",Q976=""),"",IF(AND(MONTH(E976)=4,MONTH(F976)=4),(NETWORKDAYS(E976,F976,Lister!$D$7:$D$13)-O976)*N976/NETWORKDAYS(Lister!$D$19,Lister!$E$19,Lister!$D$7:$D$13),IF(AND(MONTH(E976)=4,MONTH(F976)&gt;4),(NETWORKDAYS(E976,Lister!$E$19,Lister!$D$7:$D$13)-O976)*N976/NETWORKDAYS(Lister!$D$19,Lister!$E$19,Lister!$D$7:$D$13),IF(MONTH(E976)&gt;4,0)))),0),"")</f>
        <v/>
      </c>
      <c r="S976" s="48" t="str">
        <f>IFERROR(MAX(IF(OR(O976="",P976="",Q976=""),"",IF(AND(MONTH(E976)=5,MONTH(F976)=5),(NETWORKDAYS(E976,F976,Lister!$D$7:$D$13)-P976)*N976/NETWORKDAYS(Lister!$D$20,Lister!$E$20,Lister!$D$7:$D$13),IF(AND(MONTH(E976)=4,MONTH(F976)=5),(NETWORKDAYS(Lister!$D$20,F976,Lister!$D$7:$D$13)-P976)*N976/NETWORKDAYS(Lister!$D$20,Lister!$E$20,Lister!$D$7:$D$13),IF(AND(MONTH(E976)=5,MONTH(F976)=6),(NETWORKDAYS(E976,Lister!$E$20,Lister!$D$7:$D$13)-P976)*N976/NETWORKDAYS(Lister!$D$20,Lister!$E$20,Lister!$D$7:$D$13),IF(AND(MONTH(E976)=4,MONTH(F976)=6),(NETWORKDAYS(Lister!$D$20,Lister!$E$20,Lister!$D$7:$D$13)-P976)*N976/NETWORKDAYS(Lister!$D$20,Lister!$E$20,Lister!$D$7:$D$13),IF(OR(MONTH(F976)=4,MONTH(E976)=6),0)))))),0),"")</f>
        <v/>
      </c>
      <c r="T976" s="48" t="str">
        <f>IFERROR(MAX(IF(OR(O976="",P976="",Q976=""),"",IF(AND(MONTH(E976)=6,MONTH(F976)=6),(NETWORKDAYS(E976,F976,Lister!$D$7:$D$13)-Q976)*N976/NETWORKDAYS(Lister!$D$21,Lister!$E$21,Lister!$D$7:$D$13),IF(AND(MONTH(E976)&lt;6,MONTH(F976)=6),(NETWORKDAYS(Lister!$D$21,F976,Lister!$D$7:$D$13)-Q976)*N976/NETWORKDAYS(Lister!$D$21,Lister!$E$21,Lister!$D$7:$D$13),IF(MONTH(F976)&lt;6,0)))),0),"")</f>
        <v/>
      </c>
      <c r="U976" s="50" t="str">
        <f t="shared" si="73"/>
        <v/>
      </c>
    </row>
    <row r="977" spans="1:21" x14ac:dyDescent="0.35">
      <c r="A977" s="11" t="str">
        <f t="shared" si="74"/>
        <v/>
      </c>
      <c r="B977" s="32"/>
      <c r="C977" s="17"/>
      <c r="D977" s="18"/>
      <c r="E977" s="12"/>
      <c r="F977" s="12"/>
      <c r="G977" s="40" t="str">
        <f>IF(OR(E977="",F977=""),"",NETWORKDAYS(E977,F977,Lister!$D$7:$D$13))</f>
        <v/>
      </c>
      <c r="H977" s="14"/>
      <c r="I977" s="25" t="str">
        <f t="shared" si="70"/>
        <v/>
      </c>
      <c r="J977" s="45"/>
      <c r="K977" s="46"/>
      <c r="L977" s="15"/>
      <c r="M977" s="49" t="str">
        <f t="shared" si="71"/>
        <v/>
      </c>
      <c r="N977" s="47" t="str">
        <f t="shared" si="72"/>
        <v/>
      </c>
      <c r="O977" s="15"/>
      <c r="P977" s="15"/>
      <c r="Q977" s="15"/>
      <c r="R977" s="48" t="str">
        <f>IFERROR(MAX(IF(OR(O977="",P977="",Q977=""),"",IF(AND(MONTH(E977)=4,MONTH(F977)=4),(NETWORKDAYS(E977,F977,Lister!$D$7:$D$13)-O977)*N977/NETWORKDAYS(Lister!$D$19,Lister!$E$19,Lister!$D$7:$D$13),IF(AND(MONTH(E977)=4,MONTH(F977)&gt;4),(NETWORKDAYS(E977,Lister!$E$19,Lister!$D$7:$D$13)-O977)*N977/NETWORKDAYS(Lister!$D$19,Lister!$E$19,Lister!$D$7:$D$13),IF(MONTH(E977)&gt;4,0)))),0),"")</f>
        <v/>
      </c>
      <c r="S977" s="48" t="str">
        <f>IFERROR(MAX(IF(OR(O977="",P977="",Q977=""),"",IF(AND(MONTH(E977)=5,MONTH(F977)=5),(NETWORKDAYS(E977,F977,Lister!$D$7:$D$13)-P977)*N977/NETWORKDAYS(Lister!$D$20,Lister!$E$20,Lister!$D$7:$D$13),IF(AND(MONTH(E977)=4,MONTH(F977)=5),(NETWORKDAYS(Lister!$D$20,F977,Lister!$D$7:$D$13)-P977)*N977/NETWORKDAYS(Lister!$D$20,Lister!$E$20,Lister!$D$7:$D$13),IF(AND(MONTH(E977)=5,MONTH(F977)=6),(NETWORKDAYS(E977,Lister!$E$20,Lister!$D$7:$D$13)-P977)*N977/NETWORKDAYS(Lister!$D$20,Lister!$E$20,Lister!$D$7:$D$13),IF(AND(MONTH(E977)=4,MONTH(F977)=6),(NETWORKDAYS(Lister!$D$20,Lister!$E$20,Lister!$D$7:$D$13)-P977)*N977/NETWORKDAYS(Lister!$D$20,Lister!$E$20,Lister!$D$7:$D$13),IF(OR(MONTH(F977)=4,MONTH(E977)=6),0)))))),0),"")</f>
        <v/>
      </c>
      <c r="T977" s="48" t="str">
        <f>IFERROR(MAX(IF(OR(O977="",P977="",Q977=""),"",IF(AND(MONTH(E977)=6,MONTH(F977)=6),(NETWORKDAYS(E977,F977,Lister!$D$7:$D$13)-Q977)*N977/NETWORKDAYS(Lister!$D$21,Lister!$E$21,Lister!$D$7:$D$13),IF(AND(MONTH(E977)&lt;6,MONTH(F977)=6),(NETWORKDAYS(Lister!$D$21,F977,Lister!$D$7:$D$13)-Q977)*N977/NETWORKDAYS(Lister!$D$21,Lister!$E$21,Lister!$D$7:$D$13),IF(MONTH(F977)&lt;6,0)))),0),"")</f>
        <v/>
      </c>
      <c r="U977" s="50" t="str">
        <f t="shared" si="73"/>
        <v/>
      </c>
    </row>
    <row r="978" spans="1:21" x14ac:dyDescent="0.35">
      <c r="A978" s="11" t="str">
        <f t="shared" si="74"/>
        <v/>
      </c>
      <c r="B978" s="32"/>
      <c r="C978" s="17"/>
      <c r="D978" s="18"/>
      <c r="E978" s="12"/>
      <c r="F978" s="12"/>
      <c r="G978" s="40" t="str">
        <f>IF(OR(E978="",F978=""),"",NETWORKDAYS(E978,F978,Lister!$D$7:$D$13))</f>
        <v/>
      </c>
      <c r="H978" s="14"/>
      <c r="I978" s="25" t="str">
        <f t="shared" si="70"/>
        <v/>
      </c>
      <c r="J978" s="45"/>
      <c r="K978" s="46"/>
      <c r="L978" s="15"/>
      <c r="M978" s="49" t="str">
        <f t="shared" si="71"/>
        <v/>
      </c>
      <c r="N978" s="47" t="str">
        <f t="shared" si="72"/>
        <v/>
      </c>
      <c r="O978" s="15"/>
      <c r="P978" s="15"/>
      <c r="Q978" s="15"/>
      <c r="R978" s="48" t="str">
        <f>IFERROR(MAX(IF(OR(O978="",P978="",Q978=""),"",IF(AND(MONTH(E978)=4,MONTH(F978)=4),(NETWORKDAYS(E978,F978,Lister!$D$7:$D$13)-O978)*N978/NETWORKDAYS(Lister!$D$19,Lister!$E$19,Lister!$D$7:$D$13),IF(AND(MONTH(E978)=4,MONTH(F978)&gt;4),(NETWORKDAYS(E978,Lister!$E$19,Lister!$D$7:$D$13)-O978)*N978/NETWORKDAYS(Lister!$D$19,Lister!$E$19,Lister!$D$7:$D$13),IF(MONTH(E978)&gt;4,0)))),0),"")</f>
        <v/>
      </c>
      <c r="S978" s="48" t="str">
        <f>IFERROR(MAX(IF(OR(O978="",P978="",Q978=""),"",IF(AND(MONTH(E978)=5,MONTH(F978)=5),(NETWORKDAYS(E978,F978,Lister!$D$7:$D$13)-P978)*N978/NETWORKDAYS(Lister!$D$20,Lister!$E$20,Lister!$D$7:$D$13),IF(AND(MONTH(E978)=4,MONTH(F978)=5),(NETWORKDAYS(Lister!$D$20,F978,Lister!$D$7:$D$13)-P978)*N978/NETWORKDAYS(Lister!$D$20,Lister!$E$20,Lister!$D$7:$D$13),IF(AND(MONTH(E978)=5,MONTH(F978)=6),(NETWORKDAYS(E978,Lister!$E$20,Lister!$D$7:$D$13)-P978)*N978/NETWORKDAYS(Lister!$D$20,Lister!$E$20,Lister!$D$7:$D$13),IF(AND(MONTH(E978)=4,MONTH(F978)=6),(NETWORKDAYS(Lister!$D$20,Lister!$E$20,Lister!$D$7:$D$13)-P978)*N978/NETWORKDAYS(Lister!$D$20,Lister!$E$20,Lister!$D$7:$D$13),IF(OR(MONTH(F978)=4,MONTH(E978)=6),0)))))),0),"")</f>
        <v/>
      </c>
      <c r="T978" s="48" t="str">
        <f>IFERROR(MAX(IF(OR(O978="",P978="",Q978=""),"",IF(AND(MONTH(E978)=6,MONTH(F978)=6),(NETWORKDAYS(E978,F978,Lister!$D$7:$D$13)-Q978)*N978/NETWORKDAYS(Lister!$D$21,Lister!$E$21,Lister!$D$7:$D$13),IF(AND(MONTH(E978)&lt;6,MONTH(F978)=6),(NETWORKDAYS(Lister!$D$21,F978,Lister!$D$7:$D$13)-Q978)*N978/NETWORKDAYS(Lister!$D$21,Lister!$E$21,Lister!$D$7:$D$13),IF(MONTH(F978)&lt;6,0)))),0),"")</f>
        <v/>
      </c>
      <c r="U978" s="50" t="str">
        <f t="shared" si="73"/>
        <v/>
      </c>
    </row>
    <row r="979" spans="1:21" x14ac:dyDescent="0.35">
      <c r="A979" s="11" t="str">
        <f t="shared" si="74"/>
        <v/>
      </c>
      <c r="B979" s="32"/>
      <c r="C979" s="17"/>
      <c r="D979" s="18"/>
      <c r="E979" s="12"/>
      <c r="F979" s="12"/>
      <c r="G979" s="40" t="str">
        <f>IF(OR(E979="",F979=""),"",NETWORKDAYS(E979,F979,Lister!$D$7:$D$13))</f>
        <v/>
      </c>
      <c r="H979" s="14"/>
      <c r="I979" s="25" t="str">
        <f t="shared" si="70"/>
        <v/>
      </c>
      <c r="J979" s="45"/>
      <c r="K979" s="46"/>
      <c r="L979" s="15"/>
      <c r="M979" s="49" t="str">
        <f t="shared" si="71"/>
        <v/>
      </c>
      <c r="N979" s="47" t="str">
        <f t="shared" si="72"/>
        <v/>
      </c>
      <c r="O979" s="15"/>
      <c r="P979" s="15"/>
      <c r="Q979" s="15"/>
      <c r="R979" s="48" t="str">
        <f>IFERROR(MAX(IF(OR(O979="",P979="",Q979=""),"",IF(AND(MONTH(E979)=4,MONTH(F979)=4),(NETWORKDAYS(E979,F979,Lister!$D$7:$D$13)-O979)*N979/NETWORKDAYS(Lister!$D$19,Lister!$E$19,Lister!$D$7:$D$13),IF(AND(MONTH(E979)=4,MONTH(F979)&gt;4),(NETWORKDAYS(E979,Lister!$E$19,Lister!$D$7:$D$13)-O979)*N979/NETWORKDAYS(Lister!$D$19,Lister!$E$19,Lister!$D$7:$D$13),IF(MONTH(E979)&gt;4,0)))),0),"")</f>
        <v/>
      </c>
      <c r="S979" s="48" t="str">
        <f>IFERROR(MAX(IF(OR(O979="",P979="",Q979=""),"",IF(AND(MONTH(E979)=5,MONTH(F979)=5),(NETWORKDAYS(E979,F979,Lister!$D$7:$D$13)-P979)*N979/NETWORKDAYS(Lister!$D$20,Lister!$E$20,Lister!$D$7:$D$13),IF(AND(MONTH(E979)=4,MONTH(F979)=5),(NETWORKDAYS(Lister!$D$20,F979,Lister!$D$7:$D$13)-P979)*N979/NETWORKDAYS(Lister!$D$20,Lister!$E$20,Lister!$D$7:$D$13),IF(AND(MONTH(E979)=5,MONTH(F979)=6),(NETWORKDAYS(E979,Lister!$E$20,Lister!$D$7:$D$13)-P979)*N979/NETWORKDAYS(Lister!$D$20,Lister!$E$20,Lister!$D$7:$D$13),IF(AND(MONTH(E979)=4,MONTH(F979)=6),(NETWORKDAYS(Lister!$D$20,Lister!$E$20,Lister!$D$7:$D$13)-P979)*N979/NETWORKDAYS(Lister!$D$20,Lister!$E$20,Lister!$D$7:$D$13),IF(OR(MONTH(F979)=4,MONTH(E979)=6),0)))))),0),"")</f>
        <v/>
      </c>
      <c r="T979" s="48" t="str">
        <f>IFERROR(MAX(IF(OR(O979="",P979="",Q979=""),"",IF(AND(MONTH(E979)=6,MONTH(F979)=6),(NETWORKDAYS(E979,F979,Lister!$D$7:$D$13)-Q979)*N979/NETWORKDAYS(Lister!$D$21,Lister!$E$21,Lister!$D$7:$D$13),IF(AND(MONTH(E979)&lt;6,MONTH(F979)=6),(NETWORKDAYS(Lister!$D$21,F979,Lister!$D$7:$D$13)-Q979)*N979/NETWORKDAYS(Lister!$D$21,Lister!$E$21,Lister!$D$7:$D$13),IF(MONTH(F979)&lt;6,0)))),0),"")</f>
        <v/>
      </c>
      <c r="U979" s="50" t="str">
        <f t="shared" si="73"/>
        <v/>
      </c>
    </row>
    <row r="980" spans="1:21" x14ac:dyDescent="0.35">
      <c r="A980" s="11" t="str">
        <f t="shared" si="74"/>
        <v/>
      </c>
      <c r="B980" s="32"/>
      <c r="C980" s="17"/>
      <c r="D980" s="18"/>
      <c r="E980" s="12"/>
      <c r="F980" s="12"/>
      <c r="G980" s="40" t="str">
        <f>IF(OR(E980="",F980=""),"",NETWORKDAYS(E980,F980,Lister!$D$7:$D$13))</f>
        <v/>
      </c>
      <c r="H980" s="14"/>
      <c r="I980" s="25" t="str">
        <f t="shared" si="70"/>
        <v/>
      </c>
      <c r="J980" s="45"/>
      <c r="K980" s="46"/>
      <c r="L980" s="15"/>
      <c r="M980" s="49" t="str">
        <f t="shared" si="71"/>
        <v/>
      </c>
      <c r="N980" s="47" t="str">
        <f t="shared" si="72"/>
        <v/>
      </c>
      <c r="O980" s="15"/>
      <c r="P980" s="15"/>
      <c r="Q980" s="15"/>
      <c r="R980" s="48" t="str">
        <f>IFERROR(MAX(IF(OR(O980="",P980="",Q980=""),"",IF(AND(MONTH(E980)=4,MONTH(F980)=4),(NETWORKDAYS(E980,F980,Lister!$D$7:$D$13)-O980)*N980/NETWORKDAYS(Lister!$D$19,Lister!$E$19,Lister!$D$7:$D$13),IF(AND(MONTH(E980)=4,MONTH(F980)&gt;4),(NETWORKDAYS(E980,Lister!$E$19,Lister!$D$7:$D$13)-O980)*N980/NETWORKDAYS(Lister!$D$19,Lister!$E$19,Lister!$D$7:$D$13),IF(MONTH(E980)&gt;4,0)))),0),"")</f>
        <v/>
      </c>
      <c r="S980" s="48" t="str">
        <f>IFERROR(MAX(IF(OR(O980="",P980="",Q980=""),"",IF(AND(MONTH(E980)=5,MONTH(F980)=5),(NETWORKDAYS(E980,F980,Lister!$D$7:$D$13)-P980)*N980/NETWORKDAYS(Lister!$D$20,Lister!$E$20,Lister!$D$7:$D$13),IF(AND(MONTH(E980)=4,MONTH(F980)=5),(NETWORKDAYS(Lister!$D$20,F980,Lister!$D$7:$D$13)-P980)*N980/NETWORKDAYS(Lister!$D$20,Lister!$E$20,Lister!$D$7:$D$13),IF(AND(MONTH(E980)=5,MONTH(F980)=6),(NETWORKDAYS(E980,Lister!$E$20,Lister!$D$7:$D$13)-P980)*N980/NETWORKDAYS(Lister!$D$20,Lister!$E$20,Lister!$D$7:$D$13),IF(AND(MONTH(E980)=4,MONTH(F980)=6),(NETWORKDAYS(Lister!$D$20,Lister!$E$20,Lister!$D$7:$D$13)-P980)*N980/NETWORKDAYS(Lister!$D$20,Lister!$E$20,Lister!$D$7:$D$13),IF(OR(MONTH(F980)=4,MONTH(E980)=6),0)))))),0),"")</f>
        <v/>
      </c>
      <c r="T980" s="48" t="str">
        <f>IFERROR(MAX(IF(OR(O980="",P980="",Q980=""),"",IF(AND(MONTH(E980)=6,MONTH(F980)=6),(NETWORKDAYS(E980,F980,Lister!$D$7:$D$13)-Q980)*N980/NETWORKDAYS(Lister!$D$21,Lister!$E$21,Lister!$D$7:$D$13),IF(AND(MONTH(E980)&lt;6,MONTH(F980)=6),(NETWORKDAYS(Lister!$D$21,F980,Lister!$D$7:$D$13)-Q980)*N980/NETWORKDAYS(Lister!$D$21,Lister!$E$21,Lister!$D$7:$D$13),IF(MONTH(F980)&lt;6,0)))),0),"")</f>
        <v/>
      </c>
      <c r="U980" s="50" t="str">
        <f t="shared" si="73"/>
        <v/>
      </c>
    </row>
    <row r="981" spans="1:21" x14ac:dyDescent="0.35">
      <c r="A981" s="11" t="str">
        <f t="shared" si="74"/>
        <v/>
      </c>
      <c r="B981" s="32"/>
      <c r="C981" s="17"/>
      <c r="D981" s="18"/>
      <c r="E981" s="12"/>
      <c r="F981" s="12"/>
      <c r="G981" s="40" t="str">
        <f>IF(OR(E981="",F981=""),"",NETWORKDAYS(E981,F981,Lister!$D$7:$D$13))</f>
        <v/>
      </c>
      <c r="H981" s="14"/>
      <c r="I981" s="25" t="str">
        <f t="shared" si="70"/>
        <v/>
      </c>
      <c r="J981" s="45"/>
      <c r="K981" s="46"/>
      <c r="L981" s="15"/>
      <c r="M981" s="49" t="str">
        <f t="shared" si="71"/>
        <v/>
      </c>
      <c r="N981" s="47" t="str">
        <f t="shared" si="72"/>
        <v/>
      </c>
      <c r="O981" s="15"/>
      <c r="P981" s="15"/>
      <c r="Q981" s="15"/>
      <c r="R981" s="48" t="str">
        <f>IFERROR(MAX(IF(OR(O981="",P981="",Q981=""),"",IF(AND(MONTH(E981)=4,MONTH(F981)=4),(NETWORKDAYS(E981,F981,Lister!$D$7:$D$13)-O981)*N981/NETWORKDAYS(Lister!$D$19,Lister!$E$19,Lister!$D$7:$D$13),IF(AND(MONTH(E981)=4,MONTH(F981)&gt;4),(NETWORKDAYS(E981,Lister!$E$19,Lister!$D$7:$D$13)-O981)*N981/NETWORKDAYS(Lister!$D$19,Lister!$E$19,Lister!$D$7:$D$13),IF(MONTH(E981)&gt;4,0)))),0),"")</f>
        <v/>
      </c>
      <c r="S981" s="48" t="str">
        <f>IFERROR(MAX(IF(OR(O981="",P981="",Q981=""),"",IF(AND(MONTH(E981)=5,MONTH(F981)=5),(NETWORKDAYS(E981,F981,Lister!$D$7:$D$13)-P981)*N981/NETWORKDAYS(Lister!$D$20,Lister!$E$20,Lister!$D$7:$D$13),IF(AND(MONTH(E981)=4,MONTH(F981)=5),(NETWORKDAYS(Lister!$D$20,F981,Lister!$D$7:$D$13)-P981)*N981/NETWORKDAYS(Lister!$D$20,Lister!$E$20,Lister!$D$7:$D$13),IF(AND(MONTH(E981)=5,MONTH(F981)=6),(NETWORKDAYS(E981,Lister!$E$20,Lister!$D$7:$D$13)-P981)*N981/NETWORKDAYS(Lister!$D$20,Lister!$E$20,Lister!$D$7:$D$13),IF(AND(MONTH(E981)=4,MONTH(F981)=6),(NETWORKDAYS(Lister!$D$20,Lister!$E$20,Lister!$D$7:$D$13)-P981)*N981/NETWORKDAYS(Lister!$D$20,Lister!$E$20,Lister!$D$7:$D$13),IF(OR(MONTH(F981)=4,MONTH(E981)=6),0)))))),0),"")</f>
        <v/>
      </c>
      <c r="T981" s="48" t="str">
        <f>IFERROR(MAX(IF(OR(O981="",P981="",Q981=""),"",IF(AND(MONTH(E981)=6,MONTH(F981)=6),(NETWORKDAYS(E981,F981,Lister!$D$7:$D$13)-Q981)*N981/NETWORKDAYS(Lister!$D$21,Lister!$E$21,Lister!$D$7:$D$13),IF(AND(MONTH(E981)&lt;6,MONTH(F981)=6),(NETWORKDAYS(Lister!$D$21,F981,Lister!$D$7:$D$13)-Q981)*N981/NETWORKDAYS(Lister!$D$21,Lister!$E$21,Lister!$D$7:$D$13),IF(MONTH(F981)&lt;6,0)))),0),"")</f>
        <v/>
      </c>
      <c r="U981" s="50" t="str">
        <f t="shared" si="73"/>
        <v/>
      </c>
    </row>
    <row r="982" spans="1:21" x14ac:dyDescent="0.35">
      <c r="A982" s="11" t="str">
        <f t="shared" si="74"/>
        <v/>
      </c>
      <c r="B982" s="32"/>
      <c r="C982" s="17"/>
      <c r="D982" s="18"/>
      <c r="E982" s="12"/>
      <c r="F982" s="12"/>
      <c r="G982" s="40" t="str">
        <f>IF(OR(E982="",F982=""),"",NETWORKDAYS(E982,F982,Lister!$D$7:$D$13))</f>
        <v/>
      </c>
      <c r="H982" s="14"/>
      <c r="I982" s="25" t="str">
        <f t="shared" ref="I982:I1045" si="75">IF(H982="","",IF(H982="Funktionær",0.75,IF(H982="Ikke-funktionær",0.9,IF(H982="Elev/lærling",0.9))))</f>
        <v/>
      </c>
      <c r="J982" s="45"/>
      <c r="K982" s="46"/>
      <c r="L982" s="15"/>
      <c r="M982" s="49" t="str">
        <f t="shared" ref="M982:M1045" si="76">IF(B982="","",IF(J982*I982&gt;30000*IF(L982&gt;37,37,L982)/37,30000*IF(L982&gt;37,37,L982)/37,J982*I982))</f>
        <v/>
      </c>
      <c r="N982" s="47" t="str">
        <f t="shared" ref="N982:N1045" si="77">IF(M982="","",IF(M982&lt;=J982-K982,M982,J982-K982))</f>
        <v/>
      </c>
      <c r="O982" s="15"/>
      <c r="P982" s="15"/>
      <c r="Q982" s="15"/>
      <c r="R982" s="48" t="str">
        <f>IFERROR(MAX(IF(OR(O982="",P982="",Q982=""),"",IF(AND(MONTH(E982)=4,MONTH(F982)=4),(NETWORKDAYS(E982,F982,Lister!$D$7:$D$13)-O982)*N982/NETWORKDAYS(Lister!$D$19,Lister!$E$19,Lister!$D$7:$D$13),IF(AND(MONTH(E982)=4,MONTH(F982)&gt;4),(NETWORKDAYS(E982,Lister!$E$19,Lister!$D$7:$D$13)-O982)*N982/NETWORKDAYS(Lister!$D$19,Lister!$E$19,Lister!$D$7:$D$13),IF(MONTH(E982)&gt;4,0)))),0),"")</f>
        <v/>
      </c>
      <c r="S982" s="48" t="str">
        <f>IFERROR(MAX(IF(OR(O982="",P982="",Q982=""),"",IF(AND(MONTH(E982)=5,MONTH(F982)=5),(NETWORKDAYS(E982,F982,Lister!$D$7:$D$13)-P982)*N982/NETWORKDAYS(Lister!$D$20,Lister!$E$20,Lister!$D$7:$D$13),IF(AND(MONTH(E982)=4,MONTH(F982)=5),(NETWORKDAYS(Lister!$D$20,F982,Lister!$D$7:$D$13)-P982)*N982/NETWORKDAYS(Lister!$D$20,Lister!$E$20,Lister!$D$7:$D$13),IF(AND(MONTH(E982)=5,MONTH(F982)=6),(NETWORKDAYS(E982,Lister!$E$20,Lister!$D$7:$D$13)-P982)*N982/NETWORKDAYS(Lister!$D$20,Lister!$E$20,Lister!$D$7:$D$13),IF(AND(MONTH(E982)=4,MONTH(F982)=6),(NETWORKDAYS(Lister!$D$20,Lister!$E$20,Lister!$D$7:$D$13)-P982)*N982/NETWORKDAYS(Lister!$D$20,Lister!$E$20,Lister!$D$7:$D$13),IF(OR(MONTH(F982)=4,MONTH(E982)=6),0)))))),0),"")</f>
        <v/>
      </c>
      <c r="T982" s="48" t="str">
        <f>IFERROR(MAX(IF(OR(O982="",P982="",Q982=""),"",IF(AND(MONTH(E982)=6,MONTH(F982)=6),(NETWORKDAYS(E982,F982,Lister!$D$7:$D$13)-Q982)*N982/NETWORKDAYS(Lister!$D$21,Lister!$E$21,Lister!$D$7:$D$13),IF(AND(MONTH(E982)&lt;6,MONTH(F982)=6),(NETWORKDAYS(Lister!$D$21,F982,Lister!$D$7:$D$13)-Q982)*N982/NETWORKDAYS(Lister!$D$21,Lister!$E$21,Lister!$D$7:$D$13),IF(MONTH(F982)&lt;6,0)))),0),"")</f>
        <v/>
      </c>
      <c r="U982" s="50" t="str">
        <f t="shared" ref="U982:U1045" si="78">IFERROR(MAX(IF(AND(ISNUMBER(R982),ISNUMBER(S982),ISNUMBER(Q982)),R982+S982+T982,""),0),"")</f>
        <v/>
      </c>
    </row>
    <row r="983" spans="1:21" x14ac:dyDescent="0.35">
      <c r="A983" s="11" t="str">
        <f t="shared" ref="A983:A1046" si="79">IF(B983="","",A982+1)</f>
        <v/>
      </c>
      <c r="B983" s="32"/>
      <c r="C983" s="17"/>
      <c r="D983" s="18"/>
      <c r="E983" s="12"/>
      <c r="F983" s="12"/>
      <c r="G983" s="40" t="str">
        <f>IF(OR(E983="",F983=""),"",NETWORKDAYS(E983,F983,Lister!$D$7:$D$13))</f>
        <v/>
      </c>
      <c r="H983" s="14"/>
      <c r="I983" s="25" t="str">
        <f t="shared" si="75"/>
        <v/>
      </c>
      <c r="J983" s="45"/>
      <c r="K983" s="46"/>
      <c r="L983" s="15"/>
      <c r="M983" s="49" t="str">
        <f t="shared" si="76"/>
        <v/>
      </c>
      <c r="N983" s="47" t="str">
        <f t="shared" si="77"/>
        <v/>
      </c>
      <c r="O983" s="15"/>
      <c r="P983" s="15"/>
      <c r="Q983" s="15"/>
      <c r="R983" s="48" t="str">
        <f>IFERROR(MAX(IF(OR(O983="",P983="",Q983=""),"",IF(AND(MONTH(E983)=4,MONTH(F983)=4),(NETWORKDAYS(E983,F983,Lister!$D$7:$D$13)-O983)*N983/NETWORKDAYS(Lister!$D$19,Lister!$E$19,Lister!$D$7:$D$13),IF(AND(MONTH(E983)=4,MONTH(F983)&gt;4),(NETWORKDAYS(E983,Lister!$E$19,Lister!$D$7:$D$13)-O983)*N983/NETWORKDAYS(Lister!$D$19,Lister!$E$19,Lister!$D$7:$D$13),IF(MONTH(E983)&gt;4,0)))),0),"")</f>
        <v/>
      </c>
      <c r="S983" s="48" t="str">
        <f>IFERROR(MAX(IF(OR(O983="",P983="",Q983=""),"",IF(AND(MONTH(E983)=5,MONTH(F983)=5),(NETWORKDAYS(E983,F983,Lister!$D$7:$D$13)-P983)*N983/NETWORKDAYS(Lister!$D$20,Lister!$E$20,Lister!$D$7:$D$13),IF(AND(MONTH(E983)=4,MONTH(F983)=5),(NETWORKDAYS(Lister!$D$20,F983,Lister!$D$7:$D$13)-P983)*N983/NETWORKDAYS(Lister!$D$20,Lister!$E$20,Lister!$D$7:$D$13),IF(AND(MONTH(E983)=5,MONTH(F983)=6),(NETWORKDAYS(E983,Lister!$E$20,Lister!$D$7:$D$13)-P983)*N983/NETWORKDAYS(Lister!$D$20,Lister!$E$20,Lister!$D$7:$D$13),IF(AND(MONTH(E983)=4,MONTH(F983)=6),(NETWORKDAYS(Lister!$D$20,Lister!$E$20,Lister!$D$7:$D$13)-P983)*N983/NETWORKDAYS(Lister!$D$20,Lister!$E$20,Lister!$D$7:$D$13),IF(OR(MONTH(F983)=4,MONTH(E983)=6),0)))))),0),"")</f>
        <v/>
      </c>
      <c r="T983" s="48" t="str">
        <f>IFERROR(MAX(IF(OR(O983="",P983="",Q983=""),"",IF(AND(MONTH(E983)=6,MONTH(F983)=6),(NETWORKDAYS(E983,F983,Lister!$D$7:$D$13)-Q983)*N983/NETWORKDAYS(Lister!$D$21,Lister!$E$21,Lister!$D$7:$D$13),IF(AND(MONTH(E983)&lt;6,MONTH(F983)=6),(NETWORKDAYS(Lister!$D$21,F983,Lister!$D$7:$D$13)-Q983)*N983/NETWORKDAYS(Lister!$D$21,Lister!$E$21,Lister!$D$7:$D$13),IF(MONTH(F983)&lt;6,0)))),0),"")</f>
        <v/>
      </c>
      <c r="U983" s="50" t="str">
        <f t="shared" si="78"/>
        <v/>
      </c>
    </row>
    <row r="984" spans="1:21" x14ac:dyDescent="0.35">
      <c r="A984" s="11" t="str">
        <f t="shared" si="79"/>
        <v/>
      </c>
      <c r="B984" s="32"/>
      <c r="C984" s="17"/>
      <c r="D984" s="18"/>
      <c r="E984" s="12"/>
      <c r="F984" s="12"/>
      <c r="G984" s="40" t="str">
        <f>IF(OR(E984="",F984=""),"",NETWORKDAYS(E984,F984,Lister!$D$7:$D$13))</f>
        <v/>
      </c>
      <c r="H984" s="14"/>
      <c r="I984" s="25" t="str">
        <f t="shared" si="75"/>
        <v/>
      </c>
      <c r="J984" s="45"/>
      <c r="K984" s="46"/>
      <c r="L984" s="15"/>
      <c r="M984" s="49" t="str">
        <f t="shared" si="76"/>
        <v/>
      </c>
      <c r="N984" s="47" t="str">
        <f t="shared" si="77"/>
        <v/>
      </c>
      <c r="O984" s="15"/>
      <c r="P984" s="15"/>
      <c r="Q984" s="15"/>
      <c r="R984" s="48" t="str">
        <f>IFERROR(MAX(IF(OR(O984="",P984="",Q984=""),"",IF(AND(MONTH(E984)=4,MONTH(F984)=4),(NETWORKDAYS(E984,F984,Lister!$D$7:$D$13)-O984)*N984/NETWORKDAYS(Lister!$D$19,Lister!$E$19,Lister!$D$7:$D$13),IF(AND(MONTH(E984)=4,MONTH(F984)&gt;4),(NETWORKDAYS(E984,Lister!$E$19,Lister!$D$7:$D$13)-O984)*N984/NETWORKDAYS(Lister!$D$19,Lister!$E$19,Lister!$D$7:$D$13),IF(MONTH(E984)&gt;4,0)))),0),"")</f>
        <v/>
      </c>
      <c r="S984" s="48" t="str">
        <f>IFERROR(MAX(IF(OR(O984="",P984="",Q984=""),"",IF(AND(MONTH(E984)=5,MONTH(F984)=5),(NETWORKDAYS(E984,F984,Lister!$D$7:$D$13)-P984)*N984/NETWORKDAYS(Lister!$D$20,Lister!$E$20,Lister!$D$7:$D$13),IF(AND(MONTH(E984)=4,MONTH(F984)=5),(NETWORKDAYS(Lister!$D$20,F984,Lister!$D$7:$D$13)-P984)*N984/NETWORKDAYS(Lister!$D$20,Lister!$E$20,Lister!$D$7:$D$13),IF(AND(MONTH(E984)=5,MONTH(F984)=6),(NETWORKDAYS(E984,Lister!$E$20,Lister!$D$7:$D$13)-P984)*N984/NETWORKDAYS(Lister!$D$20,Lister!$E$20,Lister!$D$7:$D$13),IF(AND(MONTH(E984)=4,MONTH(F984)=6),(NETWORKDAYS(Lister!$D$20,Lister!$E$20,Lister!$D$7:$D$13)-P984)*N984/NETWORKDAYS(Lister!$D$20,Lister!$E$20,Lister!$D$7:$D$13),IF(OR(MONTH(F984)=4,MONTH(E984)=6),0)))))),0),"")</f>
        <v/>
      </c>
      <c r="T984" s="48" t="str">
        <f>IFERROR(MAX(IF(OR(O984="",P984="",Q984=""),"",IF(AND(MONTH(E984)=6,MONTH(F984)=6),(NETWORKDAYS(E984,F984,Lister!$D$7:$D$13)-Q984)*N984/NETWORKDAYS(Lister!$D$21,Lister!$E$21,Lister!$D$7:$D$13),IF(AND(MONTH(E984)&lt;6,MONTH(F984)=6),(NETWORKDAYS(Lister!$D$21,F984,Lister!$D$7:$D$13)-Q984)*N984/NETWORKDAYS(Lister!$D$21,Lister!$E$21,Lister!$D$7:$D$13),IF(MONTH(F984)&lt;6,0)))),0),"")</f>
        <v/>
      </c>
      <c r="U984" s="50" t="str">
        <f t="shared" si="78"/>
        <v/>
      </c>
    </row>
    <row r="985" spans="1:21" x14ac:dyDescent="0.35">
      <c r="A985" s="11" t="str">
        <f t="shared" si="79"/>
        <v/>
      </c>
      <c r="B985" s="32"/>
      <c r="C985" s="17"/>
      <c r="D985" s="18"/>
      <c r="E985" s="12"/>
      <c r="F985" s="12"/>
      <c r="G985" s="40" t="str">
        <f>IF(OR(E985="",F985=""),"",NETWORKDAYS(E985,F985,Lister!$D$7:$D$13))</f>
        <v/>
      </c>
      <c r="H985" s="14"/>
      <c r="I985" s="25" t="str">
        <f t="shared" si="75"/>
        <v/>
      </c>
      <c r="J985" s="45"/>
      <c r="K985" s="46"/>
      <c r="L985" s="15"/>
      <c r="M985" s="49" t="str">
        <f t="shared" si="76"/>
        <v/>
      </c>
      <c r="N985" s="47" t="str">
        <f t="shared" si="77"/>
        <v/>
      </c>
      <c r="O985" s="15"/>
      <c r="P985" s="15"/>
      <c r="Q985" s="15"/>
      <c r="R985" s="48" t="str">
        <f>IFERROR(MAX(IF(OR(O985="",P985="",Q985=""),"",IF(AND(MONTH(E985)=4,MONTH(F985)=4),(NETWORKDAYS(E985,F985,Lister!$D$7:$D$13)-O985)*N985/NETWORKDAYS(Lister!$D$19,Lister!$E$19,Lister!$D$7:$D$13),IF(AND(MONTH(E985)=4,MONTH(F985)&gt;4),(NETWORKDAYS(E985,Lister!$E$19,Lister!$D$7:$D$13)-O985)*N985/NETWORKDAYS(Lister!$D$19,Lister!$E$19,Lister!$D$7:$D$13),IF(MONTH(E985)&gt;4,0)))),0),"")</f>
        <v/>
      </c>
      <c r="S985" s="48" t="str">
        <f>IFERROR(MAX(IF(OR(O985="",P985="",Q985=""),"",IF(AND(MONTH(E985)=5,MONTH(F985)=5),(NETWORKDAYS(E985,F985,Lister!$D$7:$D$13)-P985)*N985/NETWORKDAYS(Lister!$D$20,Lister!$E$20,Lister!$D$7:$D$13),IF(AND(MONTH(E985)=4,MONTH(F985)=5),(NETWORKDAYS(Lister!$D$20,F985,Lister!$D$7:$D$13)-P985)*N985/NETWORKDAYS(Lister!$D$20,Lister!$E$20,Lister!$D$7:$D$13),IF(AND(MONTH(E985)=5,MONTH(F985)=6),(NETWORKDAYS(E985,Lister!$E$20,Lister!$D$7:$D$13)-P985)*N985/NETWORKDAYS(Lister!$D$20,Lister!$E$20,Lister!$D$7:$D$13),IF(AND(MONTH(E985)=4,MONTH(F985)=6),(NETWORKDAYS(Lister!$D$20,Lister!$E$20,Lister!$D$7:$D$13)-P985)*N985/NETWORKDAYS(Lister!$D$20,Lister!$E$20,Lister!$D$7:$D$13),IF(OR(MONTH(F985)=4,MONTH(E985)=6),0)))))),0),"")</f>
        <v/>
      </c>
      <c r="T985" s="48" t="str">
        <f>IFERROR(MAX(IF(OR(O985="",P985="",Q985=""),"",IF(AND(MONTH(E985)=6,MONTH(F985)=6),(NETWORKDAYS(E985,F985,Lister!$D$7:$D$13)-Q985)*N985/NETWORKDAYS(Lister!$D$21,Lister!$E$21,Lister!$D$7:$D$13),IF(AND(MONTH(E985)&lt;6,MONTH(F985)=6),(NETWORKDAYS(Lister!$D$21,F985,Lister!$D$7:$D$13)-Q985)*N985/NETWORKDAYS(Lister!$D$21,Lister!$E$21,Lister!$D$7:$D$13),IF(MONTH(F985)&lt;6,0)))),0),"")</f>
        <v/>
      </c>
      <c r="U985" s="50" t="str">
        <f t="shared" si="78"/>
        <v/>
      </c>
    </row>
    <row r="986" spans="1:21" x14ac:dyDescent="0.35">
      <c r="A986" s="11" t="str">
        <f t="shared" si="79"/>
        <v/>
      </c>
      <c r="B986" s="32"/>
      <c r="C986" s="17"/>
      <c r="D986" s="18"/>
      <c r="E986" s="12"/>
      <c r="F986" s="12"/>
      <c r="G986" s="40" t="str">
        <f>IF(OR(E986="",F986=""),"",NETWORKDAYS(E986,F986,Lister!$D$7:$D$13))</f>
        <v/>
      </c>
      <c r="H986" s="14"/>
      <c r="I986" s="25" t="str">
        <f t="shared" si="75"/>
        <v/>
      </c>
      <c r="J986" s="45"/>
      <c r="K986" s="46"/>
      <c r="L986" s="15"/>
      <c r="M986" s="49" t="str">
        <f t="shared" si="76"/>
        <v/>
      </c>
      <c r="N986" s="47" t="str">
        <f t="shared" si="77"/>
        <v/>
      </c>
      <c r="O986" s="15"/>
      <c r="P986" s="15"/>
      <c r="Q986" s="15"/>
      <c r="R986" s="48" t="str">
        <f>IFERROR(MAX(IF(OR(O986="",P986="",Q986=""),"",IF(AND(MONTH(E986)=4,MONTH(F986)=4),(NETWORKDAYS(E986,F986,Lister!$D$7:$D$13)-O986)*N986/NETWORKDAYS(Lister!$D$19,Lister!$E$19,Lister!$D$7:$D$13),IF(AND(MONTH(E986)=4,MONTH(F986)&gt;4),(NETWORKDAYS(E986,Lister!$E$19,Lister!$D$7:$D$13)-O986)*N986/NETWORKDAYS(Lister!$D$19,Lister!$E$19,Lister!$D$7:$D$13),IF(MONTH(E986)&gt;4,0)))),0),"")</f>
        <v/>
      </c>
      <c r="S986" s="48" t="str">
        <f>IFERROR(MAX(IF(OR(O986="",P986="",Q986=""),"",IF(AND(MONTH(E986)=5,MONTH(F986)=5),(NETWORKDAYS(E986,F986,Lister!$D$7:$D$13)-P986)*N986/NETWORKDAYS(Lister!$D$20,Lister!$E$20,Lister!$D$7:$D$13),IF(AND(MONTH(E986)=4,MONTH(F986)=5),(NETWORKDAYS(Lister!$D$20,F986,Lister!$D$7:$D$13)-P986)*N986/NETWORKDAYS(Lister!$D$20,Lister!$E$20,Lister!$D$7:$D$13),IF(AND(MONTH(E986)=5,MONTH(F986)=6),(NETWORKDAYS(E986,Lister!$E$20,Lister!$D$7:$D$13)-P986)*N986/NETWORKDAYS(Lister!$D$20,Lister!$E$20,Lister!$D$7:$D$13),IF(AND(MONTH(E986)=4,MONTH(F986)=6),(NETWORKDAYS(Lister!$D$20,Lister!$E$20,Lister!$D$7:$D$13)-P986)*N986/NETWORKDAYS(Lister!$D$20,Lister!$E$20,Lister!$D$7:$D$13),IF(OR(MONTH(F986)=4,MONTH(E986)=6),0)))))),0),"")</f>
        <v/>
      </c>
      <c r="T986" s="48" t="str">
        <f>IFERROR(MAX(IF(OR(O986="",P986="",Q986=""),"",IF(AND(MONTH(E986)=6,MONTH(F986)=6),(NETWORKDAYS(E986,F986,Lister!$D$7:$D$13)-Q986)*N986/NETWORKDAYS(Lister!$D$21,Lister!$E$21,Lister!$D$7:$D$13),IF(AND(MONTH(E986)&lt;6,MONTH(F986)=6),(NETWORKDAYS(Lister!$D$21,F986,Lister!$D$7:$D$13)-Q986)*N986/NETWORKDAYS(Lister!$D$21,Lister!$E$21,Lister!$D$7:$D$13),IF(MONTH(F986)&lt;6,0)))),0),"")</f>
        <v/>
      </c>
      <c r="U986" s="50" t="str">
        <f t="shared" si="78"/>
        <v/>
      </c>
    </row>
    <row r="987" spans="1:21" x14ac:dyDescent="0.35">
      <c r="A987" s="11" t="str">
        <f t="shared" si="79"/>
        <v/>
      </c>
      <c r="B987" s="32"/>
      <c r="C987" s="17"/>
      <c r="D987" s="18"/>
      <c r="E987" s="12"/>
      <c r="F987" s="12"/>
      <c r="G987" s="40" t="str">
        <f>IF(OR(E987="",F987=""),"",NETWORKDAYS(E987,F987,Lister!$D$7:$D$13))</f>
        <v/>
      </c>
      <c r="H987" s="14"/>
      <c r="I987" s="25" t="str">
        <f t="shared" si="75"/>
        <v/>
      </c>
      <c r="J987" s="45"/>
      <c r="K987" s="46"/>
      <c r="L987" s="15"/>
      <c r="M987" s="49" t="str">
        <f t="shared" si="76"/>
        <v/>
      </c>
      <c r="N987" s="47" t="str">
        <f t="shared" si="77"/>
        <v/>
      </c>
      <c r="O987" s="15"/>
      <c r="P987" s="15"/>
      <c r="Q987" s="15"/>
      <c r="R987" s="48" t="str">
        <f>IFERROR(MAX(IF(OR(O987="",P987="",Q987=""),"",IF(AND(MONTH(E987)=4,MONTH(F987)=4),(NETWORKDAYS(E987,F987,Lister!$D$7:$D$13)-O987)*N987/NETWORKDAYS(Lister!$D$19,Lister!$E$19,Lister!$D$7:$D$13),IF(AND(MONTH(E987)=4,MONTH(F987)&gt;4),(NETWORKDAYS(E987,Lister!$E$19,Lister!$D$7:$D$13)-O987)*N987/NETWORKDAYS(Lister!$D$19,Lister!$E$19,Lister!$D$7:$D$13),IF(MONTH(E987)&gt;4,0)))),0),"")</f>
        <v/>
      </c>
      <c r="S987" s="48" t="str">
        <f>IFERROR(MAX(IF(OR(O987="",P987="",Q987=""),"",IF(AND(MONTH(E987)=5,MONTH(F987)=5),(NETWORKDAYS(E987,F987,Lister!$D$7:$D$13)-P987)*N987/NETWORKDAYS(Lister!$D$20,Lister!$E$20,Lister!$D$7:$D$13),IF(AND(MONTH(E987)=4,MONTH(F987)=5),(NETWORKDAYS(Lister!$D$20,F987,Lister!$D$7:$D$13)-P987)*N987/NETWORKDAYS(Lister!$D$20,Lister!$E$20,Lister!$D$7:$D$13),IF(AND(MONTH(E987)=5,MONTH(F987)=6),(NETWORKDAYS(E987,Lister!$E$20,Lister!$D$7:$D$13)-P987)*N987/NETWORKDAYS(Lister!$D$20,Lister!$E$20,Lister!$D$7:$D$13),IF(AND(MONTH(E987)=4,MONTH(F987)=6),(NETWORKDAYS(Lister!$D$20,Lister!$E$20,Lister!$D$7:$D$13)-P987)*N987/NETWORKDAYS(Lister!$D$20,Lister!$E$20,Lister!$D$7:$D$13),IF(OR(MONTH(F987)=4,MONTH(E987)=6),0)))))),0),"")</f>
        <v/>
      </c>
      <c r="T987" s="48" t="str">
        <f>IFERROR(MAX(IF(OR(O987="",P987="",Q987=""),"",IF(AND(MONTH(E987)=6,MONTH(F987)=6),(NETWORKDAYS(E987,F987,Lister!$D$7:$D$13)-Q987)*N987/NETWORKDAYS(Lister!$D$21,Lister!$E$21,Lister!$D$7:$D$13),IF(AND(MONTH(E987)&lt;6,MONTH(F987)=6),(NETWORKDAYS(Lister!$D$21,F987,Lister!$D$7:$D$13)-Q987)*N987/NETWORKDAYS(Lister!$D$21,Lister!$E$21,Lister!$D$7:$D$13),IF(MONTH(F987)&lt;6,0)))),0),"")</f>
        <v/>
      </c>
      <c r="U987" s="50" t="str">
        <f t="shared" si="78"/>
        <v/>
      </c>
    </row>
    <row r="988" spans="1:21" x14ac:dyDescent="0.35">
      <c r="A988" s="11" t="str">
        <f t="shared" si="79"/>
        <v/>
      </c>
      <c r="B988" s="32"/>
      <c r="C988" s="17"/>
      <c r="D988" s="18"/>
      <c r="E988" s="12"/>
      <c r="F988" s="12"/>
      <c r="G988" s="40" t="str">
        <f>IF(OR(E988="",F988=""),"",NETWORKDAYS(E988,F988,Lister!$D$7:$D$13))</f>
        <v/>
      </c>
      <c r="H988" s="14"/>
      <c r="I988" s="25" t="str">
        <f t="shared" si="75"/>
        <v/>
      </c>
      <c r="J988" s="45"/>
      <c r="K988" s="46"/>
      <c r="L988" s="15"/>
      <c r="M988" s="49" t="str">
        <f t="shared" si="76"/>
        <v/>
      </c>
      <c r="N988" s="47" t="str">
        <f t="shared" si="77"/>
        <v/>
      </c>
      <c r="O988" s="15"/>
      <c r="P988" s="15"/>
      <c r="Q988" s="15"/>
      <c r="R988" s="48" t="str">
        <f>IFERROR(MAX(IF(OR(O988="",P988="",Q988=""),"",IF(AND(MONTH(E988)=4,MONTH(F988)=4),(NETWORKDAYS(E988,F988,Lister!$D$7:$D$13)-O988)*N988/NETWORKDAYS(Lister!$D$19,Lister!$E$19,Lister!$D$7:$D$13),IF(AND(MONTH(E988)=4,MONTH(F988)&gt;4),(NETWORKDAYS(E988,Lister!$E$19,Lister!$D$7:$D$13)-O988)*N988/NETWORKDAYS(Lister!$D$19,Lister!$E$19,Lister!$D$7:$D$13),IF(MONTH(E988)&gt;4,0)))),0),"")</f>
        <v/>
      </c>
      <c r="S988" s="48" t="str">
        <f>IFERROR(MAX(IF(OR(O988="",P988="",Q988=""),"",IF(AND(MONTH(E988)=5,MONTH(F988)=5),(NETWORKDAYS(E988,F988,Lister!$D$7:$D$13)-P988)*N988/NETWORKDAYS(Lister!$D$20,Lister!$E$20,Lister!$D$7:$D$13),IF(AND(MONTH(E988)=4,MONTH(F988)=5),(NETWORKDAYS(Lister!$D$20,F988,Lister!$D$7:$D$13)-P988)*N988/NETWORKDAYS(Lister!$D$20,Lister!$E$20,Lister!$D$7:$D$13),IF(AND(MONTH(E988)=5,MONTH(F988)=6),(NETWORKDAYS(E988,Lister!$E$20,Lister!$D$7:$D$13)-P988)*N988/NETWORKDAYS(Lister!$D$20,Lister!$E$20,Lister!$D$7:$D$13),IF(AND(MONTH(E988)=4,MONTH(F988)=6),(NETWORKDAYS(Lister!$D$20,Lister!$E$20,Lister!$D$7:$D$13)-P988)*N988/NETWORKDAYS(Lister!$D$20,Lister!$E$20,Lister!$D$7:$D$13),IF(OR(MONTH(F988)=4,MONTH(E988)=6),0)))))),0),"")</f>
        <v/>
      </c>
      <c r="T988" s="48" t="str">
        <f>IFERROR(MAX(IF(OR(O988="",P988="",Q988=""),"",IF(AND(MONTH(E988)=6,MONTH(F988)=6),(NETWORKDAYS(E988,F988,Lister!$D$7:$D$13)-Q988)*N988/NETWORKDAYS(Lister!$D$21,Lister!$E$21,Lister!$D$7:$D$13),IF(AND(MONTH(E988)&lt;6,MONTH(F988)=6),(NETWORKDAYS(Lister!$D$21,F988,Lister!$D$7:$D$13)-Q988)*N988/NETWORKDAYS(Lister!$D$21,Lister!$E$21,Lister!$D$7:$D$13),IF(MONTH(F988)&lt;6,0)))),0),"")</f>
        <v/>
      </c>
      <c r="U988" s="50" t="str">
        <f t="shared" si="78"/>
        <v/>
      </c>
    </row>
    <row r="989" spans="1:21" x14ac:dyDescent="0.35">
      <c r="A989" s="11" t="str">
        <f t="shared" si="79"/>
        <v/>
      </c>
      <c r="B989" s="32"/>
      <c r="C989" s="17"/>
      <c r="D989" s="18"/>
      <c r="E989" s="12"/>
      <c r="F989" s="12"/>
      <c r="G989" s="40" t="str">
        <f>IF(OR(E989="",F989=""),"",NETWORKDAYS(E989,F989,Lister!$D$7:$D$13))</f>
        <v/>
      </c>
      <c r="H989" s="14"/>
      <c r="I989" s="25" t="str">
        <f t="shared" si="75"/>
        <v/>
      </c>
      <c r="J989" s="45"/>
      <c r="K989" s="46"/>
      <c r="L989" s="15"/>
      <c r="M989" s="49" t="str">
        <f t="shared" si="76"/>
        <v/>
      </c>
      <c r="N989" s="47" t="str">
        <f t="shared" si="77"/>
        <v/>
      </c>
      <c r="O989" s="15"/>
      <c r="P989" s="15"/>
      <c r="Q989" s="15"/>
      <c r="R989" s="48" t="str">
        <f>IFERROR(MAX(IF(OR(O989="",P989="",Q989=""),"",IF(AND(MONTH(E989)=4,MONTH(F989)=4),(NETWORKDAYS(E989,F989,Lister!$D$7:$D$13)-O989)*N989/NETWORKDAYS(Lister!$D$19,Lister!$E$19,Lister!$D$7:$D$13),IF(AND(MONTH(E989)=4,MONTH(F989)&gt;4),(NETWORKDAYS(E989,Lister!$E$19,Lister!$D$7:$D$13)-O989)*N989/NETWORKDAYS(Lister!$D$19,Lister!$E$19,Lister!$D$7:$D$13),IF(MONTH(E989)&gt;4,0)))),0),"")</f>
        <v/>
      </c>
      <c r="S989" s="48" t="str">
        <f>IFERROR(MAX(IF(OR(O989="",P989="",Q989=""),"",IF(AND(MONTH(E989)=5,MONTH(F989)=5),(NETWORKDAYS(E989,F989,Lister!$D$7:$D$13)-P989)*N989/NETWORKDAYS(Lister!$D$20,Lister!$E$20,Lister!$D$7:$D$13),IF(AND(MONTH(E989)=4,MONTH(F989)=5),(NETWORKDAYS(Lister!$D$20,F989,Lister!$D$7:$D$13)-P989)*N989/NETWORKDAYS(Lister!$D$20,Lister!$E$20,Lister!$D$7:$D$13),IF(AND(MONTH(E989)=5,MONTH(F989)=6),(NETWORKDAYS(E989,Lister!$E$20,Lister!$D$7:$D$13)-P989)*N989/NETWORKDAYS(Lister!$D$20,Lister!$E$20,Lister!$D$7:$D$13),IF(AND(MONTH(E989)=4,MONTH(F989)=6),(NETWORKDAYS(Lister!$D$20,Lister!$E$20,Lister!$D$7:$D$13)-P989)*N989/NETWORKDAYS(Lister!$D$20,Lister!$E$20,Lister!$D$7:$D$13),IF(OR(MONTH(F989)=4,MONTH(E989)=6),0)))))),0),"")</f>
        <v/>
      </c>
      <c r="T989" s="48" t="str">
        <f>IFERROR(MAX(IF(OR(O989="",P989="",Q989=""),"",IF(AND(MONTH(E989)=6,MONTH(F989)=6),(NETWORKDAYS(E989,F989,Lister!$D$7:$D$13)-Q989)*N989/NETWORKDAYS(Lister!$D$21,Lister!$E$21,Lister!$D$7:$D$13),IF(AND(MONTH(E989)&lt;6,MONTH(F989)=6),(NETWORKDAYS(Lister!$D$21,F989,Lister!$D$7:$D$13)-Q989)*N989/NETWORKDAYS(Lister!$D$21,Lister!$E$21,Lister!$D$7:$D$13),IF(MONTH(F989)&lt;6,0)))),0),"")</f>
        <v/>
      </c>
      <c r="U989" s="50" t="str">
        <f t="shared" si="78"/>
        <v/>
      </c>
    </row>
    <row r="990" spans="1:21" x14ac:dyDescent="0.35">
      <c r="A990" s="11" t="str">
        <f t="shared" si="79"/>
        <v/>
      </c>
      <c r="B990" s="32"/>
      <c r="C990" s="17"/>
      <c r="D990" s="18"/>
      <c r="E990" s="12"/>
      <c r="F990" s="12"/>
      <c r="G990" s="40" t="str">
        <f>IF(OR(E990="",F990=""),"",NETWORKDAYS(E990,F990,Lister!$D$7:$D$13))</f>
        <v/>
      </c>
      <c r="H990" s="14"/>
      <c r="I990" s="25" t="str">
        <f t="shared" si="75"/>
        <v/>
      </c>
      <c r="J990" s="45"/>
      <c r="K990" s="46"/>
      <c r="L990" s="15"/>
      <c r="M990" s="49" t="str">
        <f t="shared" si="76"/>
        <v/>
      </c>
      <c r="N990" s="47" t="str">
        <f t="shared" si="77"/>
        <v/>
      </c>
      <c r="O990" s="15"/>
      <c r="P990" s="15"/>
      <c r="Q990" s="15"/>
      <c r="R990" s="48" t="str">
        <f>IFERROR(MAX(IF(OR(O990="",P990="",Q990=""),"",IF(AND(MONTH(E990)=4,MONTH(F990)=4),(NETWORKDAYS(E990,F990,Lister!$D$7:$D$13)-O990)*N990/NETWORKDAYS(Lister!$D$19,Lister!$E$19,Lister!$D$7:$D$13),IF(AND(MONTH(E990)=4,MONTH(F990)&gt;4),(NETWORKDAYS(E990,Lister!$E$19,Lister!$D$7:$D$13)-O990)*N990/NETWORKDAYS(Lister!$D$19,Lister!$E$19,Lister!$D$7:$D$13),IF(MONTH(E990)&gt;4,0)))),0),"")</f>
        <v/>
      </c>
      <c r="S990" s="48" t="str">
        <f>IFERROR(MAX(IF(OR(O990="",P990="",Q990=""),"",IF(AND(MONTH(E990)=5,MONTH(F990)=5),(NETWORKDAYS(E990,F990,Lister!$D$7:$D$13)-P990)*N990/NETWORKDAYS(Lister!$D$20,Lister!$E$20,Lister!$D$7:$D$13),IF(AND(MONTH(E990)=4,MONTH(F990)=5),(NETWORKDAYS(Lister!$D$20,F990,Lister!$D$7:$D$13)-P990)*N990/NETWORKDAYS(Lister!$D$20,Lister!$E$20,Lister!$D$7:$D$13),IF(AND(MONTH(E990)=5,MONTH(F990)=6),(NETWORKDAYS(E990,Lister!$E$20,Lister!$D$7:$D$13)-P990)*N990/NETWORKDAYS(Lister!$D$20,Lister!$E$20,Lister!$D$7:$D$13),IF(AND(MONTH(E990)=4,MONTH(F990)=6),(NETWORKDAYS(Lister!$D$20,Lister!$E$20,Lister!$D$7:$D$13)-P990)*N990/NETWORKDAYS(Lister!$D$20,Lister!$E$20,Lister!$D$7:$D$13),IF(OR(MONTH(F990)=4,MONTH(E990)=6),0)))))),0),"")</f>
        <v/>
      </c>
      <c r="T990" s="48" t="str">
        <f>IFERROR(MAX(IF(OR(O990="",P990="",Q990=""),"",IF(AND(MONTH(E990)=6,MONTH(F990)=6),(NETWORKDAYS(E990,F990,Lister!$D$7:$D$13)-Q990)*N990/NETWORKDAYS(Lister!$D$21,Lister!$E$21,Lister!$D$7:$D$13),IF(AND(MONTH(E990)&lt;6,MONTH(F990)=6),(NETWORKDAYS(Lister!$D$21,F990,Lister!$D$7:$D$13)-Q990)*N990/NETWORKDAYS(Lister!$D$21,Lister!$E$21,Lister!$D$7:$D$13),IF(MONTH(F990)&lt;6,0)))),0),"")</f>
        <v/>
      </c>
      <c r="U990" s="50" t="str">
        <f t="shared" si="78"/>
        <v/>
      </c>
    </row>
    <row r="991" spans="1:21" x14ac:dyDescent="0.35">
      <c r="A991" s="11" t="str">
        <f t="shared" si="79"/>
        <v/>
      </c>
      <c r="B991" s="32"/>
      <c r="C991" s="17"/>
      <c r="D991" s="18"/>
      <c r="E991" s="12"/>
      <c r="F991" s="12"/>
      <c r="G991" s="40" t="str">
        <f>IF(OR(E991="",F991=""),"",NETWORKDAYS(E991,F991,Lister!$D$7:$D$13))</f>
        <v/>
      </c>
      <c r="H991" s="14"/>
      <c r="I991" s="25" t="str">
        <f t="shared" si="75"/>
        <v/>
      </c>
      <c r="J991" s="45"/>
      <c r="K991" s="46"/>
      <c r="L991" s="15"/>
      <c r="M991" s="49" t="str">
        <f t="shared" si="76"/>
        <v/>
      </c>
      <c r="N991" s="47" t="str">
        <f t="shared" si="77"/>
        <v/>
      </c>
      <c r="O991" s="15"/>
      <c r="P991" s="15"/>
      <c r="Q991" s="15"/>
      <c r="R991" s="48" t="str">
        <f>IFERROR(MAX(IF(OR(O991="",P991="",Q991=""),"",IF(AND(MONTH(E991)=4,MONTH(F991)=4),(NETWORKDAYS(E991,F991,Lister!$D$7:$D$13)-O991)*N991/NETWORKDAYS(Lister!$D$19,Lister!$E$19,Lister!$D$7:$D$13),IF(AND(MONTH(E991)=4,MONTH(F991)&gt;4),(NETWORKDAYS(E991,Lister!$E$19,Lister!$D$7:$D$13)-O991)*N991/NETWORKDAYS(Lister!$D$19,Lister!$E$19,Lister!$D$7:$D$13),IF(MONTH(E991)&gt;4,0)))),0),"")</f>
        <v/>
      </c>
      <c r="S991" s="48" t="str">
        <f>IFERROR(MAX(IF(OR(O991="",P991="",Q991=""),"",IF(AND(MONTH(E991)=5,MONTH(F991)=5),(NETWORKDAYS(E991,F991,Lister!$D$7:$D$13)-P991)*N991/NETWORKDAYS(Lister!$D$20,Lister!$E$20,Lister!$D$7:$D$13),IF(AND(MONTH(E991)=4,MONTH(F991)=5),(NETWORKDAYS(Lister!$D$20,F991,Lister!$D$7:$D$13)-P991)*N991/NETWORKDAYS(Lister!$D$20,Lister!$E$20,Lister!$D$7:$D$13),IF(AND(MONTH(E991)=5,MONTH(F991)=6),(NETWORKDAYS(E991,Lister!$E$20,Lister!$D$7:$D$13)-P991)*N991/NETWORKDAYS(Lister!$D$20,Lister!$E$20,Lister!$D$7:$D$13),IF(AND(MONTH(E991)=4,MONTH(F991)=6),(NETWORKDAYS(Lister!$D$20,Lister!$E$20,Lister!$D$7:$D$13)-P991)*N991/NETWORKDAYS(Lister!$D$20,Lister!$E$20,Lister!$D$7:$D$13),IF(OR(MONTH(F991)=4,MONTH(E991)=6),0)))))),0),"")</f>
        <v/>
      </c>
      <c r="T991" s="48" t="str">
        <f>IFERROR(MAX(IF(OR(O991="",P991="",Q991=""),"",IF(AND(MONTH(E991)=6,MONTH(F991)=6),(NETWORKDAYS(E991,F991,Lister!$D$7:$D$13)-Q991)*N991/NETWORKDAYS(Lister!$D$21,Lister!$E$21,Lister!$D$7:$D$13),IF(AND(MONTH(E991)&lt;6,MONTH(F991)=6),(NETWORKDAYS(Lister!$D$21,F991,Lister!$D$7:$D$13)-Q991)*N991/NETWORKDAYS(Lister!$D$21,Lister!$E$21,Lister!$D$7:$D$13),IF(MONTH(F991)&lt;6,0)))),0),"")</f>
        <v/>
      </c>
      <c r="U991" s="50" t="str">
        <f t="shared" si="78"/>
        <v/>
      </c>
    </row>
    <row r="992" spans="1:21" x14ac:dyDescent="0.35">
      <c r="A992" s="11" t="str">
        <f t="shared" si="79"/>
        <v/>
      </c>
      <c r="B992" s="32"/>
      <c r="C992" s="17"/>
      <c r="D992" s="18"/>
      <c r="E992" s="12"/>
      <c r="F992" s="12"/>
      <c r="G992" s="40" t="str">
        <f>IF(OR(E992="",F992=""),"",NETWORKDAYS(E992,F992,Lister!$D$7:$D$13))</f>
        <v/>
      </c>
      <c r="H992" s="14"/>
      <c r="I992" s="25" t="str">
        <f t="shared" si="75"/>
        <v/>
      </c>
      <c r="J992" s="45"/>
      <c r="K992" s="46"/>
      <c r="L992" s="15"/>
      <c r="M992" s="49" t="str">
        <f t="shared" si="76"/>
        <v/>
      </c>
      <c r="N992" s="47" t="str">
        <f t="shared" si="77"/>
        <v/>
      </c>
      <c r="O992" s="15"/>
      <c r="P992" s="15"/>
      <c r="Q992" s="15"/>
      <c r="R992" s="48" t="str">
        <f>IFERROR(MAX(IF(OR(O992="",P992="",Q992=""),"",IF(AND(MONTH(E992)=4,MONTH(F992)=4),(NETWORKDAYS(E992,F992,Lister!$D$7:$D$13)-O992)*N992/NETWORKDAYS(Lister!$D$19,Lister!$E$19,Lister!$D$7:$D$13),IF(AND(MONTH(E992)=4,MONTH(F992)&gt;4),(NETWORKDAYS(E992,Lister!$E$19,Lister!$D$7:$D$13)-O992)*N992/NETWORKDAYS(Lister!$D$19,Lister!$E$19,Lister!$D$7:$D$13),IF(MONTH(E992)&gt;4,0)))),0),"")</f>
        <v/>
      </c>
      <c r="S992" s="48" t="str">
        <f>IFERROR(MAX(IF(OR(O992="",P992="",Q992=""),"",IF(AND(MONTH(E992)=5,MONTH(F992)=5),(NETWORKDAYS(E992,F992,Lister!$D$7:$D$13)-P992)*N992/NETWORKDAYS(Lister!$D$20,Lister!$E$20,Lister!$D$7:$D$13),IF(AND(MONTH(E992)=4,MONTH(F992)=5),(NETWORKDAYS(Lister!$D$20,F992,Lister!$D$7:$D$13)-P992)*N992/NETWORKDAYS(Lister!$D$20,Lister!$E$20,Lister!$D$7:$D$13),IF(AND(MONTH(E992)=5,MONTH(F992)=6),(NETWORKDAYS(E992,Lister!$E$20,Lister!$D$7:$D$13)-P992)*N992/NETWORKDAYS(Lister!$D$20,Lister!$E$20,Lister!$D$7:$D$13),IF(AND(MONTH(E992)=4,MONTH(F992)=6),(NETWORKDAYS(Lister!$D$20,Lister!$E$20,Lister!$D$7:$D$13)-P992)*N992/NETWORKDAYS(Lister!$D$20,Lister!$E$20,Lister!$D$7:$D$13),IF(OR(MONTH(F992)=4,MONTH(E992)=6),0)))))),0),"")</f>
        <v/>
      </c>
      <c r="T992" s="48" t="str">
        <f>IFERROR(MAX(IF(OR(O992="",P992="",Q992=""),"",IF(AND(MONTH(E992)=6,MONTH(F992)=6),(NETWORKDAYS(E992,F992,Lister!$D$7:$D$13)-Q992)*N992/NETWORKDAYS(Lister!$D$21,Lister!$E$21,Lister!$D$7:$D$13),IF(AND(MONTH(E992)&lt;6,MONTH(F992)=6),(NETWORKDAYS(Lister!$D$21,F992,Lister!$D$7:$D$13)-Q992)*N992/NETWORKDAYS(Lister!$D$21,Lister!$E$21,Lister!$D$7:$D$13),IF(MONTH(F992)&lt;6,0)))),0),"")</f>
        <v/>
      </c>
      <c r="U992" s="50" t="str">
        <f t="shared" si="78"/>
        <v/>
      </c>
    </row>
    <row r="993" spans="1:21" x14ac:dyDescent="0.35">
      <c r="A993" s="11" t="str">
        <f t="shared" si="79"/>
        <v/>
      </c>
      <c r="B993" s="32"/>
      <c r="C993" s="17"/>
      <c r="D993" s="18"/>
      <c r="E993" s="12"/>
      <c r="F993" s="12"/>
      <c r="G993" s="40" t="str">
        <f>IF(OR(E993="",F993=""),"",NETWORKDAYS(E993,F993,Lister!$D$7:$D$13))</f>
        <v/>
      </c>
      <c r="H993" s="14"/>
      <c r="I993" s="25" t="str">
        <f t="shared" si="75"/>
        <v/>
      </c>
      <c r="J993" s="45"/>
      <c r="K993" s="46"/>
      <c r="L993" s="15"/>
      <c r="M993" s="49" t="str">
        <f t="shared" si="76"/>
        <v/>
      </c>
      <c r="N993" s="47" t="str">
        <f t="shared" si="77"/>
        <v/>
      </c>
      <c r="O993" s="15"/>
      <c r="P993" s="15"/>
      <c r="Q993" s="15"/>
      <c r="R993" s="48" t="str">
        <f>IFERROR(MAX(IF(OR(O993="",P993="",Q993=""),"",IF(AND(MONTH(E993)=4,MONTH(F993)=4),(NETWORKDAYS(E993,F993,Lister!$D$7:$D$13)-O993)*N993/NETWORKDAYS(Lister!$D$19,Lister!$E$19,Lister!$D$7:$D$13),IF(AND(MONTH(E993)=4,MONTH(F993)&gt;4),(NETWORKDAYS(E993,Lister!$E$19,Lister!$D$7:$D$13)-O993)*N993/NETWORKDAYS(Lister!$D$19,Lister!$E$19,Lister!$D$7:$D$13),IF(MONTH(E993)&gt;4,0)))),0),"")</f>
        <v/>
      </c>
      <c r="S993" s="48" t="str">
        <f>IFERROR(MAX(IF(OR(O993="",P993="",Q993=""),"",IF(AND(MONTH(E993)=5,MONTH(F993)=5),(NETWORKDAYS(E993,F993,Lister!$D$7:$D$13)-P993)*N993/NETWORKDAYS(Lister!$D$20,Lister!$E$20,Lister!$D$7:$D$13),IF(AND(MONTH(E993)=4,MONTH(F993)=5),(NETWORKDAYS(Lister!$D$20,F993,Lister!$D$7:$D$13)-P993)*N993/NETWORKDAYS(Lister!$D$20,Lister!$E$20,Lister!$D$7:$D$13),IF(AND(MONTH(E993)=5,MONTH(F993)=6),(NETWORKDAYS(E993,Lister!$E$20,Lister!$D$7:$D$13)-P993)*N993/NETWORKDAYS(Lister!$D$20,Lister!$E$20,Lister!$D$7:$D$13),IF(AND(MONTH(E993)=4,MONTH(F993)=6),(NETWORKDAYS(Lister!$D$20,Lister!$E$20,Lister!$D$7:$D$13)-P993)*N993/NETWORKDAYS(Lister!$D$20,Lister!$E$20,Lister!$D$7:$D$13),IF(OR(MONTH(F993)=4,MONTH(E993)=6),0)))))),0),"")</f>
        <v/>
      </c>
      <c r="T993" s="48" t="str">
        <f>IFERROR(MAX(IF(OR(O993="",P993="",Q993=""),"",IF(AND(MONTH(E993)=6,MONTH(F993)=6),(NETWORKDAYS(E993,F993,Lister!$D$7:$D$13)-Q993)*N993/NETWORKDAYS(Lister!$D$21,Lister!$E$21,Lister!$D$7:$D$13),IF(AND(MONTH(E993)&lt;6,MONTH(F993)=6),(NETWORKDAYS(Lister!$D$21,F993,Lister!$D$7:$D$13)-Q993)*N993/NETWORKDAYS(Lister!$D$21,Lister!$E$21,Lister!$D$7:$D$13),IF(MONTH(F993)&lt;6,0)))),0),"")</f>
        <v/>
      </c>
      <c r="U993" s="50" t="str">
        <f t="shared" si="78"/>
        <v/>
      </c>
    </row>
    <row r="994" spans="1:21" x14ac:dyDescent="0.35">
      <c r="A994" s="11" t="str">
        <f t="shared" si="79"/>
        <v/>
      </c>
      <c r="B994" s="32"/>
      <c r="C994" s="17"/>
      <c r="D994" s="18"/>
      <c r="E994" s="12"/>
      <c r="F994" s="12"/>
      <c r="G994" s="40" t="str">
        <f>IF(OR(E994="",F994=""),"",NETWORKDAYS(E994,F994,Lister!$D$7:$D$13))</f>
        <v/>
      </c>
      <c r="H994" s="14"/>
      <c r="I994" s="25" t="str">
        <f t="shared" si="75"/>
        <v/>
      </c>
      <c r="J994" s="45"/>
      <c r="K994" s="46"/>
      <c r="L994" s="15"/>
      <c r="M994" s="49" t="str">
        <f t="shared" si="76"/>
        <v/>
      </c>
      <c r="N994" s="47" t="str">
        <f t="shared" si="77"/>
        <v/>
      </c>
      <c r="O994" s="15"/>
      <c r="P994" s="15"/>
      <c r="Q994" s="15"/>
      <c r="R994" s="48" t="str">
        <f>IFERROR(MAX(IF(OR(O994="",P994="",Q994=""),"",IF(AND(MONTH(E994)=4,MONTH(F994)=4),(NETWORKDAYS(E994,F994,Lister!$D$7:$D$13)-O994)*N994/NETWORKDAYS(Lister!$D$19,Lister!$E$19,Lister!$D$7:$D$13),IF(AND(MONTH(E994)=4,MONTH(F994)&gt;4),(NETWORKDAYS(E994,Lister!$E$19,Lister!$D$7:$D$13)-O994)*N994/NETWORKDAYS(Lister!$D$19,Lister!$E$19,Lister!$D$7:$D$13),IF(MONTH(E994)&gt;4,0)))),0),"")</f>
        <v/>
      </c>
      <c r="S994" s="48" t="str">
        <f>IFERROR(MAX(IF(OR(O994="",P994="",Q994=""),"",IF(AND(MONTH(E994)=5,MONTH(F994)=5),(NETWORKDAYS(E994,F994,Lister!$D$7:$D$13)-P994)*N994/NETWORKDAYS(Lister!$D$20,Lister!$E$20,Lister!$D$7:$D$13),IF(AND(MONTH(E994)=4,MONTH(F994)=5),(NETWORKDAYS(Lister!$D$20,F994,Lister!$D$7:$D$13)-P994)*N994/NETWORKDAYS(Lister!$D$20,Lister!$E$20,Lister!$D$7:$D$13),IF(AND(MONTH(E994)=5,MONTH(F994)=6),(NETWORKDAYS(E994,Lister!$E$20,Lister!$D$7:$D$13)-P994)*N994/NETWORKDAYS(Lister!$D$20,Lister!$E$20,Lister!$D$7:$D$13),IF(AND(MONTH(E994)=4,MONTH(F994)=6),(NETWORKDAYS(Lister!$D$20,Lister!$E$20,Lister!$D$7:$D$13)-P994)*N994/NETWORKDAYS(Lister!$D$20,Lister!$E$20,Lister!$D$7:$D$13),IF(OR(MONTH(F994)=4,MONTH(E994)=6),0)))))),0),"")</f>
        <v/>
      </c>
      <c r="T994" s="48" t="str">
        <f>IFERROR(MAX(IF(OR(O994="",P994="",Q994=""),"",IF(AND(MONTH(E994)=6,MONTH(F994)=6),(NETWORKDAYS(E994,F994,Lister!$D$7:$D$13)-Q994)*N994/NETWORKDAYS(Lister!$D$21,Lister!$E$21,Lister!$D$7:$D$13),IF(AND(MONTH(E994)&lt;6,MONTH(F994)=6),(NETWORKDAYS(Lister!$D$21,F994,Lister!$D$7:$D$13)-Q994)*N994/NETWORKDAYS(Lister!$D$21,Lister!$E$21,Lister!$D$7:$D$13),IF(MONTH(F994)&lt;6,0)))),0),"")</f>
        <v/>
      </c>
      <c r="U994" s="50" t="str">
        <f t="shared" si="78"/>
        <v/>
      </c>
    </row>
    <row r="995" spans="1:21" x14ac:dyDescent="0.35">
      <c r="A995" s="11" t="str">
        <f t="shared" si="79"/>
        <v/>
      </c>
      <c r="B995" s="32"/>
      <c r="C995" s="17"/>
      <c r="D995" s="18"/>
      <c r="E995" s="12"/>
      <c r="F995" s="12"/>
      <c r="G995" s="40" t="str">
        <f>IF(OR(E995="",F995=""),"",NETWORKDAYS(E995,F995,Lister!$D$7:$D$13))</f>
        <v/>
      </c>
      <c r="H995" s="14"/>
      <c r="I995" s="25" t="str">
        <f t="shared" si="75"/>
        <v/>
      </c>
      <c r="J995" s="45"/>
      <c r="K995" s="46"/>
      <c r="L995" s="15"/>
      <c r="M995" s="49" t="str">
        <f t="shared" si="76"/>
        <v/>
      </c>
      <c r="N995" s="47" t="str">
        <f t="shared" si="77"/>
        <v/>
      </c>
      <c r="O995" s="15"/>
      <c r="P995" s="15"/>
      <c r="Q995" s="15"/>
      <c r="R995" s="48" t="str">
        <f>IFERROR(MAX(IF(OR(O995="",P995="",Q995=""),"",IF(AND(MONTH(E995)=4,MONTH(F995)=4),(NETWORKDAYS(E995,F995,Lister!$D$7:$D$13)-O995)*N995/NETWORKDAYS(Lister!$D$19,Lister!$E$19,Lister!$D$7:$D$13),IF(AND(MONTH(E995)=4,MONTH(F995)&gt;4),(NETWORKDAYS(E995,Lister!$E$19,Lister!$D$7:$D$13)-O995)*N995/NETWORKDAYS(Lister!$D$19,Lister!$E$19,Lister!$D$7:$D$13),IF(MONTH(E995)&gt;4,0)))),0),"")</f>
        <v/>
      </c>
      <c r="S995" s="48" t="str">
        <f>IFERROR(MAX(IF(OR(O995="",P995="",Q995=""),"",IF(AND(MONTH(E995)=5,MONTH(F995)=5),(NETWORKDAYS(E995,F995,Lister!$D$7:$D$13)-P995)*N995/NETWORKDAYS(Lister!$D$20,Lister!$E$20,Lister!$D$7:$D$13),IF(AND(MONTH(E995)=4,MONTH(F995)=5),(NETWORKDAYS(Lister!$D$20,F995,Lister!$D$7:$D$13)-P995)*N995/NETWORKDAYS(Lister!$D$20,Lister!$E$20,Lister!$D$7:$D$13),IF(AND(MONTH(E995)=5,MONTH(F995)=6),(NETWORKDAYS(E995,Lister!$E$20,Lister!$D$7:$D$13)-P995)*N995/NETWORKDAYS(Lister!$D$20,Lister!$E$20,Lister!$D$7:$D$13),IF(AND(MONTH(E995)=4,MONTH(F995)=6),(NETWORKDAYS(Lister!$D$20,Lister!$E$20,Lister!$D$7:$D$13)-P995)*N995/NETWORKDAYS(Lister!$D$20,Lister!$E$20,Lister!$D$7:$D$13),IF(OR(MONTH(F995)=4,MONTH(E995)=6),0)))))),0),"")</f>
        <v/>
      </c>
      <c r="T995" s="48" t="str">
        <f>IFERROR(MAX(IF(OR(O995="",P995="",Q995=""),"",IF(AND(MONTH(E995)=6,MONTH(F995)=6),(NETWORKDAYS(E995,F995,Lister!$D$7:$D$13)-Q995)*N995/NETWORKDAYS(Lister!$D$21,Lister!$E$21,Lister!$D$7:$D$13),IF(AND(MONTH(E995)&lt;6,MONTH(F995)=6),(NETWORKDAYS(Lister!$D$21,F995,Lister!$D$7:$D$13)-Q995)*N995/NETWORKDAYS(Lister!$D$21,Lister!$E$21,Lister!$D$7:$D$13),IF(MONTH(F995)&lt;6,0)))),0),"")</f>
        <v/>
      </c>
      <c r="U995" s="50" t="str">
        <f t="shared" si="78"/>
        <v/>
      </c>
    </row>
    <row r="996" spans="1:21" x14ac:dyDescent="0.35">
      <c r="A996" s="11" t="str">
        <f t="shared" si="79"/>
        <v/>
      </c>
      <c r="B996" s="32"/>
      <c r="C996" s="17"/>
      <c r="D996" s="18"/>
      <c r="E996" s="12"/>
      <c r="F996" s="12"/>
      <c r="G996" s="40" t="str">
        <f>IF(OR(E996="",F996=""),"",NETWORKDAYS(E996,F996,Lister!$D$7:$D$13))</f>
        <v/>
      </c>
      <c r="H996" s="14"/>
      <c r="I996" s="25" t="str">
        <f t="shared" si="75"/>
        <v/>
      </c>
      <c r="J996" s="45"/>
      <c r="K996" s="46"/>
      <c r="L996" s="15"/>
      <c r="M996" s="49" t="str">
        <f t="shared" si="76"/>
        <v/>
      </c>
      <c r="N996" s="47" t="str">
        <f t="shared" si="77"/>
        <v/>
      </c>
      <c r="O996" s="15"/>
      <c r="P996" s="15"/>
      <c r="Q996" s="15"/>
      <c r="R996" s="48" t="str">
        <f>IFERROR(MAX(IF(OR(O996="",P996="",Q996=""),"",IF(AND(MONTH(E996)=4,MONTH(F996)=4),(NETWORKDAYS(E996,F996,Lister!$D$7:$D$13)-O996)*N996/NETWORKDAYS(Lister!$D$19,Lister!$E$19,Lister!$D$7:$D$13),IF(AND(MONTH(E996)=4,MONTH(F996)&gt;4),(NETWORKDAYS(E996,Lister!$E$19,Lister!$D$7:$D$13)-O996)*N996/NETWORKDAYS(Lister!$D$19,Lister!$E$19,Lister!$D$7:$D$13),IF(MONTH(E996)&gt;4,0)))),0),"")</f>
        <v/>
      </c>
      <c r="S996" s="48" t="str">
        <f>IFERROR(MAX(IF(OR(O996="",P996="",Q996=""),"",IF(AND(MONTH(E996)=5,MONTH(F996)=5),(NETWORKDAYS(E996,F996,Lister!$D$7:$D$13)-P996)*N996/NETWORKDAYS(Lister!$D$20,Lister!$E$20,Lister!$D$7:$D$13),IF(AND(MONTH(E996)=4,MONTH(F996)=5),(NETWORKDAYS(Lister!$D$20,F996,Lister!$D$7:$D$13)-P996)*N996/NETWORKDAYS(Lister!$D$20,Lister!$E$20,Lister!$D$7:$D$13),IF(AND(MONTH(E996)=5,MONTH(F996)=6),(NETWORKDAYS(E996,Lister!$E$20,Lister!$D$7:$D$13)-P996)*N996/NETWORKDAYS(Lister!$D$20,Lister!$E$20,Lister!$D$7:$D$13),IF(AND(MONTH(E996)=4,MONTH(F996)=6),(NETWORKDAYS(Lister!$D$20,Lister!$E$20,Lister!$D$7:$D$13)-P996)*N996/NETWORKDAYS(Lister!$D$20,Lister!$E$20,Lister!$D$7:$D$13),IF(OR(MONTH(F996)=4,MONTH(E996)=6),0)))))),0),"")</f>
        <v/>
      </c>
      <c r="T996" s="48" t="str">
        <f>IFERROR(MAX(IF(OR(O996="",P996="",Q996=""),"",IF(AND(MONTH(E996)=6,MONTH(F996)=6),(NETWORKDAYS(E996,F996,Lister!$D$7:$D$13)-Q996)*N996/NETWORKDAYS(Lister!$D$21,Lister!$E$21,Lister!$D$7:$D$13),IF(AND(MONTH(E996)&lt;6,MONTH(F996)=6),(NETWORKDAYS(Lister!$D$21,F996,Lister!$D$7:$D$13)-Q996)*N996/NETWORKDAYS(Lister!$D$21,Lister!$E$21,Lister!$D$7:$D$13),IF(MONTH(F996)&lt;6,0)))),0),"")</f>
        <v/>
      </c>
      <c r="U996" s="50" t="str">
        <f t="shared" si="78"/>
        <v/>
      </c>
    </row>
    <row r="997" spans="1:21" x14ac:dyDescent="0.35">
      <c r="A997" s="11" t="str">
        <f t="shared" si="79"/>
        <v/>
      </c>
      <c r="B997" s="32"/>
      <c r="C997" s="17"/>
      <c r="D997" s="18"/>
      <c r="E997" s="12"/>
      <c r="F997" s="12"/>
      <c r="G997" s="40" t="str">
        <f>IF(OR(E997="",F997=""),"",NETWORKDAYS(E997,F997,Lister!$D$7:$D$13))</f>
        <v/>
      </c>
      <c r="H997" s="14"/>
      <c r="I997" s="25" t="str">
        <f t="shared" si="75"/>
        <v/>
      </c>
      <c r="J997" s="45"/>
      <c r="K997" s="46"/>
      <c r="L997" s="15"/>
      <c r="M997" s="49" t="str">
        <f t="shared" si="76"/>
        <v/>
      </c>
      <c r="N997" s="47" t="str">
        <f t="shared" si="77"/>
        <v/>
      </c>
      <c r="O997" s="15"/>
      <c r="P997" s="15"/>
      <c r="Q997" s="15"/>
      <c r="R997" s="48" t="str">
        <f>IFERROR(MAX(IF(OR(O997="",P997="",Q997=""),"",IF(AND(MONTH(E997)=4,MONTH(F997)=4),(NETWORKDAYS(E997,F997,Lister!$D$7:$D$13)-O997)*N997/NETWORKDAYS(Lister!$D$19,Lister!$E$19,Lister!$D$7:$D$13),IF(AND(MONTH(E997)=4,MONTH(F997)&gt;4),(NETWORKDAYS(E997,Lister!$E$19,Lister!$D$7:$D$13)-O997)*N997/NETWORKDAYS(Lister!$D$19,Lister!$E$19,Lister!$D$7:$D$13),IF(MONTH(E997)&gt;4,0)))),0),"")</f>
        <v/>
      </c>
      <c r="S997" s="48" t="str">
        <f>IFERROR(MAX(IF(OR(O997="",P997="",Q997=""),"",IF(AND(MONTH(E997)=5,MONTH(F997)=5),(NETWORKDAYS(E997,F997,Lister!$D$7:$D$13)-P997)*N997/NETWORKDAYS(Lister!$D$20,Lister!$E$20,Lister!$D$7:$D$13),IF(AND(MONTH(E997)=4,MONTH(F997)=5),(NETWORKDAYS(Lister!$D$20,F997,Lister!$D$7:$D$13)-P997)*N997/NETWORKDAYS(Lister!$D$20,Lister!$E$20,Lister!$D$7:$D$13),IF(AND(MONTH(E997)=5,MONTH(F997)=6),(NETWORKDAYS(E997,Lister!$E$20,Lister!$D$7:$D$13)-P997)*N997/NETWORKDAYS(Lister!$D$20,Lister!$E$20,Lister!$D$7:$D$13),IF(AND(MONTH(E997)=4,MONTH(F997)=6),(NETWORKDAYS(Lister!$D$20,Lister!$E$20,Lister!$D$7:$D$13)-P997)*N997/NETWORKDAYS(Lister!$D$20,Lister!$E$20,Lister!$D$7:$D$13),IF(OR(MONTH(F997)=4,MONTH(E997)=6),0)))))),0),"")</f>
        <v/>
      </c>
      <c r="T997" s="48" t="str">
        <f>IFERROR(MAX(IF(OR(O997="",P997="",Q997=""),"",IF(AND(MONTH(E997)=6,MONTH(F997)=6),(NETWORKDAYS(E997,F997,Lister!$D$7:$D$13)-Q997)*N997/NETWORKDAYS(Lister!$D$21,Lister!$E$21,Lister!$D$7:$D$13),IF(AND(MONTH(E997)&lt;6,MONTH(F997)=6),(NETWORKDAYS(Lister!$D$21,F997,Lister!$D$7:$D$13)-Q997)*N997/NETWORKDAYS(Lister!$D$21,Lister!$E$21,Lister!$D$7:$D$13),IF(MONTH(F997)&lt;6,0)))),0),"")</f>
        <v/>
      </c>
      <c r="U997" s="50" t="str">
        <f t="shared" si="78"/>
        <v/>
      </c>
    </row>
    <row r="998" spans="1:21" x14ac:dyDescent="0.35">
      <c r="A998" s="11" t="str">
        <f t="shared" si="79"/>
        <v/>
      </c>
      <c r="B998" s="32"/>
      <c r="C998" s="17"/>
      <c r="D998" s="18"/>
      <c r="E998" s="12"/>
      <c r="F998" s="12"/>
      <c r="G998" s="40" t="str">
        <f>IF(OR(E998="",F998=""),"",NETWORKDAYS(E998,F998,Lister!$D$7:$D$13))</f>
        <v/>
      </c>
      <c r="H998" s="14"/>
      <c r="I998" s="25" t="str">
        <f t="shared" si="75"/>
        <v/>
      </c>
      <c r="J998" s="45"/>
      <c r="K998" s="46"/>
      <c r="L998" s="15"/>
      <c r="M998" s="49" t="str">
        <f t="shared" si="76"/>
        <v/>
      </c>
      <c r="N998" s="47" t="str">
        <f t="shared" si="77"/>
        <v/>
      </c>
      <c r="O998" s="15"/>
      <c r="P998" s="15"/>
      <c r="Q998" s="15"/>
      <c r="R998" s="48" t="str">
        <f>IFERROR(MAX(IF(OR(O998="",P998="",Q998=""),"",IF(AND(MONTH(E998)=4,MONTH(F998)=4),(NETWORKDAYS(E998,F998,Lister!$D$7:$D$13)-O998)*N998/NETWORKDAYS(Lister!$D$19,Lister!$E$19,Lister!$D$7:$D$13),IF(AND(MONTH(E998)=4,MONTH(F998)&gt;4),(NETWORKDAYS(E998,Lister!$E$19,Lister!$D$7:$D$13)-O998)*N998/NETWORKDAYS(Lister!$D$19,Lister!$E$19,Lister!$D$7:$D$13),IF(MONTH(E998)&gt;4,0)))),0),"")</f>
        <v/>
      </c>
      <c r="S998" s="48" t="str">
        <f>IFERROR(MAX(IF(OR(O998="",P998="",Q998=""),"",IF(AND(MONTH(E998)=5,MONTH(F998)=5),(NETWORKDAYS(E998,F998,Lister!$D$7:$D$13)-P998)*N998/NETWORKDAYS(Lister!$D$20,Lister!$E$20,Lister!$D$7:$D$13),IF(AND(MONTH(E998)=4,MONTH(F998)=5),(NETWORKDAYS(Lister!$D$20,F998,Lister!$D$7:$D$13)-P998)*N998/NETWORKDAYS(Lister!$D$20,Lister!$E$20,Lister!$D$7:$D$13),IF(AND(MONTH(E998)=5,MONTH(F998)=6),(NETWORKDAYS(E998,Lister!$E$20,Lister!$D$7:$D$13)-P998)*N998/NETWORKDAYS(Lister!$D$20,Lister!$E$20,Lister!$D$7:$D$13),IF(AND(MONTH(E998)=4,MONTH(F998)=6),(NETWORKDAYS(Lister!$D$20,Lister!$E$20,Lister!$D$7:$D$13)-P998)*N998/NETWORKDAYS(Lister!$D$20,Lister!$E$20,Lister!$D$7:$D$13),IF(OR(MONTH(F998)=4,MONTH(E998)=6),0)))))),0),"")</f>
        <v/>
      </c>
      <c r="T998" s="48" t="str">
        <f>IFERROR(MAX(IF(OR(O998="",P998="",Q998=""),"",IF(AND(MONTH(E998)=6,MONTH(F998)=6),(NETWORKDAYS(E998,F998,Lister!$D$7:$D$13)-Q998)*N998/NETWORKDAYS(Lister!$D$21,Lister!$E$21,Lister!$D$7:$D$13),IF(AND(MONTH(E998)&lt;6,MONTH(F998)=6),(NETWORKDAYS(Lister!$D$21,F998,Lister!$D$7:$D$13)-Q998)*N998/NETWORKDAYS(Lister!$D$21,Lister!$E$21,Lister!$D$7:$D$13),IF(MONTH(F998)&lt;6,0)))),0),"")</f>
        <v/>
      </c>
      <c r="U998" s="50" t="str">
        <f t="shared" si="78"/>
        <v/>
      </c>
    </row>
    <row r="999" spans="1:21" x14ac:dyDescent="0.35">
      <c r="A999" s="11" t="str">
        <f t="shared" si="79"/>
        <v/>
      </c>
      <c r="B999" s="32"/>
      <c r="C999" s="17"/>
      <c r="D999" s="18"/>
      <c r="E999" s="12"/>
      <c r="F999" s="12"/>
      <c r="G999" s="40" t="str">
        <f>IF(OR(E999="",F999=""),"",NETWORKDAYS(E999,F999,Lister!$D$7:$D$13))</f>
        <v/>
      </c>
      <c r="H999" s="14"/>
      <c r="I999" s="25" t="str">
        <f t="shared" si="75"/>
        <v/>
      </c>
      <c r="J999" s="45"/>
      <c r="K999" s="46"/>
      <c r="L999" s="15"/>
      <c r="M999" s="49" t="str">
        <f t="shared" si="76"/>
        <v/>
      </c>
      <c r="N999" s="47" t="str">
        <f t="shared" si="77"/>
        <v/>
      </c>
      <c r="O999" s="15"/>
      <c r="P999" s="15"/>
      <c r="Q999" s="15"/>
      <c r="R999" s="48" t="str">
        <f>IFERROR(MAX(IF(OR(O999="",P999="",Q999=""),"",IF(AND(MONTH(E999)=4,MONTH(F999)=4),(NETWORKDAYS(E999,F999,Lister!$D$7:$D$13)-O999)*N999/NETWORKDAYS(Lister!$D$19,Lister!$E$19,Lister!$D$7:$D$13),IF(AND(MONTH(E999)=4,MONTH(F999)&gt;4),(NETWORKDAYS(E999,Lister!$E$19,Lister!$D$7:$D$13)-O999)*N999/NETWORKDAYS(Lister!$D$19,Lister!$E$19,Lister!$D$7:$D$13),IF(MONTH(E999)&gt;4,0)))),0),"")</f>
        <v/>
      </c>
      <c r="S999" s="48" t="str">
        <f>IFERROR(MAX(IF(OR(O999="",P999="",Q999=""),"",IF(AND(MONTH(E999)=5,MONTH(F999)=5),(NETWORKDAYS(E999,F999,Lister!$D$7:$D$13)-P999)*N999/NETWORKDAYS(Lister!$D$20,Lister!$E$20,Lister!$D$7:$D$13),IF(AND(MONTH(E999)=4,MONTH(F999)=5),(NETWORKDAYS(Lister!$D$20,F999,Lister!$D$7:$D$13)-P999)*N999/NETWORKDAYS(Lister!$D$20,Lister!$E$20,Lister!$D$7:$D$13),IF(AND(MONTH(E999)=5,MONTH(F999)=6),(NETWORKDAYS(E999,Lister!$E$20,Lister!$D$7:$D$13)-P999)*N999/NETWORKDAYS(Lister!$D$20,Lister!$E$20,Lister!$D$7:$D$13),IF(AND(MONTH(E999)=4,MONTH(F999)=6),(NETWORKDAYS(Lister!$D$20,Lister!$E$20,Lister!$D$7:$D$13)-P999)*N999/NETWORKDAYS(Lister!$D$20,Lister!$E$20,Lister!$D$7:$D$13),IF(OR(MONTH(F999)=4,MONTH(E999)=6),0)))))),0),"")</f>
        <v/>
      </c>
      <c r="T999" s="48" t="str">
        <f>IFERROR(MAX(IF(OR(O999="",P999="",Q999=""),"",IF(AND(MONTH(E999)=6,MONTH(F999)=6),(NETWORKDAYS(E999,F999,Lister!$D$7:$D$13)-Q999)*N999/NETWORKDAYS(Lister!$D$21,Lister!$E$21,Lister!$D$7:$D$13),IF(AND(MONTH(E999)&lt;6,MONTH(F999)=6),(NETWORKDAYS(Lister!$D$21,F999,Lister!$D$7:$D$13)-Q999)*N999/NETWORKDAYS(Lister!$D$21,Lister!$E$21,Lister!$D$7:$D$13),IF(MONTH(F999)&lt;6,0)))),0),"")</f>
        <v/>
      </c>
      <c r="U999" s="50" t="str">
        <f t="shared" si="78"/>
        <v/>
      </c>
    </row>
    <row r="1000" spans="1:21" x14ac:dyDescent="0.35">
      <c r="A1000" s="11" t="str">
        <f t="shared" si="79"/>
        <v/>
      </c>
      <c r="B1000" s="32"/>
      <c r="C1000" s="17"/>
      <c r="D1000" s="18"/>
      <c r="E1000" s="12"/>
      <c r="F1000" s="12"/>
      <c r="G1000" s="40" t="str">
        <f>IF(OR(E1000="",F1000=""),"",NETWORKDAYS(E1000,F1000,Lister!$D$7:$D$13))</f>
        <v/>
      </c>
      <c r="H1000" s="14"/>
      <c r="I1000" s="25" t="str">
        <f t="shared" si="75"/>
        <v/>
      </c>
      <c r="J1000" s="45"/>
      <c r="K1000" s="46"/>
      <c r="L1000" s="15"/>
      <c r="M1000" s="49" t="str">
        <f t="shared" si="76"/>
        <v/>
      </c>
      <c r="N1000" s="47" t="str">
        <f t="shared" si="77"/>
        <v/>
      </c>
      <c r="O1000" s="15"/>
      <c r="P1000" s="15"/>
      <c r="Q1000" s="15"/>
      <c r="R1000" s="48" t="str">
        <f>IFERROR(MAX(IF(OR(O1000="",P1000="",Q1000=""),"",IF(AND(MONTH(E1000)=4,MONTH(F1000)=4),(NETWORKDAYS(E1000,F1000,Lister!$D$7:$D$13)-O1000)*N1000/NETWORKDAYS(Lister!$D$19,Lister!$E$19,Lister!$D$7:$D$13),IF(AND(MONTH(E1000)=4,MONTH(F1000)&gt;4),(NETWORKDAYS(E1000,Lister!$E$19,Lister!$D$7:$D$13)-O1000)*N1000/NETWORKDAYS(Lister!$D$19,Lister!$E$19,Lister!$D$7:$D$13),IF(MONTH(E1000)&gt;4,0)))),0),"")</f>
        <v/>
      </c>
      <c r="S1000" s="48" t="str">
        <f>IFERROR(MAX(IF(OR(O1000="",P1000="",Q1000=""),"",IF(AND(MONTH(E1000)=5,MONTH(F1000)=5),(NETWORKDAYS(E1000,F1000,Lister!$D$7:$D$13)-P1000)*N1000/NETWORKDAYS(Lister!$D$20,Lister!$E$20,Lister!$D$7:$D$13),IF(AND(MONTH(E1000)=4,MONTH(F1000)=5),(NETWORKDAYS(Lister!$D$20,F1000,Lister!$D$7:$D$13)-P1000)*N1000/NETWORKDAYS(Lister!$D$20,Lister!$E$20,Lister!$D$7:$D$13),IF(AND(MONTH(E1000)=5,MONTH(F1000)=6),(NETWORKDAYS(E1000,Lister!$E$20,Lister!$D$7:$D$13)-P1000)*N1000/NETWORKDAYS(Lister!$D$20,Lister!$E$20,Lister!$D$7:$D$13),IF(AND(MONTH(E1000)=4,MONTH(F1000)=6),(NETWORKDAYS(Lister!$D$20,Lister!$E$20,Lister!$D$7:$D$13)-P1000)*N1000/NETWORKDAYS(Lister!$D$20,Lister!$E$20,Lister!$D$7:$D$13),IF(OR(MONTH(F1000)=4,MONTH(E1000)=6),0)))))),0),"")</f>
        <v/>
      </c>
      <c r="T1000" s="48" t="str">
        <f>IFERROR(MAX(IF(OR(O1000="",P1000="",Q1000=""),"",IF(AND(MONTH(E1000)=6,MONTH(F1000)=6),(NETWORKDAYS(E1000,F1000,Lister!$D$7:$D$13)-Q1000)*N1000/NETWORKDAYS(Lister!$D$21,Lister!$E$21,Lister!$D$7:$D$13),IF(AND(MONTH(E1000)&lt;6,MONTH(F1000)=6),(NETWORKDAYS(Lister!$D$21,F1000,Lister!$D$7:$D$13)-Q1000)*N1000/NETWORKDAYS(Lister!$D$21,Lister!$E$21,Lister!$D$7:$D$13),IF(MONTH(F1000)&lt;6,0)))),0),"")</f>
        <v/>
      </c>
      <c r="U1000" s="50" t="str">
        <f t="shared" si="78"/>
        <v/>
      </c>
    </row>
    <row r="1001" spans="1:21" x14ac:dyDescent="0.35">
      <c r="A1001" s="11" t="str">
        <f t="shared" si="79"/>
        <v/>
      </c>
      <c r="B1001" s="32"/>
      <c r="C1001" s="17"/>
      <c r="D1001" s="18"/>
      <c r="E1001" s="12"/>
      <c r="F1001" s="12"/>
      <c r="G1001" s="40" t="str">
        <f>IF(OR(E1001="",F1001=""),"",NETWORKDAYS(E1001,F1001,Lister!$D$7:$D$13))</f>
        <v/>
      </c>
      <c r="H1001" s="14"/>
      <c r="I1001" s="25" t="str">
        <f t="shared" si="75"/>
        <v/>
      </c>
      <c r="J1001" s="45"/>
      <c r="K1001" s="46"/>
      <c r="L1001" s="15"/>
      <c r="M1001" s="49" t="str">
        <f t="shared" si="76"/>
        <v/>
      </c>
      <c r="N1001" s="47" t="str">
        <f t="shared" si="77"/>
        <v/>
      </c>
      <c r="O1001" s="15"/>
      <c r="P1001" s="15"/>
      <c r="Q1001" s="15"/>
      <c r="R1001" s="48" t="str">
        <f>IFERROR(MAX(IF(OR(O1001="",P1001="",Q1001=""),"",IF(AND(MONTH(E1001)=4,MONTH(F1001)=4),(NETWORKDAYS(E1001,F1001,Lister!$D$7:$D$13)-O1001)*N1001/NETWORKDAYS(Lister!$D$19,Lister!$E$19,Lister!$D$7:$D$13),IF(AND(MONTH(E1001)=4,MONTH(F1001)&gt;4),(NETWORKDAYS(E1001,Lister!$E$19,Lister!$D$7:$D$13)-O1001)*N1001/NETWORKDAYS(Lister!$D$19,Lister!$E$19,Lister!$D$7:$D$13),IF(MONTH(E1001)&gt;4,0)))),0),"")</f>
        <v/>
      </c>
      <c r="S1001" s="48" t="str">
        <f>IFERROR(MAX(IF(OR(O1001="",P1001="",Q1001=""),"",IF(AND(MONTH(E1001)=5,MONTH(F1001)=5),(NETWORKDAYS(E1001,F1001,Lister!$D$7:$D$13)-P1001)*N1001/NETWORKDAYS(Lister!$D$20,Lister!$E$20,Lister!$D$7:$D$13),IF(AND(MONTH(E1001)=4,MONTH(F1001)=5),(NETWORKDAYS(Lister!$D$20,F1001,Lister!$D$7:$D$13)-P1001)*N1001/NETWORKDAYS(Lister!$D$20,Lister!$E$20,Lister!$D$7:$D$13),IF(AND(MONTH(E1001)=5,MONTH(F1001)=6),(NETWORKDAYS(E1001,Lister!$E$20,Lister!$D$7:$D$13)-P1001)*N1001/NETWORKDAYS(Lister!$D$20,Lister!$E$20,Lister!$D$7:$D$13),IF(AND(MONTH(E1001)=4,MONTH(F1001)=6),(NETWORKDAYS(Lister!$D$20,Lister!$E$20,Lister!$D$7:$D$13)-P1001)*N1001/NETWORKDAYS(Lister!$D$20,Lister!$E$20,Lister!$D$7:$D$13),IF(OR(MONTH(F1001)=4,MONTH(E1001)=6),0)))))),0),"")</f>
        <v/>
      </c>
      <c r="T1001" s="48" t="str">
        <f>IFERROR(MAX(IF(OR(O1001="",P1001="",Q1001=""),"",IF(AND(MONTH(E1001)=6,MONTH(F1001)=6),(NETWORKDAYS(E1001,F1001,Lister!$D$7:$D$13)-Q1001)*N1001/NETWORKDAYS(Lister!$D$21,Lister!$E$21,Lister!$D$7:$D$13),IF(AND(MONTH(E1001)&lt;6,MONTH(F1001)=6),(NETWORKDAYS(Lister!$D$21,F1001,Lister!$D$7:$D$13)-Q1001)*N1001/NETWORKDAYS(Lister!$D$21,Lister!$E$21,Lister!$D$7:$D$13),IF(MONTH(F1001)&lt;6,0)))),0),"")</f>
        <v/>
      </c>
      <c r="U1001" s="50" t="str">
        <f t="shared" si="78"/>
        <v/>
      </c>
    </row>
    <row r="1002" spans="1:21" x14ac:dyDescent="0.35">
      <c r="A1002" s="11" t="str">
        <f t="shared" si="79"/>
        <v/>
      </c>
      <c r="B1002" s="32"/>
      <c r="C1002" s="17"/>
      <c r="D1002" s="18"/>
      <c r="E1002" s="12"/>
      <c r="F1002" s="12"/>
      <c r="G1002" s="40" t="str">
        <f>IF(OR(E1002="",F1002=""),"",NETWORKDAYS(E1002,F1002,Lister!$D$7:$D$13))</f>
        <v/>
      </c>
      <c r="H1002" s="14"/>
      <c r="I1002" s="25" t="str">
        <f t="shared" si="75"/>
        <v/>
      </c>
      <c r="J1002" s="45"/>
      <c r="K1002" s="46"/>
      <c r="L1002" s="15"/>
      <c r="M1002" s="49" t="str">
        <f t="shared" si="76"/>
        <v/>
      </c>
      <c r="N1002" s="47" t="str">
        <f t="shared" si="77"/>
        <v/>
      </c>
      <c r="O1002" s="15"/>
      <c r="P1002" s="15"/>
      <c r="Q1002" s="15"/>
      <c r="R1002" s="48" t="str">
        <f>IFERROR(MAX(IF(OR(O1002="",P1002="",Q1002=""),"",IF(AND(MONTH(E1002)=4,MONTH(F1002)=4),(NETWORKDAYS(E1002,F1002,Lister!$D$7:$D$13)-O1002)*N1002/NETWORKDAYS(Lister!$D$19,Lister!$E$19,Lister!$D$7:$D$13),IF(AND(MONTH(E1002)=4,MONTH(F1002)&gt;4),(NETWORKDAYS(E1002,Lister!$E$19,Lister!$D$7:$D$13)-O1002)*N1002/NETWORKDAYS(Lister!$D$19,Lister!$E$19,Lister!$D$7:$D$13),IF(MONTH(E1002)&gt;4,0)))),0),"")</f>
        <v/>
      </c>
      <c r="S1002" s="48" t="str">
        <f>IFERROR(MAX(IF(OR(O1002="",P1002="",Q1002=""),"",IF(AND(MONTH(E1002)=5,MONTH(F1002)=5),(NETWORKDAYS(E1002,F1002,Lister!$D$7:$D$13)-P1002)*N1002/NETWORKDAYS(Lister!$D$20,Lister!$E$20,Lister!$D$7:$D$13),IF(AND(MONTH(E1002)=4,MONTH(F1002)=5),(NETWORKDAYS(Lister!$D$20,F1002,Lister!$D$7:$D$13)-P1002)*N1002/NETWORKDAYS(Lister!$D$20,Lister!$E$20,Lister!$D$7:$D$13),IF(AND(MONTH(E1002)=5,MONTH(F1002)=6),(NETWORKDAYS(E1002,Lister!$E$20,Lister!$D$7:$D$13)-P1002)*N1002/NETWORKDAYS(Lister!$D$20,Lister!$E$20,Lister!$D$7:$D$13),IF(AND(MONTH(E1002)=4,MONTH(F1002)=6),(NETWORKDAYS(Lister!$D$20,Lister!$E$20,Lister!$D$7:$D$13)-P1002)*N1002/NETWORKDAYS(Lister!$D$20,Lister!$E$20,Lister!$D$7:$D$13),IF(OR(MONTH(F1002)=4,MONTH(E1002)=6),0)))))),0),"")</f>
        <v/>
      </c>
      <c r="T1002" s="48" t="str">
        <f>IFERROR(MAX(IF(OR(O1002="",P1002="",Q1002=""),"",IF(AND(MONTH(E1002)=6,MONTH(F1002)=6),(NETWORKDAYS(E1002,F1002,Lister!$D$7:$D$13)-Q1002)*N1002/NETWORKDAYS(Lister!$D$21,Lister!$E$21,Lister!$D$7:$D$13),IF(AND(MONTH(E1002)&lt;6,MONTH(F1002)=6),(NETWORKDAYS(Lister!$D$21,F1002,Lister!$D$7:$D$13)-Q1002)*N1002/NETWORKDAYS(Lister!$D$21,Lister!$E$21,Lister!$D$7:$D$13),IF(MONTH(F1002)&lt;6,0)))),0),"")</f>
        <v/>
      </c>
      <c r="U1002" s="50" t="str">
        <f t="shared" si="78"/>
        <v/>
      </c>
    </row>
    <row r="1003" spans="1:21" x14ac:dyDescent="0.35">
      <c r="A1003" s="11" t="str">
        <f t="shared" si="79"/>
        <v/>
      </c>
      <c r="B1003" s="32"/>
      <c r="C1003" s="17"/>
      <c r="D1003" s="18"/>
      <c r="E1003" s="12"/>
      <c r="F1003" s="12"/>
      <c r="G1003" s="40" t="str">
        <f>IF(OR(E1003="",F1003=""),"",NETWORKDAYS(E1003,F1003,Lister!$D$7:$D$13))</f>
        <v/>
      </c>
      <c r="H1003" s="14"/>
      <c r="I1003" s="25" t="str">
        <f t="shared" si="75"/>
        <v/>
      </c>
      <c r="J1003" s="45"/>
      <c r="K1003" s="46"/>
      <c r="L1003" s="15"/>
      <c r="M1003" s="49" t="str">
        <f t="shared" si="76"/>
        <v/>
      </c>
      <c r="N1003" s="47" t="str">
        <f t="shared" si="77"/>
        <v/>
      </c>
      <c r="O1003" s="15"/>
      <c r="P1003" s="15"/>
      <c r="Q1003" s="15"/>
      <c r="R1003" s="48" t="str">
        <f>IFERROR(MAX(IF(OR(O1003="",P1003="",Q1003=""),"",IF(AND(MONTH(E1003)=4,MONTH(F1003)=4),(NETWORKDAYS(E1003,F1003,Lister!$D$7:$D$13)-O1003)*N1003/NETWORKDAYS(Lister!$D$19,Lister!$E$19,Lister!$D$7:$D$13),IF(AND(MONTH(E1003)=4,MONTH(F1003)&gt;4),(NETWORKDAYS(E1003,Lister!$E$19,Lister!$D$7:$D$13)-O1003)*N1003/NETWORKDAYS(Lister!$D$19,Lister!$E$19,Lister!$D$7:$D$13),IF(MONTH(E1003)&gt;4,0)))),0),"")</f>
        <v/>
      </c>
      <c r="S1003" s="48" t="str">
        <f>IFERROR(MAX(IF(OR(O1003="",P1003="",Q1003=""),"",IF(AND(MONTH(E1003)=5,MONTH(F1003)=5),(NETWORKDAYS(E1003,F1003,Lister!$D$7:$D$13)-P1003)*N1003/NETWORKDAYS(Lister!$D$20,Lister!$E$20,Lister!$D$7:$D$13),IF(AND(MONTH(E1003)=4,MONTH(F1003)=5),(NETWORKDAYS(Lister!$D$20,F1003,Lister!$D$7:$D$13)-P1003)*N1003/NETWORKDAYS(Lister!$D$20,Lister!$E$20,Lister!$D$7:$D$13),IF(AND(MONTH(E1003)=5,MONTH(F1003)=6),(NETWORKDAYS(E1003,Lister!$E$20,Lister!$D$7:$D$13)-P1003)*N1003/NETWORKDAYS(Lister!$D$20,Lister!$E$20,Lister!$D$7:$D$13),IF(AND(MONTH(E1003)=4,MONTH(F1003)=6),(NETWORKDAYS(Lister!$D$20,Lister!$E$20,Lister!$D$7:$D$13)-P1003)*N1003/NETWORKDAYS(Lister!$D$20,Lister!$E$20,Lister!$D$7:$D$13),IF(OR(MONTH(F1003)=4,MONTH(E1003)=6),0)))))),0),"")</f>
        <v/>
      </c>
      <c r="T1003" s="48" t="str">
        <f>IFERROR(MAX(IF(OR(O1003="",P1003="",Q1003=""),"",IF(AND(MONTH(E1003)=6,MONTH(F1003)=6),(NETWORKDAYS(E1003,F1003,Lister!$D$7:$D$13)-Q1003)*N1003/NETWORKDAYS(Lister!$D$21,Lister!$E$21,Lister!$D$7:$D$13),IF(AND(MONTH(E1003)&lt;6,MONTH(F1003)=6),(NETWORKDAYS(Lister!$D$21,F1003,Lister!$D$7:$D$13)-Q1003)*N1003/NETWORKDAYS(Lister!$D$21,Lister!$E$21,Lister!$D$7:$D$13),IF(MONTH(F1003)&lt;6,0)))),0),"")</f>
        <v/>
      </c>
      <c r="U1003" s="50" t="str">
        <f t="shared" si="78"/>
        <v/>
      </c>
    </row>
    <row r="1004" spans="1:21" x14ac:dyDescent="0.35">
      <c r="A1004" s="11" t="str">
        <f t="shared" si="79"/>
        <v/>
      </c>
      <c r="B1004" s="32"/>
      <c r="C1004" s="17"/>
      <c r="D1004" s="18"/>
      <c r="E1004" s="12"/>
      <c r="F1004" s="12"/>
      <c r="G1004" s="40" t="str">
        <f>IF(OR(E1004="",F1004=""),"",NETWORKDAYS(E1004,F1004,Lister!$D$7:$D$13))</f>
        <v/>
      </c>
      <c r="H1004" s="14"/>
      <c r="I1004" s="25" t="str">
        <f t="shared" si="75"/>
        <v/>
      </c>
      <c r="J1004" s="45"/>
      <c r="K1004" s="46"/>
      <c r="L1004" s="15"/>
      <c r="M1004" s="49" t="str">
        <f t="shared" si="76"/>
        <v/>
      </c>
      <c r="N1004" s="47" t="str">
        <f t="shared" si="77"/>
        <v/>
      </c>
      <c r="O1004" s="15"/>
      <c r="P1004" s="15"/>
      <c r="Q1004" s="15"/>
      <c r="R1004" s="48" t="str">
        <f>IFERROR(MAX(IF(OR(O1004="",P1004="",Q1004=""),"",IF(AND(MONTH(E1004)=4,MONTH(F1004)=4),(NETWORKDAYS(E1004,F1004,Lister!$D$7:$D$13)-O1004)*N1004/NETWORKDAYS(Lister!$D$19,Lister!$E$19,Lister!$D$7:$D$13),IF(AND(MONTH(E1004)=4,MONTH(F1004)&gt;4),(NETWORKDAYS(E1004,Lister!$E$19,Lister!$D$7:$D$13)-O1004)*N1004/NETWORKDAYS(Lister!$D$19,Lister!$E$19,Lister!$D$7:$D$13),IF(MONTH(E1004)&gt;4,0)))),0),"")</f>
        <v/>
      </c>
      <c r="S1004" s="48" t="str">
        <f>IFERROR(MAX(IF(OR(O1004="",P1004="",Q1004=""),"",IF(AND(MONTH(E1004)=5,MONTH(F1004)=5),(NETWORKDAYS(E1004,F1004,Lister!$D$7:$D$13)-P1004)*N1004/NETWORKDAYS(Lister!$D$20,Lister!$E$20,Lister!$D$7:$D$13),IF(AND(MONTH(E1004)=4,MONTH(F1004)=5),(NETWORKDAYS(Lister!$D$20,F1004,Lister!$D$7:$D$13)-P1004)*N1004/NETWORKDAYS(Lister!$D$20,Lister!$E$20,Lister!$D$7:$D$13),IF(AND(MONTH(E1004)=5,MONTH(F1004)=6),(NETWORKDAYS(E1004,Lister!$E$20,Lister!$D$7:$D$13)-P1004)*N1004/NETWORKDAYS(Lister!$D$20,Lister!$E$20,Lister!$D$7:$D$13),IF(AND(MONTH(E1004)=4,MONTH(F1004)=6),(NETWORKDAYS(Lister!$D$20,Lister!$E$20,Lister!$D$7:$D$13)-P1004)*N1004/NETWORKDAYS(Lister!$D$20,Lister!$E$20,Lister!$D$7:$D$13),IF(OR(MONTH(F1004)=4,MONTH(E1004)=6),0)))))),0),"")</f>
        <v/>
      </c>
      <c r="T1004" s="48" t="str">
        <f>IFERROR(MAX(IF(OR(O1004="",P1004="",Q1004=""),"",IF(AND(MONTH(E1004)=6,MONTH(F1004)=6),(NETWORKDAYS(E1004,F1004,Lister!$D$7:$D$13)-Q1004)*N1004/NETWORKDAYS(Lister!$D$21,Lister!$E$21,Lister!$D$7:$D$13),IF(AND(MONTH(E1004)&lt;6,MONTH(F1004)=6),(NETWORKDAYS(Lister!$D$21,F1004,Lister!$D$7:$D$13)-Q1004)*N1004/NETWORKDAYS(Lister!$D$21,Lister!$E$21,Lister!$D$7:$D$13),IF(MONTH(F1004)&lt;6,0)))),0),"")</f>
        <v/>
      </c>
      <c r="U1004" s="50" t="str">
        <f t="shared" si="78"/>
        <v/>
      </c>
    </row>
    <row r="1005" spans="1:21" x14ac:dyDescent="0.35">
      <c r="A1005" s="11" t="str">
        <f t="shared" si="79"/>
        <v/>
      </c>
      <c r="B1005" s="32"/>
      <c r="C1005" s="17"/>
      <c r="D1005" s="18"/>
      <c r="E1005" s="12"/>
      <c r="F1005" s="12"/>
      <c r="G1005" s="40" t="str">
        <f>IF(OR(E1005="",F1005=""),"",NETWORKDAYS(E1005,F1005,Lister!$D$7:$D$13))</f>
        <v/>
      </c>
      <c r="H1005" s="14"/>
      <c r="I1005" s="25" t="str">
        <f t="shared" si="75"/>
        <v/>
      </c>
      <c r="J1005" s="45"/>
      <c r="K1005" s="46"/>
      <c r="L1005" s="15"/>
      <c r="M1005" s="49" t="str">
        <f t="shared" si="76"/>
        <v/>
      </c>
      <c r="N1005" s="47" t="str">
        <f t="shared" si="77"/>
        <v/>
      </c>
      <c r="O1005" s="15"/>
      <c r="P1005" s="15"/>
      <c r="Q1005" s="15"/>
      <c r="R1005" s="48" t="str">
        <f>IFERROR(MAX(IF(OR(O1005="",P1005="",Q1005=""),"",IF(AND(MONTH(E1005)=4,MONTH(F1005)=4),(NETWORKDAYS(E1005,F1005,Lister!$D$7:$D$13)-O1005)*N1005/NETWORKDAYS(Lister!$D$19,Lister!$E$19,Lister!$D$7:$D$13),IF(AND(MONTH(E1005)=4,MONTH(F1005)&gt;4),(NETWORKDAYS(E1005,Lister!$E$19,Lister!$D$7:$D$13)-O1005)*N1005/NETWORKDAYS(Lister!$D$19,Lister!$E$19,Lister!$D$7:$D$13),IF(MONTH(E1005)&gt;4,0)))),0),"")</f>
        <v/>
      </c>
      <c r="S1005" s="48" t="str">
        <f>IFERROR(MAX(IF(OR(O1005="",P1005="",Q1005=""),"",IF(AND(MONTH(E1005)=5,MONTH(F1005)=5),(NETWORKDAYS(E1005,F1005,Lister!$D$7:$D$13)-P1005)*N1005/NETWORKDAYS(Lister!$D$20,Lister!$E$20,Lister!$D$7:$D$13),IF(AND(MONTH(E1005)=4,MONTH(F1005)=5),(NETWORKDAYS(Lister!$D$20,F1005,Lister!$D$7:$D$13)-P1005)*N1005/NETWORKDAYS(Lister!$D$20,Lister!$E$20,Lister!$D$7:$D$13),IF(AND(MONTH(E1005)=5,MONTH(F1005)=6),(NETWORKDAYS(E1005,Lister!$E$20,Lister!$D$7:$D$13)-P1005)*N1005/NETWORKDAYS(Lister!$D$20,Lister!$E$20,Lister!$D$7:$D$13),IF(AND(MONTH(E1005)=4,MONTH(F1005)=6),(NETWORKDAYS(Lister!$D$20,Lister!$E$20,Lister!$D$7:$D$13)-P1005)*N1005/NETWORKDAYS(Lister!$D$20,Lister!$E$20,Lister!$D$7:$D$13),IF(OR(MONTH(F1005)=4,MONTH(E1005)=6),0)))))),0),"")</f>
        <v/>
      </c>
      <c r="T1005" s="48" t="str">
        <f>IFERROR(MAX(IF(OR(O1005="",P1005="",Q1005=""),"",IF(AND(MONTH(E1005)=6,MONTH(F1005)=6),(NETWORKDAYS(E1005,F1005,Lister!$D$7:$D$13)-Q1005)*N1005/NETWORKDAYS(Lister!$D$21,Lister!$E$21,Lister!$D$7:$D$13),IF(AND(MONTH(E1005)&lt;6,MONTH(F1005)=6),(NETWORKDAYS(Lister!$D$21,F1005,Lister!$D$7:$D$13)-Q1005)*N1005/NETWORKDAYS(Lister!$D$21,Lister!$E$21,Lister!$D$7:$D$13),IF(MONTH(F1005)&lt;6,0)))),0),"")</f>
        <v/>
      </c>
      <c r="U1005" s="50" t="str">
        <f t="shared" si="78"/>
        <v/>
      </c>
    </row>
    <row r="1006" spans="1:21" x14ac:dyDescent="0.35">
      <c r="A1006" s="11" t="str">
        <f t="shared" si="79"/>
        <v/>
      </c>
      <c r="B1006" s="32"/>
      <c r="C1006" s="17"/>
      <c r="D1006" s="18"/>
      <c r="E1006" s="12"/>
      <c r="F1006" s="12"/>
      <c r="G1006" s="40" t="str">
        <f>IF(OR(E1006="",F1006=""),"",NETWORKDAYS(E1006,F1006,Lister!$D$7:$D$13))</f>
        <v/>
      </c>
      <c r="H1006" s="14"/>
      <c r="I1006" s="25" t="str">
        <f t="shared" si="75"/>
        <v/>
      </c>
      <c r="J1006" s="45"/>
      <c r="K1006" s="46"/>
      <c r="L1006" s="15"/>
      <c r="M1006" s="49" t="str">
        <f t="shared" si="76"/>
        <v/>
      </c>
      <c r="N1006" s="47" t="str">
        <f t="shared" si="77"/>
        <v/>
      </c>
      <c r="O1006" s="15"/>
      <c r="P1006" s="15"/>
      <c r="Q1006" s="15"/>
      <c r="R1006" s="48" t="str">
        <f>IFERROR(MAX(IF(OR(O1006="",P1006="",Q1006=""),"",IF(AND(MONTH(E1006)=4,MONTH(F1006)=4),(NETWORKDAYS(E1006,F1006,Lister!$D$7:$D$13)-O1006)*N1006/NETWORKDAYS(Lister!$D$19,Lister!$E$19,Lister!$D$7:$D$13),IF(AND(MONTH(E1006)=4,MONTH(F1006)&gt;4),(NETWORKDAYS(E1006,Lister!$E$19,Lister!$D$7:$D$13)-O1006)*N1006/NETWORKDAYS(Lister!$D$19,Lister!$E$19,Lister!$D$7:$D$13),IF(MONTH(E1006)&gt;4,0)))),0),"")</f>
        <v/>
      </c>
      <c r="S1006" s="48" t="str">
        <f>IFERROR(MAX(IF(OR(O1006="",P1006="",Q1006=""),"",IF(AND(MONTH(E1006)=5,MONTH(F1006)=5),(NETWORKDAYS(E1006,F1006,Lister!$D$7:$D$13)-P1006)*N1006/NETWORKDAYS(Lister!$D$20,Lister!$E$20,Lister!$D$7:$D$13),IF(AND(MONTH(E1006)=4,MONTH(F1006)=5),(NETWORKDAYS(Lister!$D$20,F1006,Lister!$D$7:$D$13)-P1006)*N1006/NETWORKDAYS(Lister!$D$20,Lister!$E$20,Lister!$D$7:$D$13),IF(AND(MONTH(E1006)=5,MONTH(F1006)=6),(NETWORKDAYS(E1006,Lister!$E$20,Lister!$D$7:$D$13)-P1006)*N1006/NETWORKDAYS(Lister!$D$20,Lister!$E$20,Lister!$D$7:$D$13),IF(AND(MONTH(E1006)=4,MONTH(F1006)=6),(NETWORKDAYS(Lister!$D$20,Lister!$E$20,Lister!$D$7:$D$13)-P1006)*N1006/NETWORKDAYS(Lister!$D$20,Lister!$E$20,Lister!$D$7:$D$13),IF(OR(MONTH(F1006)=4,MONTH(E1006)=6),0)))))),0),"")</f>
        <v/>
      </c>
      <c r="T1006" s="48" t="str">
        <f>IFERROR(MAX(IF(OR(O1006="",P1006="",Q1006=""),"",IF(AND(MONTH(E1006)=6,MONTH(F1006)=6),(NETWORKDAYS(E1006,F1006,Lister!$D$7:$D$13)-Q1006)*N1006/NETWORKDAYS(Lister!$D$21,Lister!$E$21,Lister!$D$7:$D$13),IF(AND(MONTH(E1006)&lt;6,MONTH(F1006)=6),(NETWORKDAYS(Lister!$D$21,F1006,Lister!$D$7:$D$13)-Q1006)*N1006/NETWORKDAYS(Lister!$D$21,Lister!$E$21,Lister!$D$7:$D$13),IF(MONTH(F1006)&lt;6,0)))),0),"")</f>
        <v/>
      </c>
      <c r="U1006" s="50" t="str">
        <f t="shared" si="78"/>
        <v/>
      </c>
    </row>
    <row r="1007" spans="1:21" x14ac:dyDescent="0.35">
      <c r="A1007" s="11" t="str">
        <f t="shared" si="79"/>
        <v/>
      </c>
      <c r="B1007" s="32"/>
      <c r="C1007" s="17"/>
      <c r="D1007" s="18"/>
      <c r="E1007" s="12"/>
      <c r="F1007" s="12"/>
      <c r="G1007" s="40" t="str">
        <f>IF(OR(E1007="",F1007=""),"",NETWORKDAYS(E1007,F1007,Lister!$D$7:$D$13))</f>
        <v/>
      </c>
      <c r="H1007" s="14"/>
      <c r="I1007" s="25" t="str">
        <f t="shared" si="75"/>
        <v/>
      </c>
      <c r="J1007" s="45"/>
      <c r="K1007" s="46"/>
      <c r="L1007" s="15"/>
      <c r="M1007" s="49" t="str">
        <f t="shared" si="76"/>
        <v/>
      </c>
      <c r="N1007" s="47" t="str">
        <f t="shared" si="77"/>
        <v/>
      </c>
      <c r="O1007" s="15"/>
      <c r="P1007" s="15"/>
      <c r="Q1007" s="15"/>
      <c r="R1007" s="48" t="str">
        <f>IFERROR(MAX(IF(OR(O1007="",P1007="",Q1007=""),"",IF(AND(MONTH(E1007)=4,MONTH(F1007)=4),(NETWORKDAYS(E1007,F1007,Lister!$D$7:$D$13)-O1007)*N1007/NETWORKDAYS(Lister!$D$19,Lister!$E$19,Lister!$D$7:$D$13),IF(AND(MONTH(E1007)=4,MONTH(F1007)&gt;4),(NETWORKDAYS(E1007,Lister!$E$19,Lister!$D$7:$D$13)-O1007)*N1007/NETWORKDAYS(Lister!$D$19,Lister!$E$19,Lister!$D$7:$D$13),IF(MONTH(E1007)&gt;4,0)))),0),"")</f>
        <v/>
      </c>
      <c r="S1007" s="48" t="str">
        <f>IFERROR(MAX(IF(OR(O1007="",P1007="",Q1007=""),"",IF(AND(MONTH(E1007)=5,MONTH(F1007)=5),(NETWORKDAYS(E1007,F1007,Lister!$D$7:$D$13)-P1007)*N1007/NETWORKDAYS(Lister!$D$20,Lister!$E$20,Lister!$D$7:$D$13),IF(AND(MONTH(E1007)=4,MONTH(F1007)=5),(NETWORKDAYS(Lister!$D$20,F1007,Lister!$D$7:$D$13)-P1007)*N1007/NETWORKDAYS(Lister!$D$20,Lister!$E$20,Lister!$D$7:$D$13),IF(AND(MONTH(E1007)=5,MONTH(F1007)=6),(NETWORKDAYS(E1007,Lister!$E$20,Lister!$D$7:$D$13)-P1007)*N1007/NETWORKDAYS(Lister!$D$20,Lister!$E$20,Lister!$D$7:$D$13),IF(AND(MONTH(E1007)=4,MONTH(F1007)=6),(NETWORKDAYS(Lister!$D$20,Lister!$E$20,Lister!$D$7:$D$13)-P1007)*N1007/NETWORKDAYS(Lister!$D$20,Lister!$E$20,Lister!$D$7:$D$13),IF(OR(MONTH(F1007)=4,MONTH(E1007)=6),0)))))),0),"")</f>
        <v/>
      </c>
      <c r="T1007" s="48" t="str">
        <f>IFERROR(MAX(IF(OR(O1007="",P1007="",Q1007=""),"",IF(AND(MONTH(E1007)=6,MONTH(F1007)=6),(NETWORKDAYS(E1007,F1007,Lister!$D$7:$D$13)-Q1007)*N1007/NETWORKDAYS(Lister!$D$21,Lister!$E$21,Lister!$D$7:$D$13),IF(AND(MONTH(E1007)&lt;6,MONTH(F1007)=6),(NETWORKDAYS(Lister!$D$21,F1007,Lister!$D$7:$D$13)-Q1007)*N1007/NETWORKDAYS(Lister!$D$21,Lister!$E$21,Lister!$D$7:$D$13),IF(MONTH(F1007)&lt;6,0)))),0),"")</f>
        <v/>
      </c>
      <c r="U1007" s="50" t="str">
        <f t="shared" si="78"/>
        <v/>
      </c>
    </row>
    <row r="1008" spans="1:21" x14ac:dyDescent="0.35">
      <c r="A1008" s="11" t="str">
        <f t="shared" si="79"/>
        <v/>
      </c>
      <c r="B1008" s="32"/>
      <c r="C1008" s="17"/>
      <c r="D1008" s="18"/>
      <c r="E1008" s="12"/>
      <c r="F1008" s="12"/>
      <c r="G1008" s="40" t="str">
        <f>IF(OR(E1008="",F1008=""),"",NETWORKDAYS(E1008,F1008,Lister!$D$7:$D$13))</f>
        <v/>
      </c>
      <c r="H1008" s="14"/>
      <c r="I1008" s="25" t="str">
        <f t="shared" si="75"/>
        <v/>
      </c>
      <c r="J1008" s="45"/>
      <c r="K1008" s="46"/>
      <c r="L1008" s="15"/>
      <c r="M1008" s="49" t="str">
        <f t="shared" si="76"/>
        <v/>
      </c>
      <c r="N1008" s="47" t="str">
        <f t="shared" si="77"/>
        <v/>
      </c>
      <c r="O1008" s="15"/>
      <c r="P1008" s="15"/>
      <c r="Q1008" s="15"/>
      <c r="R1008" s="48" t="str">
        <f>IFERROR(MAX(IF(OR(O1008="",P1008="",Q1008=""),"",IF(AND(MONTH(E1008)=4,MONTH(F1008)=4),(NETWORKDAYS(E1008,F1008,Lister!$D$7:$D$13)-O1008)*N1008/NETWORKDAYS(Lister!$D$19,Lister!$E$19,Lister!$D$7:$D$13),IF(AND(MONTH(E1008)=4,MONTH(F1008)&gt;4),(NETWORKDAYS(E1008,Lister!$E$19,Lister!$D$7:$D$13)-O1008)*N1008/NETWORKDAYS(Lister!$D$19,Lister!$E$19,Lister!$D$7:$D$13),IF(MONTH(E1008)&gt;4,0)))),0),"")</f>
        <v/>
      </c>
      <c r="S1008" s="48" t="str">
        <f>IFERROR(MAX(IF(OR(O1008="",P1008="",Q1008=""),"",IF(AND(MONTH(E1008)=5,MONTH(F1008)=5),(NETWORKDAYS(E1008,F1008,Lister!$D$7:$D$13)-P1008)*N1008/NETWORKDAYS(Lister!$D$20,Lister!$E$20,Lister!$D$7:$D$13),IF(AND(MONTH(E1008)=4,MONTH(F1008)=5),(NETWORKDAYS(Lister!$D$20,F1008,Lister!$D$7:$D$13)-P1008)*N1008/NETWORKDAYS(Lister!$D$20,Lister!$E$20,Lister!$D$7:$D$13),IF(AND(MONTH(E1008)=5,MONTH(F1008)=6),(NETWORKDAYS(E1008,Lister!$E$20,Lister!$D$7:$D$13)-P1008)*N1008/NETWORKDAYS(Lister!$D$20,Lister!$E$20,Lister!$D$7:$D$13),IF(AND(MONTH(E1008)=4,MONTH(F1008)=6),(NETWORKDAYS(Lister!$D$20,Lister!$E$20,Lister!$D$7:$D$13)-P1008)*N1008/NETWORKDAYS(Lister!$D$20,Lister!$E$20,Lister!$D$7:$D$13),IF(OR(MONTH(F1008)=4,MONTH(E1008)=6),0)))))),0),"")</f>
        <v/>
      </c>
      <c r="T1008" s="48" t="str">
        <f>IFERROR(MAX(IF(OR(O1008="",P1008="",Q1008=""),"",IF(AND(MONTH(E1008)=6,MONTH(F1008)=6),(NETWORKDAYS(E1008,F1008,Lister!$D$7:$D$13)-Q1008)*N1008/NETWORKDAYS(Lister!$D$21,Lister!$E$21,Lister!$D$7:$D$13),IF(AND(MONTH(E1008)&lt;6,MONTH(F1008)=6),(NETWORKDAYS(Lister!$D$21,F1008,Lister!$D$7:$D$13)-Q1008)*N1008/NETWORKDAYS(Lister!$D$21,Lister!$E$21,Lister!$D$7:$D$13),IF(MONTH(F1008)&lt;6,0)))),0),"")</f>
        <v/>
      </c>
      <c r="U1008" s="50" t="str">
        <f t="shared" si="78"/>
        <v/>
      </c>
    </row>
    <row r="1009" spans="1:21" x14ac:dyDescent="0.35">
      <c r="A1009" s="11" t="str">
        <f t="shared" si="79"/>
        <v/>
      </c>
      <c r="B1009" s="32"/>
      <c r="C1009" s="17"/>
      <c r="D1009" s="18"/>
      <c r="E1009" s="12"/>
      <c r="F1009" s="12"/>
      <c r="G1009" s="40" t="str">
        <f>IF(OR(E1009="",F1009=""),"",NETWORKDAYS(E1009,F1009,Lister!$D$7:$D$13))</f>
        <v/>
      </c>
      <c r="H1009" s="14"/>
      <c r="I1009" s="25" t="str">
        <f t="shared" si="75"/>
        <v/>
      </c>
      <c r="J1009" s="45"/>
      <c r="K1009" s="46"/>
      <c r="L1009" s="15"/>
      <c r="M1009" s="49" t="str">
        <f t="shared" si="76"/>
        <v/>
      </c>
      <c r="N1009" s="47" t="str">
        <f t="shared" si="77"/>
        <v/>
      </c>
      <c r="O1009" s="15"/>
      <c r="P1009" s="15"/>
      <c r="Q1009" s="15"/>
      <c r="R1009" s="48" t="str">
        <f>IFERROR(MAX(IF(OR(O1009="",P1009="",Q1009=""),"",IF(AND(MONTH(E1009)=4,MONTH(F1009)=4),(NETWORKDAYS(E1009,F1009,Lister!$D$7:$D$13)-O1009)*N1009/NETWORKDAYS(Lister!$D$19,Lister!$E$19,Lister!$D$7:$D$13),IF(AND(MONTH(E1009)=4,MONTH(F1009)&gt;4),(NETWORKDAYS(E1009,Lister!$E$19,Lister!$D$7:$D$13)-O1009)*N1009/NETWORKDAYS(Lister!$D$19,Lister!$E$19,Lister!$D$7:$D$13),IF(MONTH(E1009)&gt;4,0)))),0),"")</f>
        <v/>
      </c>
      <c r="S1009" s="48" t="str">
        <f>IFERROR(MAX(IF(OR(O1009="",P1009="",Q1009=""),"",IF(AND(MONTH(E1009)=5,MONTH(F1009)=5),(NETWORKDAYS(E1009,F1009,Lister!$D$7:$D$13)-P1009)*N1009/NETWORKDAYS(Lister!$D$20,Lister!$E$20,Lister!$D$7:$D$13),IF(AND(MONTH(E1009)=4,MONTH(F1009)=5),(NETWORKDAYS(Lister!$D$20,F1009,Lister!$D$7:$D$13)-P1009)*N1009/NETWORKDAYS(Lister!$D$20,Lister!$E$20,Lister!$D$7:$D$13),IF(AND(MONTH(E1009)=5,MONTH(F1009)=6),(NETWORKDAYS(E1009,Lister!$E$20,Lister!$D$7:$D$13)-P1009)*N1009/NETWORKDAYS(Lister!$D$20,Lister!$E$20,Lister!$D$7:$D$13),IF(AND(MONTH(E1009)=4,MONTH(F1009)=6),(NETWORKDAYS(Lister!$D$20,Lister!$E$20,Lister!$D$7:$D$13)-P1009)*N1009/NETWORKDAYS(Lister!$D$20,Lister!$E$20,Lister!$D$7:$D$13),IF(OR(MONTH(F1009)=4,MONTH(E1009)=6),0)))))),0),"")</f>
        <v/>
      </c>
      <c r="T1009" s="48" t="str">
        <f>IFERROR(MAX(IF(OR(O1009="",P1009="",Q1009=""),"",IF(AND(MONTH(E1009)=6,MONTH(F1009)=6),(NETWORKDAYS(E1009,F1009,Lister!$D$7:$D$13)-Q1009)*N1009/NETWORKDAYS(Lister!$D$21,Lister!$E$21,Lister!$D$7:$D$13),IF(AND(MONTH(E1009)&lt;6,MONTH(F1009)=6),(NETWORKDAYS(Lister!$D$21,F1009,Lister!$D$7:$D$13)-Q1009)*N1009/NETWORKDAYS(Lister!$D$21,Lister!$E$21,Lister!$D$7:$D$13),IF(MONTH(F1009)&lt;6,0)))),0),"")</f>
        <v/>
      </c>
      <c r="U1009" s="50" t="str">
        <f t="shared" si="78"/>
        <v/>
      </c>
    </row>
    <row r="1010" spans="1:21" x14ac:dyDescent="0.35">
      <c r="A1010" s="11" t="str">
        <f t="shared" si="79"/>
        <v/>
      </c>
      <c r="B1010" s="32"/>
      <c r="C1010" s="17"/>
      <c r="D1010" s="18"/>
      <c r="E1010" s="12"/>
      <c r="F1010" s="12"/>
      <c r="G1010" s="40" t="str">
        <f>IF(OR(E1010="",F1010=""),"",NETWORKDAYS(E1010,F1010,Lister!$D$7:$D$13))</f>
        <v/>
      </c>
      <c r="H1010" s="14"/>
      <c r="I1010" s="25" t="str">
        <f t="shared" si="75"/>
        <v/>
      </c>
      <c r="J1010" s="45"/>
      <c r="K1010" s="46"/>
      <c r="L1010" s="15"/>
      <c r="M1010" s="49" t="str">
        <f t="shared" si="76"/>
        <v/>
      </c>
      <c r="N1010" s="47" t="str">
        <f t="shared" si="77"/>
        <v/>
      </c>
      <c r="O1010" s="15"/>
      <c r="P1010" s="15"/>
      <c r="Q1010" s="15"/>
      <c r="R1010" s="48" t="str">
        <f>IFERROR(MAX(IF(OR(O1010="",P1010="",Q1010=""),"",IF(AND(MONTH(E1010)=4,MONTH(F1010)=4),(NETWORKDAYS(E1010,F1010,Lister!$D$7:$D$13)-O1010)*N1010/NETWORKDAYS(Lister!$D$19,Lister!$E$19,Lister!$D$7:$D$13),IF(AND(MONTH(E1010)=4,MONTH(F1010)&gt;4),(NETWORKDAYS(E1010,Lister!$E$19,Lister!$D$7:$D$13)-O1010)*N1010/NETWORKDAYS(Lister!$D$19,Lister!$E$19,Lister!$D$7:$D$13),IF(MONTH(E1010)&gt;4,0)))),0),"")</f>
        <v/>
      </c>
      <c r="S1010" s="48" t="str">
        <f>IFERROR(MAX(IF(OR(O1010="",P1010="",Q1010=""),"",IF(AND(MONTH(E1010)=5,MONTH(F1010)=5),(NETWORKDAYS(E1010,F1010,Lister!$D$7:$D$13)-P1010)*N1010/NETWORKDAYS(Lister!$D$20,Lister!$E$20,Lister!$D$7:$D$13),IF(AND(MONTH(E1010)=4,MONTH(F1010)=5),(NETWORKDAYS(Lister!$D$20,F1010,Lister!$D$7:$D$13)-P1010)*N1010/NETWORKDAYS(Lister!$D$20,Lister!$E$20,Lister!$D$7:$D$13),IF(AND(MONTH(E1010)=5,MONTH(F1010)=6),(NETWORKDAYS(E1010,Lister!$E$20,Lister!$D$7:$D$13)-P1010)*N1010/NETWORKDAYS(Lister!$D$20,Lister!$E$20,Lister!$D$7:$D$13),IF(AND(MONTH(E1010)=4,MONTH(F1010)=6),(NETWORKDAYS(Lister!$D$20,Lister!$E$20,Lister!$D$7:$D$13)-P1010)*N1010/NETWORKDAYS(Lister!$D$20,Lister!$E$20,Lister!$D$7:$D$13),IF(OR(MONTH(F1010)=4,MONTH(E1010)=6),0)))))),0),"")</f>
        <v/>
      </c>
      <c r="T1010" s="48" t="str">
        <f>IFERROR(MAX(IF(OR(O1010="",P1010="",Q1010=""),"",IF(AND(MONTH(E1010)=6,MONTH(F1010)=6),(NETWORKDAYS(E1010,F1010,Lister!$D$7:$D$13)-Q1010)*N1010/NETWORKDAYS(Lister!$D$21,Lister!$E$21,Lister!$D$7:$D$13),IF(AND(MONTH(E1010)&lt;6,MONTH(F1010)=6),(NETWORKDAYS(Lister!$D$21,F1010,Lister!$D$7:$D$13)-Q1010)*N1010/NETWORKDAYS(Lister!$D$21,Lister!$E$21,Lister!$D$7:$D$13),IF(MONTH(F1010)&lt;6,0)))),0),"")</f>
        <v/>
      </c>
      <c r="U1010" s="50" t="str">
        <f t="shared" si="78"/>
        <v/>
      </c>
    </row>
    <row r="1011" spans="1:21" x14ac:dyDescent="0.35">
      <c r="A1011" s="11" t="str">
        <f t="shared" si="79"/>
        <v/>
      </c>
      <c r="B1011" s="32"/>
      <c r="C1011" s="17"/>
      <c r="D1011" s="18"/>
      <c r="E1011" s="12"/>
      <c r="F1011" s="12"/>
      <c r="G1011" s="40" t="str">
        <f>IF(OR(E1011="",F1011=""),"",NETWORKDAYS(E1011,F1011,Lister!$D$7:$D$13))</f>
        <v/>
      </c>
      <c r="H1011" s="14"/>
      <c r="I1011" s="25" t="str">
        <f t="shared" si="75"/>
        <v/>
      </c>
      <c r="J1011" s="45"/>
      <c r="K1011" s="46"/>
      <c r="L1011" s="15"/>
      <c r="M1011" s="49" t="str">
        <f t="shared" si="76"/>
        <v/>
      </c>
      <c r="N1011" s="47" t="str">
        <f t="shared" si="77"/>
        <v/>
      </c>
      <c r="O1011" s="15"/>
      <c r="P1011" s="15"/>
      <c r="Q1011" s="15"/>
      <c r="R1011" s="48" t="str">
        <f>IFERROR(MAX(IF(OR(O1011="",P1011="",Q1011=""),"",IF(AND(MONTH(E1011)=4,MONTH(F1011)=4),(NETWORKDAYS(E1011,F1011,Lister!$D$7:$D$13)-O1011)*N1011/NETWORKDAYS(Lister!$D$19,Lister!$E$19,Lister!$D$7:$D$13),IF(AND(MONTH(E1011)=4,MONTH(F1011)&gt;4),(NETWORKDAYS(E1011,Lister!$E$19,Lister!$D$7:$D$13)-O1011)*N1011/NETWORKDAYS(Lister!$D$19,Lister!$E$19,Lister!$D$7:$D$13),IF(MONTH(E1011)&gt;4,0)))),0),"")</f>
        <v/>
      </c>
      <c r="S1011" s="48" t="str">
        <f>IFERROR(MAX(IF(OR(O1011="",P1011="",Q1011=""),"",IF(AND(MONTH(E1011)=5,MONTH(F1011)=5),(NETWORKDAYS(E1011,F1011,Lister!$D$7:$D$13)-P1011)*N1011/NETWORKDAYS(Lister!$D$20,Lister!$E$20,Lister!$D$7:$D$13),IF(AND(MONTH(E1011)=4,MONTH(F1011)=5),(NETWORKDAYS(Lister!$D$20,F1011,Lister!$D$7:$D$13)-P1011)*N1011/NETWORKDAYS(Lister!$D$20,Lister!$E$20,Lister!$D$7:$D$13),IF(AND(MONTH(E1011)=5,MONTH(F1011)=6),(NETWORKDAYS(E1011,Lister!$E$20,Lister!$D$7:$D$13)-P1011)*N1011/NETWORKDAYS(Lister!$D$20,Lister!$E$20,Lister!$D$7:$D$13),IF(AND(MONTH(E1011)=4,MONTH(F1011)=6),(NETWORKDAYS(Lister!$D$20,Lister!$E$20,Lister!$D$7:$D$13)-P1011)*N1011/NETWORKDAYS(Lister!$D$20,Lister!$E$20,Lister!$D$7:$D$13),IF(OR(MONTH(F1011)=4,MONTH(E1011)=6),0)))))),0),"")</f>
        <v/>
      </c>
      <c r="T1011" s="48" t="str">
        <f>IFERROR(MAX(IF(OR(O1011="",P1011="",Q1011=""),"",IF(AND(MONTH(E1011)=6,MONTH(F1011)=6),(NETWORKDAYS(E1011,F1011,Lister!$D$7:$D$13)-Q1011)*N1011/NETWORKDAYS(Lister!$D$21,Lister!$E$21,Lister!$D$7:$D$13),IF(AND(MONTH(E1011)&lt;6,MONTH(F1011)=6),(NETWORKDAYS(Lister!$D$21,F1011,Lister!$D$7:$D$13)-Q1011)*N1011/NETWORKDAYS(Lister!$D$21,Lister!$E$21,Lister!$D$7:$D$13),IF(MONTH(F1011)&lt;6,0)))),0),"")</f>
        <v/>
      </c>
      <c r="U1011" s="50" t="str">
        <f t="shared" si="78"/>
        <v/>
      </c>
    </row>
    <row r="1012" spans="1:21" x14ac:dyDescent="0.35">
      <c r="A1012" s="11" t="str">
        <f t="shared" si="79"/>
        <v/>
      </c>
      <c r="B1012" s="32"/>
      <c r="C1012" s="17"/>
      <c r="D1012" s="18"/>
      <c r="E1012" s="12"/>
      <c r="F1012" s="12"/>
      <c r="G1012" s="40" t="str">
        <f>IF(OR(E1012="",F1012=""),"",NETWORKDAYS(E1012,F1012,Lister!$D$7:$D$13))</f>
        <v/>
      </c>
      <c r="H1012" s="14"/>
      <c r="I1012" s="25" t="str">
        <f t="shared" si="75"/>
        <v/>
      </c>
      <c r="J1012" s="45"/>
      <c r="K1012" s="46"/>
      <c r="L1012" s="15"/>
      <c r="M1012" s="49" t="str">
        <f t="shared" si="76"/>
        <v/>
      </c>
      <c r="N1012" s="47" t="str">
        <f t="shared" si="77"/>
        <v/>
      </c>
      <c r="O1012" s="15"/>
      <c r="P1012" s="15"/>
      <c r="Q1012" s="15"/>
      <c r="R1012" s="48" t="str">
        <f>IFERROR(MAX(IF(OR(O1012="",P1012="",Q1012=""),"",IF(AND(MONTH(E1012)=4,MONTH(F1012)=4),(NETWORKDAYS(E1012,F1012,Lister!$D$7:$D$13)-O1012)*N1012/NETWORKDAYS(Lister!$D$19,Lister!$E$19,Lister!$D$7:$D$13),IF(AND(MONTH(E1012)=4,MONTH(F1012)&gt;4),(NETWORKDAYS(E1012,Lister!$E$19,Lister!$D$7:$D$13)-O1012)*N1012/NETWORKDAYS(Lister!$D$19,Lister!$E$19,Lister!$D$7:$D$13),IF(MONTH(E1012)&gt;4,0)))),0),"")</f>
        <v/>
      </c>
      <c r="S1012" s="48" t="str">
        <f>IFERROR(MAX(IF(OR(O1012="",P1012="",Q1012=""),"",IF(AND(MONTH(E1012)=5,MONTH(F1012)=5),(NETWORKDAYS(E1012,F1012,Lister!$D$7:$D$13)-P1012)*N1012/NETWORKDAYS(Lister!$D$20,Lister!$E$20,Lister!$D$7:$D$13),IF(AND(MONTH(E1012)=4,MONTH(F1012)=5),(NETWORKDAYS(Lister!$D$20,F1012,Lister!$D$7:$D$13)-P1012)*N1012/NETWORKDAYS(Lister!$D$20,Lister!$E$20,Lister!$D$7:$D$13),IF(AND(MONTH(E1012)=5,MONTH(F1012)=6),(NETWORKDAYS(E1012,Lister!$E$20,Lister!$D$7:$D$13)-P1012)*N1012/NETWORKDAYS(Lister!$D$20,Lister!$E$20,Lister!$D$7:$D$13),IF(AND(MONTH(E1012)=4,MONTH(F1012)=6),(NETWORKDAYS(Lister!$D$20,Lister!$E$20,Lister!$D$7:$D$13)-P1012)*N1012/NETWORKDAYS(Lister!$D$20,Lister!$E$20,Lister!$D$7:$D$13),IF(OR(MONTH(F1012)=4,MONTH(E1012)=6),0)))))),0),"")</f>
        <v/>
      </c>
      <c r="T1012" s="48" t="str">
        <f>IFERROR(MAX(IF(OR(O1012="",P1012="",Q1012=""),"",IF(AND(MONTH(E1012)=6,MONTH(F1012)=6),(NETWORKDAYS(E1012,F1012,Lister!$D$7:$D$13)-Q1012)*N1012/NETWORKDAYS(Lister!$D$21,Lister!$E$21,Lister!$D$7:$D$13),IF(AND(MONTH(E1012)&lt;6,MONTH(F1012)=6),(NETWORKDAYS(Lister!$D$21,F1012,Lister!$D$7:$D$13)-Q1012)*N1012/NETWORKDAYS(Lister!$D$21,Lister!$E$21,Lister!$D$7:$D$13),IF(MONTH(F1012)&lt;6,0)))),0),"")</f>
        <v/>
      </c>
      <c r="U1012" s="50" t="str">
        <f t="shared" si="78"/>
        <v/>
      </c>
    </row>
    <row r="1013" spans="1:21" x14ac:dyDescent="0.35">
      <c r="A1013" s="11" t="str">
        <f t="shared" si="79"/>
        <v/>
      </c>
      <c r="B1013" s="32"/>
      <c r="C1013" s="17"/>
      <c r="D1013" s="18"/>
      <c r="E1013" s="12"/>
      <c r="F1013" s="12"/>
      <c r="G1013" s="40" t="str">
        <f>IF(OR(E1013="",F1013=""),"",NETWORKDAYS(E1013,F1013,Lister!$D$7:$D$13))</f>
        <v/>
      </c>
      <c r="H1013" s="14"/>
      <c r="I1013" s="25" t="str">
        <f t="shared" si="75"/>
        <v/>
      </c>
      <c r="J1013" s="45"/>
      <c r="K1013" s="46"/>
      <c r="L1013" s="15"/>
      <c r="M1013" s="49" t="str">
        <f t="shared" si="76"/>
        <v/>
      </c>
      <c r="N1013" s="47" t="str">
        <f t="shared" si="77"/>
        <v/>
      </c>
      <c r="O1013" s="15"/>
      <c r="P1013" s="15"/>
      <c r="Q1013" s="15"/>
      <c r="R1013" s="48" t="str">
        <f>IFERROR(MAX(IF(OR(O1013="",P1013="",Q1013=""),"",IF(AND(MONTH(E1013)=4,MONTH(F1013)=4),(NETWORKDAYS(E1013,F1013,Lister!$D$7:$D$13)-O1013)*N1013/NETWORKDAYS(Lister!$D$19,Lister!$E$19,Lister!$D$7:$D$13),IF(AND(MONTH(E1013)=4,MONTH(F1013)&gt;4),(NETWORKDAYS(E1013,Lister!$E$19,Lister!$D$7:$D$13)-O1013)*N1013/NETWORKDAYS(Lister!$D$19,Lister!$E$19,Lister!$D$7:$D$13),IF(MONTH(E1013)&gt;4,0)))),0),"")</f>
        <v/>
      </c>
      <c r="S1013" s="48" t="str">
        <f>IFERROR(MAX(IF(OR(O1013="",P1013="",Q1013=""),"",IF(AND(MONTH(E1013)=5,MONTH(F1013)=5),(NETWORKDAYS(E1013,F1013,Lister!$D$7:$D$13)-P1013)*N1013/NETWORKDAYS(Lister!$D$20,Lister!$E$20,Lister!$D$7:$D$13),IF(AND(MONTH(E1013)=4,MONTH(F1013)=5),(NETWORKDAYS(Lister!$D$20,F1013,Lister!$D$7:$D$13)-P1013)*N1013/NETWORKDAYS(Lister!$D$20,Lister!$E$20,Lister!$D$7:$D$13),IF(AND(MONTH(E1013)=5,MONTH(F1013)=6),(NETWORKDAYS(E1013,Lister!$E$20,Lister!$D$7:$D$13)-P1013)*N1013/NETWORKDAYS(Lister!$D$20,Lister!$E$20,Lister!$D$7:$D$13),IF(AND(MONTH(E1013)=4,MONTH(F1013)=6),(NETWORKDAYS(Lister!$D$20,Lister!$E$20,Lister!$D$7:$D$13)-P1013)*N1013/NETWORKDAYS(Lister!$D$20,Lister!$E$20,Lister!$D$7:$D$13),IF(OR(MONTH(F1013)=4,MONTH(E1013)=6),0)))))),0),"")</f>
        <v/>
      </c>
      <c r="T1013" s="48" t="str">
        <f>IFERROR(MAX(IF(OR(O1013="",P1013="",Q1013=""),"",IF(AND(MONTH(E1013)=6,MONTH(F1013)=6),(NETWORKDAYS(E1013,F1013,Lister!$D$7:$D$13)-Q1013)*N1013/NETWORKDAYS(Lister!$D$21,Lister!$E$21,Lister!$D$7:$D$13),IF(AND(MONTH(E1013)&lt;6,MONTH(F1013)=6),(NETWORKDAYS(Lister!$D$21,F1013,Lister!$D$7:$D$13)-Q1013)*N1013/NETWORKDAYS(Lister!$D$21,Lister!$E$21,Lister!$D$7:$D$13),IF(MONTH(F1013)&lt;6,0)))),0),"")</f>
        <v/>
      </c>
      <c r="U1013" s="50" t="str">
        <f t="shared" si="78"/>
        <v/>
      </c>
    </row>
    <row r="1014" spans="1:21" x14ac:dyDescent="0.35">
      <c r="A1014" s="11" t="str">
        <f t="shared" si="79"/>
        <v/>
      </c>
      <c r="B1014" s="32"/>
      <c r="C1014" s="17"/>
      <c r="D1014" s="18"/>
      <c r="E1014" s="12"/>
      <c r="F1014" s="12"/>
      <c r="G1014" s="40" t="str">
        <f>IF(OR(E1014="",F1014=""),"",NETWORKDAYS(E1014,F1014,Lister!$D$7:$D$13))</f>
        <v/>
      </c>
      <c r="H1014" s="14"/>
      <c r="I1014" s="25" t="str">
        <f t="shared" si="75"/>
        <v/>
      </c>
      <c r="J1014" s="45"/>
      <c r="K1014" s="46"/>
      <c r="L1014" s="15"/>
      <c r="M1014" s="49" t="str">
        <f t="shared" si="76"/>
        <v/>
      </c>
      <c r="N1014" s="47" t="str">
        <f t="shared" si="77"/>
        <v/>
      </c>
      <c r="O1014" s="15"/>
      <c r="P1014" s="15"/>
      <c r="Q1014" s="15"/>
      <c r="R1014" s="48" t="str">
        <f>IFERROR(MAX(IF(OR(O1014="",P1014="",Q1014=""),"",IF(AND(MONTH(E1014)=4,MONTH(F1014)=4),(NETWORKDAYS(E1014,F1014,Lister!$D$7:$D$13)-O1014)*N1014/NETWORKDAYS(Lister!$D$19,Lister!$E$19,Lister!$D$7:$D$13),IF(AND(MONTH(E1014)=4,MONTH(F1014)&gt;4),(NETWORKDAYS(E1014,Lister!$E$19,Lister!$D$7:$D$13)-O1014)*N1014/NETWORKDAYS(Lister!$D$19,Lister!$E$19,Lister!$D$7:$D$13),IF(MONTH(E1014)&gt;4,0)))),0),"")</f>
        <v/>
      </c>
      <c r="S1014" s="48" t="str">
        <f>IFERROR(MAX(IF(OR(O1014="",P1014="",Q1014=""),"",IF(AND(MONTH(E1014)=5,MONTH(F1014)=5),(NETWORKDAYS(E1014,F1014,Lister!$D$7:$D$13)-P1014)*N1014/NETWORKDAYS(Lister!$D$20,Lister!$E$20,Lister!$D$7:$D$13),IF(AND(MONTH(E1014)=4,MONTH(F1014)=5),(NETWORKDAYS(Lister!$D$20,F1014,Lister!$D$7:$D$13)-P1014)*N1014/NETWORKDAYS(Lister!$D$20,Lister!$E$20,Lister!$D$7:$D$13),IF(AND(MONTH(E1014)=5,MONTH(F1014)=6),(NETWORKDAYS(E1014,Lister!$E$20,Lister!$D$7:$D$13)-P1014)*N1014/NETWORKDAYS(Lister!$D$20,Lister!$E$20,Lister!$D$7:$D$13),IF(AND(MONTH(E1014)=4,MONTH(F1014)=6),(NETWORKDAYS(Lister!$D$20,Lister!$E$20,Lister!$D$7:$D$13)-P1014)*N1014/NETWORKDAYS(Lister!$D$20,Lister!$E$20,Lister!$D$7:$D$13),IF(OR(MONTH(F1014)=4,MONTH(E1014)=6),0)))))),0),"")</f>
        <v/>
      </c>
      <c r="T1014" s="48" t="str">
        <f>IFERROR(MAX(IF(OR(O1014="",P1014="",Q1014=""),"",IF(AND(MONTH(E1014)=6,MONTH(F1014)=6),(NETWORKDAYS(E1014,F1014,Lister!$D$7:$D$13)-Q1014)*N1014/NETWORKDAYS(Lister!$D$21,Lister!$E$21,Lister!$D$7:$D$13),IF(AND(MONTH(E1014)&lt;6,MONTH(F1014)=6),(NETWORKDAYS(Lister!$D$21,F1014,Lister!$D$7:$D$13)-Q1014)*N1014/NETWORKDAYS(Lister!$D$21,Lister!$E$21,Lister!$D$7:$D$13),IF(MONTH(F1014)&lt;6,0)))),0),"")</f>
        <v/>
      </c>
      <c r="U1014" s="50" t="str">
        <f t="shared" si="78"/>
        <v/>
      </c>
    </row>
    <row r="1015" spans="1:21" x14ac:dyDescent="0.35">
      <c r="A1015" s="11" t="str">
        <f t="shared" si="79"/>
        <v/>
      </c>
      <c r="B1015" s="32"/>
      <c r="C1015" s="17"/>
      <c r="D1015" s="18"/>
      <c r="E1015" s="12"/>
      <c r="F1015" s="12"/>
      <c r="G1015" s="40" t="str">
        <f>IF(OR(E1015="",F1015=""),"",NETWORKDAYS(E1015,F1015,Lister!$D$7:$D$13))</f>
        <v/>
      </c>
      <c r="H1015" s="14"/>
      <c r="I1015" s="25" t="str">
        <f t="shared" si="75"/>
        <v/>
      </c>
      <c r="J1015" s="45"/>
      <c r="K1015" s="46"/>
      <c r="L1015" s="15"/>
      <c r="M1015" s="49" t="str">
        <f t="shared" si="76"/>
        <v/>
      </c>
      <c r="N1015" s="47" t="str">
        <f t="shared" si="77"/>
        <v/>
      </c>
      <c r="O1015" s="15"/>
      <c r="P1015" s="15"/>
      <c r="Q1015" s="15"/>
      <c r="R1015" s="48" t="str">
        <f>IFERROR(MAX(IF(OR(O1015="",P1015="",Q1015=""),"",IF(AND(MONTH(E1015)=4,MONTH(F1015)=4),(NETWORKDAYS(E1015,F1015,Lister!$D$7:$D$13)-O1015)*N1015/NETWORKDAYS(Lister!$D$19,Lister!$E$19,Lister!$D$7:$D$13),IF(AND(MONTH(E1015)=4,MONTH(F1015)&gt;4),(NETWORKDAYS(E1015,Lister!$E$19,Lister!$D$7:$D$13)-O1015)*N1015/NETWORKDAYS(Lister!$D$19,Lister!$E$19,Lister!$D$7:$D$13),IF(MONTH(E1015)&gt;4,0)))),0),"")</f>
        <v/>
      </c>
      <c r="S1015" s="48" t="str">
        <f>IFERROR(MAX(IF(OR(O1015="",P1015="",Q1015=""),"",IF(AND(MONTH(E1015)=5,MONTH(F1015)=5),(NETWORKDAYS(E1015,F1015,Lister!$D$7:$D$13)-P1015)*N1015/NETWORKDAYS(Lister!$D$20,Lister!$E$20,Lister!$D$7:$D$13),IF(AND(MONTH(E1015)=4,MONTH(F1015)=5),(NETWORKDAYS(Lister!$D$20,F1015,Lister!$D$7:$D$13)-P1015)*N1015/NETWORKDAYS(Lister!$D$20,Lister!$E$20,Lister!$D$7:$D$13),IF(AND(MONTH(E1015)=5,MONTH(F1015)=6),(NETWORKDAYS(E1015,Lister!$E$20,Lister!$D$7:$D$13)-P1015)*N1015/NETWORKDAYS(Lister!$D$20,Lister!$E$20,Lister!$D$7:$D$13),IF(AND(MONTH(E1015)=4,MONTH(F1015)=6),(NETWORKDAYS(Lister!$D$20,Lister!$E$20,Lister!$D$7:$D$13)-P1015)*N1015/NETWORKDAYS(Lister!$D$20,Lister!$E$20,Lister!$D$7:$D$13),IF(OR(MONTH(F1015)=4,MONTH(E1015)=6),0)))))),0),"")</f>
        <v/>
      </c>
      <c r="T1015" s="48" t="str">
        <f>IFERROR(MAX(IF(OR(O1015="",P1015="",Q1015=""),"",IF(AND(MONTH(E1015)=6,MONTH(F1015)=6),(NETWORKDAYS(E1015,F1015,Lister!$D$7:$D$13)-Q1015)*N1015/NETWORKDAYS(Lister!$D$21,Lister!$E$21,Lister!$D$7:$D$13),IF(AND(MONTH(E1015)&lt;6,MONTH(F1015)=6),(NETWORKDAYS(Lister!$D$21,F1015,Lister!$D$7:$D$13)-Q1015)*N1015/NETWORKDAYS(Lister!$D$21,Lister!$E$21,Lister!$D$7:$D$13),IF(MONTH(F1015)&lt;6,0)))),0),"")</f>
        <v/>
      </c>
      <c r="U1015" s="50" t="str">
        <f t="shared" si="78"/>
        <v/>
      </c>
    </row>
    <row r="1016" spans="1:21" x14ac:dyDescent="0.35">
      <c r="A1016" s="11" t="str">
        <f t="shared" si="79"/>
        <v/>
      </c>
      <c r="B1016" s="32"/>
      <c r="C1016" s="17"/>
      <c r="D1016" s="18"/>
      <c r="E1016" s="12"/>
      <c r="F1016" s="12"/>
      <c r="G1016" s="40" t="str">
        <f>IF(OR(E1016="",F1016=""),"",NETWORKDAYS(E1016,F1016,Lister!$D$7:$D$13))</f>
        <v/>
      </c>
      <c r="H1016" s="14"/>
      <c r="I1016" s="25" t="str">
        <f t="shared" si="75"/>
        <v/>
      </c>
      <c r="J1016" s="45"/>
      <c r="K1016" s="46"/>
      <c r="L1016" s="15"/>
      <c r="M1016" s="49" t="str">
        <f t="shared" si="76"/>
        <v/>
      </c>
      <c r="N1016" s="47" t="str">
        <f t="shared" si="77"/>
        <v/>
      </c>
      <c r="O1016" s="15"/>
      <c r="P1016" s="15"/>
      <c r="Q1016" s="15"/>
      <c r="R1016" s="48" t="str">
        <f>IFERROR(MAX(IF(OR(O1016="",P1016="",Q1016=""),"",IF(AND(MONTH(E1016)=4,MONTH(F1016)=4),(NETWORKDAYS(E1016,F1016,Lister!$D$7:$D$13)-O1016)*N1016/NETWORKDAYS(Lister!$D$19,Lister!$E$19,Lister!$D$7:$D$13),IF(AND(MONTH(E1016)=4,MONTH(F1016)&gt;4),(NETWORKDAYS(E1016,Lister!$E$19,Lister!$D$7:$D$13)-O1016)*N1016/NETWORKDAYS(Lister!$D$19,Lister!$E$19,Lister!$D$7:$D$13),IF(MONTH(E1016)&gt;4,0)))),0),"")</f>
        <v/>
      </c>
      <c r="S1016" s="48" t="str">
        <f>IFERROR(MAX(IF(OR(O1016="",P1016="",Q1016=""),"",IF(AND(MONTH(E1016)=5,MONTH(F1016)=5),(NETWORKDAYS(E1016,F1016,Lister!$D$7:$D$13)-P1016)*N1016/NETWORKDAYS(Lister!$D$20,Lister!$E$20,Lister!$D$7:$D$13),IF(AND(MONTH(E1016)=4,MONTH(F1016)=5),(NETWORKDAYS(Lister!$D$20,F1016,Lister!$D$7:$D$13)-P1016)*N1016/NETWORKDAYS(Lister!$D$20,Lister!$E$20,Lister!$D$7:$D$13),IF(AND(MONTH(E1016)=5,MONTH(F1016)=6),(NETWORKDAYS(E1016,Lister!$E$20,Lister!$D$7:$D$13)-P1016)*N1016/NETWORKDAYS(Lister!$D$20,Lister!$E$20,Lister!$D$7:$D$13),IF(AND(MONTH(E1016)=4,MONTH(F1016)=6),(NETWORKDAYS(Lister!$D$20,Lister!$E$20,Lister!$D$7:$D$13)-P1016)*N1016/NETWORKDAYS(Lister!$D$20,Lister!$E$20,Lister!$D$7:$D$13),IF(OR(MONTH(F1016)=4,MONTH(E1016)=6),0)))))),0),"")</f>
        <v/>
      </c>
      <c r="T1016" s="48" t="str">
        <f>IFERROR(MAX(IF(OR(O1016="",P1016="",Q1016=""),"",IF(AND(MONTH(E1016)=6,MONTH(F1016)=6),(NETWORKDAYS(E1016,F1016,Lister!$D$7:$D$13)-Q1016)*N1016/NETWORKDAYS(Lister!$D$21,Lister!$E$21,Lister!$D$7:$D$13),IF(AND(MONTH(E1016)&lt;6,MONTH(F1016)=6),(NETWORKDAYS(Lister!$D$21,F1016,Lister!$D$7:$D$13)-Q1016)*N1016/NETWORKDAYS(Lister!$D$21,Lister!$E$21,Lister!$D$7:$D$13),IF(MONTH(F1016)&lt;6,0)))),0),"")</f>
        <v/>
      </c>
      <c r="U1016" s="50" t="str">
        <f t="shared" si="78"/>
        <v/>
      </c>
    </row>
    <row r="1017" spans="1:21" x14ac:dyDescent="0.35">
      <c r="A1017" s="11" t="str">
        <f t="shared" si="79"/>
        <v/>
      </c>
      <c r="B1017" s="32"/>
      <c r="C1017" s="17"/>
      <c r="D1017" s="18"/>
      <c r="E1017" s="12"/>
      <c r="F1017" s="12"/>
      <c r="G1017" s="40" t="str">
        <f>IF(OR(E1017="",F1017=""),"",NETWORKDAYS(E1017,F1017,Lister!$D$7:$D$13))</f>
        <v/>
      </c>
      <c r="H1017" s="14"/>
      <c r="I1017" s="25" t="str">
        <f t="shared" si="75"/>
        <v/>
      </c>
      <c r="J1017" s="45"/>
      <c r="K1017" s="46"/>
      <c r="L1017" s="15"/>
      <c r="M1017" s="49" t="str">
        <f t="shared" si="76"/>
        <v/>
      </c>
      <c r="N1017" s="47" t="str">
        <f t="shared" si="77"/>
        <v/>
      </c>
      <c r="O1017" s="15"/>
      <c r="P1017" s="15"/>
      <c r="Q1017" s="15"/>
      <c r="R1017" s="48" t="str">
        <f>IFERROR(MAX(IF(OR(O1017="",P1017="",Q1017=""),"",IF(AND(MONTH(E1017)=4,MONTH(F1017)=4),(NETWORKDAYS(E1017,F1017,Lister!$D$7:$D$13)-O1017)*N1017/NETWORKDAYS(Lister!$D$19,Lister!$E$19,Lister!$D$7:$D$13),IF(AND(MONTH(E1017)=4,MONTH(F1017)&gt;4),(NETWORKDAYS(E1017,Lister!$E$19,Lister!$D$7:$D$13)-O1017)*N1017/NETWORKDAYS(Lister!$D$19,Lister!$E$19,Lister!$D$7:$D$13),IF(MONTH(E1017)&gt;4,0)))),0),"")</f>
        <v/>
      </c>
      <c r="S1017" s="48" t="str">
        <f>IFERROR(MAX(IF(OR(O1017="",P1017="",Q1017=""),"",IF(AND(MONTH(E1017)=5,MONTH(F1017)=5),(NETWORKDAYS(E1017,F1017,Lister!$D$7:$D$13)-P1017)*N1017/NETWORKDAYS(Lister!$D$20,Lister!$E$20,Lister!$D$7:$D$13),IF(AND(MONTH(E1017)=4,MONTH(F1017)=5),(NETWORKDAYS(Lister!$D$20,F1017,Lister!$D$7:$D$13)-P1017)*N1017/NETWORKDAYS(Lister!$D$20,Lister!$E$20,Lister!$D$7:$D$13),IF(AND(MONTH(E1017)=5,MONTH(F1017)=6),(NETWORKDAYS(E1017,Lister!$E$20,Lister!$D$7:$D$13)-P1017)*N1017/NETWORKDAYS(Lister!$D$20,Lister!$E$20,Lister!$D$7:$D$13),IF(AND(MONTH(E1017)=4,MONTH(F1017)=6),(NETWORKDAYS(Lister!$D$20,Lister!$E$20,Lister!$D$7:$D$13)-P1017)*N1017/NETWORKDAYS(Lister!$D$20,Lister!$E$20,Lister!$D$7:$D$13),IF(OR(MONTH(F1017)=4,MONTH(E1017)=6),0)))))),0),"")</f>
        <v/>
      </c>
      <c r="T1017" s="48" t="str">
        <f>IFERROR(MAX(IF(OR(O1017="",P1017="",Q1017=""),"",IF(AND(MONTH(E1017)=6,MONTH(F1017)=6),(NETWORKDAYS(E1017,F1017,Lister!$D$7:$D$13)-Q1017)*N1017/NETWORKDAYS(Lister!$D$21,Lister!$E$21,Lister!$D$7:$D$13),IF(AND(MONTH(E1017)&lt;6,MONTH(F1017)=6),(NETWORKDAYS(Lister!$D$21,F1017,Lister!$D$7:$D$13)-Q1017)*N1017/NETWORKDAYS(Lister!$D$21,Lister!$E$21,Lister!$D$7:$D$13),IF(MONTH(F1017)&lt;6,0)))),0),"")</f>
        <v/>
      </c>
      <c r="U1017" s="50" t="str">
        <f t="shared" si="78"/>
        <v/>
      </c>
    </row>
    <row r="1018" spans="1:21" x14ac:dyDescent="0.35">
      <c r="A1018" s="11" t="str">
        <f t="shared" si="79"/>
        <v/>
      </c>
      <c r="B1018" s="32"/>
      <c r="C1018" s="17"/>
      <c r="D1018" s="18"/>
      <c r="E1018" s="12"/>
      <c r="F1018" s="12"/>
      <c r="G1018" s="40" t="str">
        <f>IF(OR(E1018="",F1018=""),"",NETWORKDAYS(E1018,F1018,Lister!$D$7:$D$13))</f>
        <v/>
      </c>
      <c r="H1018" s="14"/>
      <c r="I1018" s="25" t="str">
        <f t="shared" si="75"/>
        <v/>
      </c>
      <c r="J1018" s="45"/>
      <c r="K1018" s="46"/>
      <c r="L1018" s="15"/>
      <c r="M1018" s="49" t="str">
        <f t="shared" si="76"/>
        <v/>
      </c>
      <c r="N1018" s="47" t="str">
        <f t="shared" si="77"/>
        <v/>
      </c>
      <c r="O1018" s="15"/>
      <c r="P1018" s="15"/>
      <c r="Q1018" s="15"/>
      <c r="R1018" s="48" t="str">
        <f>IFERROR(MAX(IF(OR(O1018="",P1018="",Q1018=""),"",IF(AND(MONTH(E1018)=4,MONTH(F1018)=4),(NETWORKDAYS(E1018,F1018,Lister!$D$7:$D$13)-O1018)*N1018/NETWORKDAYS(Lister!$D$19,Lister!$E$19,Lister!$D$7:$D$13),IF(AND(MONTH(E1018)=4,MONTH(F1018)&gt;4),(NETWORKDAYS(E1018,Lister!$E$19,Lister!$D$7:$D$13)-O1018)*N1018/NETWORKDAYS(Lister!$D$19,Lister!$E$19,Lister!$D$7:$D$13),IF(MONTH(E1018)&gt;4,0)))),0),"")</f>
        <v/>
      </c>
      <c r="S1018" s="48" t="str">
        <f>IFERROR(MAX(IF(OR(O1018="",P1018="",Q1018=""),"",IF(AND(MONTH(E1018)=5,MONTH(F1018)=5),(NETWORKDAYS(E1018,F1018,Lister!$D$7:$D$13)-P1018)*N1018/NETWORKDAYS(Lister!$D$20,Lister!$E$20,Lister!$D$7:$D$13),IF(AND(MONTH(E1018)=4,MONTH(F1018)=5),(NETWORKDAYS(Lister!$D$20,F1018,Lister!$D$7:$D$13)-P1018)*N1018/NETWORKDAYS(Lister!$D$20,Lister!$E$20,Lister!$D$7:$D$13),IF(AND(MONTH(E1018)=5,MONTH(F1018)=6),(NETWORKDAYS(E1018,Lister!$E$20,Lister!$D$7:$D$13)-P1018)*N1018/NETWORKDAYS(Lister!$D$20,Lister!$E$20,Lister!$D$7:$D$13),IF(AND(MONTH(E1018)=4,MONTH(F1018)=6),(NETWORKDAYS(Lister!$D$20,Lister!$E$20,Lister!$D$7:$D$13)-P1018)*N1018/NETWORKDAYS(Lister!$D$20,Lister!$E$20,Lister!$D$7:$D$13),IF(OR(MONTH(F1018)=4,MONTH(E1018)=6),0)))))),0),"")</f>
        <v/>
      </c>
      <c r="T1018" s="48" t="str">
        <f>IFERROR(MAX(IF(OR(O1018="",P1018="",Q1018=""),"",IF(AND(MONTH(E1018)=6,MONTH(F1018)=6),(NETWORKDAYS(E1018,F1018,Lister!$D$7:$D$13)-Q1018)*N1018/NETWORKDAYS(Lister!$D$21,Lister!$E$21,Lister!$D$7:$D$13),IF(AND(MONTH(E1018)&lt;6,MONTH(F1018)=6),(NETWORKDAYS(Lister!$D$21,F1018,Lister!$D$7:$D$13)-Q1018)*N1018/NETWORKDAYS(Lister!$D$21,Lister!$E$21,Lister!$D$7:$D$13),IF(MONTH(F1018)&lt;6,0)))),0),"")</f>
        <v/>
      </c>
      <c r="U1018" s="50" t="str">
        <f t="shared" si="78"/>
        <v/>
      </c>
    </row>
    <row r="1019" spans="1:21" x14ac:dyDescent="0.35">
      <c r="A1019" s="11" t="str">
        <f t="shared" si="79"/>
        <v/>
      </c>
      <c r="B1019" s="32"/>
      <c r="C1019" s="17"/>
      <c r="D1019" s="18"/>
      <c r="E1019" s="12"/>
      <c r="F1019" s="12"/>
      <c r="G1019" s="40" t="str">
        <f>IF(OR(E1019="",F1019=""),"",NETWORKDAYS(E1019,F1019,Lister!$D$7:$D$13))</f>
        <v/>
      </c>
      <c r="H1019" s="14"/>
      <c r="I1019" s="25" t="str">
        <f t="shared" si="75"/>
        <v/>
      </c>
      <c r="J1019" s="45"/>
      <c r="K1019" s="46"/>
      <c r="L1019" s="15"/>
      <c r="M1019" s="49" t="str">
        <f t="shared" si="76"/>
        <v/>
      </c>
      <c r="N1019" s="47" t="str">
        <f t="shared" si="77"/>
        <v/>
      </c>
      <c r="O1019" s="15"/>
      <c r="P1019" s="15"/>
      <c r="Q1019" s="15"/>
      <c r="R1019" s="48" t="str">
        <f>IFERROR(MAX(IF(OR(O1019="",P1019="",Q1019=""),"",IF(AND(MONTH(E1019)=4,MONTH(F1019)=4),(NETWORKDAYS(E1019,F1019,Lister!$D$7:$D$13)-O1019)*N1019/NETWORKDAYS(Lister!$D$19,Lister!$E$19,Lister!$D$7:$D$13),IF(AND(MONTH(E1019)=4,MONTH(F1019)&gt;4),(NETWORKDAYS(E1019,Lister!$E$19,Lister!$D$7:$D$13)-O1019)*N1019/NETWORKDAYS(Lister!$D$19,Lister!$E$19,Lister!$D$7:$D$13),IF(MONTH(E1019)&gt;4,0)))),0),"")</f>
        <v/>
      </c>
      <c r="S1019" s="48" t="str">
        <f>IFERROR(MAX(IF(OR(O1019="",P1019="",Q1019=""),"",IF(AND(MONTH(E1019)=5,MONTH(F1019)=5),(NETWORKDAYS(E1019,F1019,Lister!$D$7:$D$13)-P1019)*N1019/NETWORKDAYS(Lister!$D$20,Lister!$E$20,Lister!$D$7:$D$13),IF(AND(MONTH(E1019)=4,MONTH(F1019)=5),(NETWORKDAYS(Lister!$D$20,F1019,Lister!$D$7:$D$13)-P1019)*N1019/NETWORKDAYS(Lister!$D$20,Lister!$E$20,Lister!$D$7:$D$13),IF(AND(MONTH(E1019)=5,MONTH(F1019)=6),(NETWORKDAYS(E1019,Lister!$E$20,Lister!$D$7:$D$13)-P1019)*N1019/NETWORKDAYS(Lister!$D$20,Lister!$E$20,Lister!$D$7:$D$13),IF(AND(MONTH(E1019)=4,MONTH(F1019)=6),(NETWORKDAYS(Lister!$D$20,Lister!$E$20,Lister!$D$7:$D$13)-P1019)*N1019/NETWORKDAYS(Lister!$D$20,Lister!$E$20,Lister!$D$7:$D$13),IF(OR(MONTH(F1019)=4,MONTH(E1019)=6),0)))))),0),"")</f>
        <v/>
      </c>
      <c r="T1019" s="48" t="str">
        <f>IFERROR(MAX(IF(OR(O1019="",P1019="",Q1019=""),"",IF(AND(MONTH(E1019)=6,MONTH(F1019)=6),(NETWORKDAYS(E1019,F1019,Lister!$D$7:$D$13)-Q1019)*N1019/NETWORKDAYS(Lister!$D$21,Lister!$E$21,Lister!$D$7:$D$13),IF(AND(MONTH(E1019)&lt;6,MONTH(F1019)=6),(NETWORKDAYS(Lister!$D$21,F1019,Lister!$D$7:$D$13)-Q1019)*N1019/NETWORKDAYS(Lister!$D$21,Lister!$E$21,Lister!$D$7:$D$13),IF(MONTH(F1019)&lt;6,0)))),0),"")</f>
        <v/>
      </c>
      <c r="U1019" s="50" t="str">
        <f t="shared" si="78"/>
        <v/>
      </c>
    </row>
    <row r="1020" spans="1:21" x14ac:dyDescent="0.35">
      <c r="A1020" s="11" t="str">
        <f t="shared" si="79"/>
        <v/>
      </c>
      <c r="B1020" s="32"/>
      <c r="C1020" s="17"/>
      <c r="D1020" s="18"/>
      <c r="E1020" s="12"/>
      <c r="F1020" s="12"/>
      <c r="G1020" s="40" t="str">
        <f>IF(OR(E1020="",F1020=""),"",NETWORKDAYS(E1020,F1020,Lister!$D$7:$D$13))</f>
        <v/>
      </c>
      <c r="H1020" s="14"/>
      <c r="I1020" s="25" t="str">
        <f t="shared" si="75"/>
        <v/>
      </c>
      <c r="J1020" s="45"/>
      <c r="K1020" s="46"/>
      <c r="L1020" s="15"/>
      <c r="M1020" s="49" t="str">
        <f t="shared" si="76"/>
        <v/>
      </c>
      <c r="N1020" s="47" t="str">
        <f t="shared" si="77"/>
        <v/>
      </c>
      <c r="O1020" s="15"/>
      <c r="P1020" s="15"/>
      <c r="Q1020" s="15"/>
      <c r="R1020" s="48" t="str">
        <f>IFERROR(MAX(IF(OR(O1020="",P1020="",Q1020=""),"",IF(AND(MONTH(E1020)=4,MONTH(F1020)=4),(NETWORKDAYS(E1020,F1020,Lister!$D$7:$D$13)-O1020)*N1020/NETWORKDAYS(Lister!$D$19,Lister!$E$19,Lister!$D$7:$D$13),IF(AND(MONTH(E1020)=4,MONTH(F1020)&gt;4),(NETWORKDAYS(E1020,Lister!$E$19,Lister!$D$7:$D$13)-O1020)*N1020/NETWORKDAYS(Lister!$D$19,Lister!$E$19,Lister!$D$7:$D$13),IF(MONTH(E1020)&gt;4,0)))),0),"")</f>
        <v/>
      </c>
      <c r="S1020" s="48" t="str">
        <f>IFERROR(MAX(IF(OR(O1020="",P1020="",Q1020=""),"",IF(AND(MONTH(E1020)=5,MONTH(F1020)=5),(NETWORKDAYS(E1020,F1020,Lister!$D$7:$D$13)-P1020)*N1020/NETWORKDAYS(Lister!$D$20,Lister!$E$20,Lister!$D$7:$D$13),IF(AND(MONTH(E1020)=4,MONTH(F1020)=5),(NETWORKDAYS(Lister!$D$20,F1020,Lister!$D$7:$D$13)-P1020)*N1020/NETWORKDAYS(Lister!$D$20,Lister!$E$20,Lister!$D$7:$D$13),IF(AND(MONTH(E1020)=5,MONTH(F1020)=6),(NETWORKDAYS(E1020,Lister!$E$20,Lister!$D$7:$D$13)-P1020)*N1020/NETWORKDAYS(Lister!$D$20,Lister!$E$20,Lister!$D$7:$D$13),IF(AND(MONTH(E1020)=4,MONTH(F1020)=6),(NETWORKDAYS(Lister!$D$20,Lister!$E$20,Lister!$D$7:$D$13)-P1020)*N1020/NETWORKDAYS(Lister!$D$20,Lister!$E$20,Lister!$D$7:$D$13),IF(OR(MONTH(F1020)=4,MONTH(E1020)=6),0)))))),0),"")</f>
        <v/>
      </c>
      <c r="T1020" s="48" t="str">
        <f>IFERROR(MAX(IF(OR(O1020="",P1020="",Q1020=""),"",IF(AND(MONTH(E1020)=6,MONTH(F1020)=6),(NETWORKDAYS(E1020,F1020,Lister!$D$7:$D$13)-Q1020)*N1020/NETWORKDAYS(Lister!$D$21,Lister!$E$21,Lister!$D$7:$D$13),IF(AND(MONTH(E1020)&lt;6,MONTH(F1020)=6),(NETWORKDAYS(Lister!$D$21,F1020,Lister!$D$7:$D$13)-Q1020)*N1020/NETWORKDAYS(Lister!$D$21,Lister!$E$21,Lister!$D$7:$D$13),IF(MONTH(F1020)&lt;6,0)))),0),"")</f>
        <v/>
      </c>
      <c r="U1020" s="50" t="str">
        <f t="shared" si="78"/>
        <v/>
      </c>
    </row>
    <row r="1021" spans="1:21" x14ac:dyDescent="0.35">
      <c r="A1021" s="11" t="str">
        <f t="shared" si="79"/>
        <v/>
      </c>
      <c r="B1021" s="32"/>
      <c r="C1021" s="17"/>
      <c r="D1021" s="18"/>
      <c r="E1021" s="12"/>
      <c r="F1021" s="12"/>
      <c r="G1021" s="40" t="str">
        <f>IF(OR(E1021="",F1021=""),"",NETWORKDAYS(E1021,F1021,Lister!$D$7:$D$13))</f>
        <v/>
      </c>
      <c r="H1021" s="14"/>
      <c r="I1021" s="25" t="str">
        <f t="shared" si="75"/>
        <v/>
      </c>
      <c r="J1021" s="45"/>
      <c r="K1021" s="46"/>
      <c r="L1021" s="15"/>
      <c r="M1021" s="49" t="str">
        <f t="shared" si="76"/>
        <v/>
      </c>
      <c r="N1021" s="47" t="str">
        <f t="shared" si="77"/>
        <v/>
      </c>
      <c r="O1021" s="15"/>
      <c r="P1021" s="15"/>
      <c r="Q1021" s="15"/>
      <c r="R1021" s="48" t="str">
        <f>IFERROR(MAX(IF(OR(O1021="",P1021="",Q1021=""),"",IF(AND(MONTH(E1021)=4,MONTH(F1021)=4),(NETWORKDAYS(E1021,F1021,Lister!$D$7:$D$13)-O1021)*N1021/NETWORKDAYS(Lister!$D$19,Lister!$E$19,Lister!$D$7:$D$13),IF(AND(MONTH(E1021)=4,MONTH(F1021)&gt;4),(NETWORKDAYS(E1021,Lister!$E$19,Lister!$D$7:$D$13)-O1021)*N1021/NETWORKDAYS(Lister!$D$19,Lister!$E$19,Lister!$D$7:$D$13),IF(MONTH(E1021)&gt;4,0)))),0),"")</f>
        <v/>
      </c>
      <c r="S1021" s="48" t="str">
        <f>IFERROR(MAX(IF(OR(O1021="",P1021="",Q1021=""),"",IF(AND(MONTH(E1021)=5,MONTH(F1021)=5),(NETWORKDAYS(E1021,F1021,Lister!$D$7:$D$13)-P1021)*N1021/NETWORKDAYS(Lister!$D$20,Lister!$E$20,Lister!$D$7:$D$13),IF(AND(MONTH(E1021)=4,MONTH(F1021)=5),(NETWORKDAYS(Lister!$D$20,F1021,Lister!$D$7:$D$13)-P1021)*N1021/NETWORKDAYS(Lister!$D$20,Lister!$E$20,Lister!$D$7:$D$13),IF(AND(MONTH(E1021)=5,MONTH(F1021)=6),(NETWORKDAYS(E1021,Lister!$E$20,Lister!$D$7:$D$13)-P1021)*N1021/NETWORKDAYS(Lister!$D$20,Lister!$E$20,Lister!$D$7:$D$13),IF(AND(MONTH(E1021)=4,MONTH(F1021)=6),(NETWORKDAYS(Lister!$D$20,Lister!$E$20,Lister!$D$7:$D$13)-P1021)*N1021/NETWORKDAYS(Lister!$D$20,Lister!$E$20,Lister!$D$7:$D$13),IF(OR(MONTH(F1021)=4,MONTH(E1021)=6),0)))))),0),"")</f>
        <v/>
      </c>
      <c r="T1021" s="48" t="str">
        <f>IFERROR(MAX(IF(OR(O1021="",P1021="",Q1021=""),"",IF(AND(MONTH(E1021)=6,MONTH(F1021)=6),(NETWORKDAYS(E1021,F1021,Lister!$D$7:$D$13)-Q1021)*N1021/NETWORKDAYS(Lister!$D$21,Lister!$E$21,Lister!$D$7:$D$13),IF(AND(MONTH(E1021)&lt;6,MONTH(F1021)=6),(NETWORKDAYS(Lister!$D$21,F1021,Lister!$D$7:$D$13)-Q1021)*N1021/NETWORKDAYS(Lister!$D$21,Lister!$E$21,Lister!$D$7:$D$13),IF(MONTH(F1021)&lt;6,0)))),0),"")</f>
        <v/>
      </c>
      <c r="U1021" s="50" t="str">
        <f t="shared" si="78"/>
        <v/>
      </c>
    </row>
    <row r="1022" spans="1:21" x14ac:dyDescent="0.35">
      <c r="A1022" s="11" t="str">
        <f t="shared" si="79"/>
        <v/>
      </c>
      <c r="B1022" s="32"/>
      <c r="C1022" s="17"/>
      <c r="D1022" s="18"/>
      <c r="E1022" s="12"/>
      <c r="F1022" s="12"/>
      <c r="G1022" s="40" t="str">
        <f>IF(OR(E1022="",F1022=""),"",NETWORKDAYS(E1022,F1022,Lister!$D$7:$D$13))</f>
        <v/>
      </c>
      <c r="H1022" s="14"/>
      <c r="I1022" s="25" t="str">
        <f t="shared" si="75"/>
        <v/>
      </c>
      <c r="J1022" s="45"/>
      <c r="K1022" s="46"/>
      <c r="L1022" s="15"/>
      <c r="M1022" s="49" t="str">
        <f t="shared" si="76"/>
        <v/>
      </c>
      <c r="N1022" s="47" t="str">
        <f t="shared" si="77"/>
        <v/>
      </c>
      <c r="O1022" s="15"/>
      <c r="P1022" s="15"/>
      <c r="Q1022" s="15"/>
      <c r="R1022" s="48" t="str">
        <f>IFERROR(MAX(IF(OR(O1022="",P1022="",Q1022=""),"",IF(AND(MONTH(E1022)=4,MONTH(F1022)=4),(NETWORKDAYS(E1022,F1022,Lister!$D$7:$D$13)-O1022)*N1022/NETWORKDAYS(Lister!$D$19,Lister!$E$19,Lister!$D$7:$D$13),IF(AND(MONTH(E1022)=4,MONTH(F1022)&gt;4),(NETWORKDAYS(E1022,Lister!$E$19,Lister!$D$7:$D$13)-O1022)*N1022/NETWORKDAYS(Lister!$D$19,Lister!$E$19,Lister!$D$7:$D$13),IF(MONTH(E1022)&gt;4,0)))),0),"")</f>
        <v/>
      </c>
      <c r="S1022" s="48" t="str">
        <f>IFERROR(MAX(IF(OR(O1022="",P1022="",Q1022=""),"",IF(AND(MONTH(E1022)=5,MONTH(F1022)=5),(NETWORKDAYS(E1022,F1022,Lister!$D$7:$D$13)-P1022)*N1022/NETWORKDAYS(Lister!$D$20,Lister!$E$20,Lister!$D$7:$D$13),IF(AND(MONTH(E1022)=4,MONTH(F1022)=5),(NETWORKDAYS(Lister!$D$20,F1022,Lister!$D$7:$D$13)-P1022)*N1022/NETWORKDAYS(Lister!$D$20,Lister!$E$20,Lister!$D$7:$D$13),IF(AND(MONTH(E1022)=5,MONTH(F1022)=6),(NETWORKDAYS(E1022,Lister!$E$20,Lister!$D$7:$D$13)-P1022)*N1022/NETWORKDAYS(Lister!$D$20,Lister!$E$20,Lister!$D$7:$D$13),IF(AND(MONTH(E1022)=4,MONTH(F1022)=6),(NETWORKDAYS(Lister!$D$20,Lister!$E$20,Lister!$D$7:$D$13)-P1022)*N1022/NETWORKDAYS(Lister!$D$20,Lister!$E$20,Lister!$D$7:$D$13),IF(OR(MONTH(F1022)=4,MONTH(E1022)=6),0)))))),0),"")</f>
        <v/>
      </c>
      <c r="T1022" s="48" t="str">
        <f>IFERROR(MAX(IF(OR(O1022="",P1022="",Q1022=""),"",IF(AND(MONTH(E1022)=6,MONTH(F1022)=6),(NETWORKDAYS(E1022,F1022,Lister!$D$7:$D$13)-Q1022)*N1022/NETWORKDAYS(Lister!$D$21,Lister!$E$21,Lister!$D$7:$D$13),IF(AND(MONTH(E1022)&lt;6,MONTH(F1022)=6),(NETWORKDAYS(Lister!$D$21,F1022,Lister!$D$7:$D$13)-Q1022)*N1022/NETWORKDAYS(Lister!$D$21,Lister!$E$21,Lister!$D$7:$D$13),IF(MONTH(F1022)&lt;6,0)))),0),"")</f>
        <v/>
      </c>
      <c r="U1022" s="50" t="str">
        <f t="shared" si="78"/>
        <v/>
      </c>
    </row>
    <row r="1023" spans="1:21" x14ac:dyDescent="0.35">
      <c r="A1023" s="11" t="str">
        <f t="shared" si="79"/>
        <v/>
      </c>
      <c r="B1023" s="32"/>
      <c r="C1023" s="17"/>
      <c r="D1023" s="18"/>
      <c r="E1023" s="12"/>
      <c r="F1023" s="12"/>
      <c r="G1023" s="40" t="str">
        <f>IF(OR(E1023="",F1023=""),"",NETWORKDAYS(E1023,F1023,Lister!$D$7:$D$13))</f>
        <v/>
      </c>
      <c r="H1023" s="14"/>
      <c r="I1023" s="25" t="str">
        <f t="shared" si="75"/>
        <v/>
      </c>
      <c r="J1023" s="45"/>
      <c r="K1023" s="46"/>
      <c r="L1023" s="15"/>
      <c r="M1023" s="49" t="str">
        <f t="shared" si="76"/>
        <v/>
      </c>
      <c r="N1023" s="47" t="str">
        <f t="shared" si="77"/>
        <v/>
      </c>
      <c r="O1023" s="15"/>
      <c r="P1023" s="15"/>
      <c r="Q1023" s="15"/>
      <c r="R1023" s="48" t="str">
        <f>IFERROR(MAX(IF(OR(O1023="",P1023="",Q1023=""),"",IF(AND(MONTH(E1023)=4,MONTH(F1023)=4),(NETWORKDAYS(E1023,F1023,Lister!$D$7:$D$13)-O1023)*N1023/NETWORKDAYS(Lister!$D$19,Lister!$E$19,Lister!$D$7:$D$13),IF(AND(MONTH(E1023)=4,MONTH(F1023)&gt;4),(NETWORKDAYS(E1023,Lister!$E$19,Lister!$D$7:$D$13)-O1023)*N1023/NETWORKDAYS(Lister!$D$19,Lister!$E$19,Lister!$D$7:$D$13),IF(MONTH(E1023)&gt;4,0)))),0),"")</f>
        <v/>
      </c>
      <c r="S1023" s="48" t="str">
        <f>IFERROR(MAX(IF(OR(O1023="",P1023="",Q1023=""),"",IF(AND(MONTH(E1023)=5,MONTH(F1023)=5),(NETWORKDAYS(E1023,F1023,Lister!$D$7:$D$13)-P1023)*N1023/NETWORKDAYS(Lister!$D$20,Lister!$E$20,Lister!$D$7:$D$13),IF(AND(MONTH(E1023)=4,MONTH(F1023)=5),(NETWORKDAYS(Lister!$D$20,F1023,Lister!$D$7:$D$13)-P1023)*N1023/NETWORKDAYS(Lister!$D$20,Lister!$E$20,Lister!$D$7:$D$13),IF(AND(MONTH(E1023)=5,MONTH(F1023)=6),(NETWORKDAYS(E1023,Lister!$E$20,Lister!$D$7:$D$13)-P1023)*N1023/NETWORKDAYS(Lister!$D$20,Lister!$E$20,Lister!$D$7:$D$13),IF(AND(MONTH(E1023)=4,MONTH(F1023)=6),(NETWORKDAYS(Lister!$D$20,Lister!$E$20,Lister!$D$7:$D$13)-P1023)*N1023/NETWORKDAYS(Lister!$D$20,Lister!$E$20,Lister!$D$7:$D$13),IF(OR(MONTH(F1023)=4,MONTH(E1023)=6),0)))))),0),"")</f>
        <v/>
      </c>
      <c r="T1023" s="48" t="str">
        <f>IFERROR(MAX(IF(OR(O1023="",P1023="",Q1023=""),"",IF(AND(MONTH(E1023)=6,MONTH(F1023)=6),(NETWORKDAYS(E1023,F1023,Lister!$D$7:$D$13)-Q1023)*N1023/NETWORKDAYS(Lister!$D$21,Lister!$E$21,Lister!$D$7:$D$13),IF(AND(MONTH(E1023)&lt;6,MONTH(F1023)=6),(NETWORKDAYS(Lister!$D$21,F1023,Lister!$D$7:$D$13)-Q1023)*N1023/NETWORKDAYS(Lister!$D$21,Lister!$E$21,Lister!$D$7:$D$13),IF(MONTH(F1023)&lt;6,0)))),0),"")</f>
        <v/>
      </c>
      <c r="U1023" s="50" t="str">
        <f t="shared" si="78"/>
        <v/>
      </c>
    </row>
    <row r="1024" spans="1:21" x14ac:dyDescent="0.35">
      <c r="A1024" s="11" t="str">
        <f t="shared" si="79"/>
        <v/>
      </c>
      <c r="B1024" s="32"/>
      <c r="C1024" s="17"/>
      <c r="D1024" s="18"/>
      <c r="E1024" s="12"/>
      <c r="F1024" s="12"/>
      <c r="G1024" s="40" t="str">
        <f>IF(OR(E1024="",F1024=""),"",NETWORKDAYS(E1024,F1024,Lister!$D$7:$D$13))</f>
        <v/>
      </c>
      <c r="H1024" s="14"/>
      <c r="I1024" s="25" t="str">
        <f t="shared" si="75"/>
        <v/>
      </c>
      <c r="J1024" s="45"/>
      <c r="K1024" s="46"/>
      <c r="L1024" s="15"/>
      <c r="M1024" s="49" t="str">
        <f t="shared" si="76"/>
        <v/>
      </c>
      <c r="N1024" s="47" t="str">
        <f t="shared" si="77"/>
        <v/>
      </c>
      <c r="O1024" s="15"/>
      <c r="P1024" s="15"/>
      <c r="Q1024" s="15"/>
      <c r="R1024" s="48" t="str">
        <f>IFERROR(MAX(IF(OR(O1024="",P1024="",Q1024=""),"",IF(AND(MONTH(E1024)=4,MONTH(F1024)=4),(NETWORKDAYS(E1024,F1024,Lister!$D$7:$D$13)-O1024)*N1024/NETWORKDAYS(Lister!$D$19,Lister!$E$19,Lister!$D$7:$D$13),IF(AND(MONTH(E1024)=4,MONTH(F1024)&gt;4),(NETWORKDAYS(E1024,Lister!$E$19,Lister!$D$7:$D$13)-O1024)*N1024/NETWORKDAYS(Lister!$D$19,Lister!$E$19,Lister!$D$7:$D$13),IF(MONTH(E1024)&gt;4,0)))),0),"")</f>
        <v/>
      </c>
      <c r="S1024" s="48" t="str">
        <f>IFERROR(MAX(IF(OR(O1024="",P1024="",Q1024=""),"",IF(AND(MONTH(E1024)=5,MONTH(F1024)=5),(NETWORKDAYS(E1024,F1024,Lister!$D$7:$D$13)-P1024)*N1024/NETWORKDAYS(Lister!$D$20,Lister!$E$20,Lister!$D$7:$D$13),IF(AND(MONTH(E1024)=4,MONTH(F1024)=5),(NETWORKDAYS(Lister!$D$20,F1024,Lister!$D$7:$D$13)-P1024)*N1024/NETWORKDAYS(Lister!$D$20,Lister!$E$20,Lister!$D$7:$D$13),IF(AND(MONTH(E1024)=5,MONTH(F1024)=6),(NETWORKDAYS(E1024,Lister!$E$20,Lister!$D$7:$D$13)-P1024)*N1024/NETWORKDAYS(Lister!$D$20,Lister!$E$20,Lister!$D$7:$D$13),IF(AND(MONTH(E1024)=4,MONTH(F1024)=6),(NETWORKDAYS(Lister!$D$20,Lister!$E$20,Lister!$D$7:$D$13)-P1024)*N1024/NETWORKDAYS(Lister!$D$20,Lister!$E$20,Lister!$D$7:$D$13),IF(OR(MONTH(F1024)=4,MONTH(E1024)=6),0)))))),0),"")</f>
        <v/>
      </c>
      <c r="T1024" s="48" t="str">
        <f>IFERROR(MAX(IF(OR(O1024="",P1024="",Q1024=""),"",IF(AND(MONTH(E1024)=6,MONTH(F1024)=6),(NETWORKDAYS(E1024,F1024,Lister!$D$7:$D$13)-Q1024)*N1024/NETWORKDAYS(Lister!$D$21,Lister!$E$21,Lister!$D$7:$D$13),IF(AND(MONTH(E1024)&lt;6,MONTH(F1024)=6),(NETWORKDAYS(Lister!$D$21,F1024,Lister!$D$7:$D$13)-Q1024)*N1024/NETWORKDAYS(Lister!$D$21,Lister!$E$21,Lister!$D$7:$D$13),IF(MONTH(F1024)&lt;6,0)))),0),"")</f>
        <v/>
      </c>
      <c r="U1024" s="50" t="str">
        <f t="shared" si="78"/>
        <v/>
      </c>
    </row>
    <row r="1025" spans="1:21" x14ac:dyDescent="0.35">
      <c r="A1025" s="11" t="str">
        <f t="shared" si="79"/>
        <v/>
      </c>
      <c r="B1025" s="32"/>
      <c r="C1025" s="17"/>
      <c r="D1025" s="18"/>
      <c r="E1025" s="12"/>
      <c r="F1025" s="12"/>
      <c r="G1025" s="40" t="str">
        <f>IF(OR(E1025="",F1025=""),"",NETWORKDAYS(E1025,F1025,Lister!$D$7:$D$13))</f>
        <v/>
      </c>
      <c r="H1025" s="14"/>
      <c r="I1025" s="25" t="str">
        <f t="shared" si="75"/>
        <v/>
      </c>
      <c r="J1025" s="45"/>
      <c r="K1025" s="46"/>
      <c r="L1025" s="15"/>
      <c r="M1025" s="49" t="str">
        <f t="shared" si="76"/>
        <v/>
      </c>
      <c r="N1025" s="47" t="str">
        <f t="shared" si="77"/>
        <v/>
      </c>
      <c r="O1025" s="15"/>
      <c r="P1025" s="15"/>
      <c r="Q1025" s="15"/>
      <c r="R1025" s="48" t="str">
        <f>IFERROR(MAX(IF(OR(O1025="",P1025="",Q1025=""),"",IF(AND(MONTH(E1025)=4,MONTH(F1025)=4),(NETWORKDAYS(E1025,F1025,Lister!$D$7:$D$13)-O1025)*N1025/NETWORKDAYS(Lister!$D$19,Lister!$E$19,Lister!$D$7:$D$13),IF(AND(MONTH(E1025)=4,MONTH(F1025)&gt;4),(NETWORKDAYS(E1025,Lister!$E$19,Lister!$D$7:$D$13)-O1025)*N1025/NETWORKDAYS(Lister!$D$19,Lister!$E$19,Lister!$D$7:$D$13),IF(MONTH(E1025)&gt;4,0)))),0),"")</f>
        <v/>
      </c>
      <c r="S1025" s="48" t="str">
        <f>IFERROR(MAX(IF(OR(O1025="",P1025="",Q1025=""),"",IF(AND(MONTH(E1025)=5,MONTH(F1025)=5),(NETWORKDAYS(E1025,F1025,Lister!$D$7:$D$13)-P1025)*N1025/NETWORKDAYS(Lister!$D$20,Lister!$E$20,Lister!$D$7:$D$13),IF(AND(MONTH(E1025)=4,MONTH(F1025)=5),(NETWORKDAYS(Lister!$D$20,F1025,Lister!$D$7:$D$13)-P1025)*N1025/NETWORKDAYS(Lister!$D$20,Lister!$E$20,Lister!$D$7:$D$13),IF(AND(MONTH(E1025)=5,MONTH(F1025)=6),(NETWORKDAYS(E1025,Lister!$E$20,Lister!$D$7:$D$13)-P1025)*N1025/NETWORKDAYS(Lister!$D$20,Lister!$E$20,Lister!$D$7:$D$13),IF(AND(MONTH(E1025)=4,MONTH(F1025)=6),(NETWORKDAYS(Lister!$D$20,Lister!$E$20,Lister!$D$7:$D$13)-P1025)*N1025/NETWORKDAYS(Lister!$D$20,Lister!$E$20,Lister!$D$7:$D$13),IF(OR(MONTH(F1025)=4,MONTH(E1025)=6),0)))))),0),"")</f>
        <v/>
      </c>
      <c r="T1025" s="48" t="str">
        <f>IFERROR(MAX(IF(OR(O1025="",P1025="",Q1025=""),"",IF(AND(MONTH(E1025)=6,MONTH(F1025)=6),(NETWORKDAYS(E1025,F1025,Lister!$D$7:$D$13)-Q1025)*N1025/NETWORKDAYS(Lister!$D$21,Lister!$E$21,Lister!$D$7:$D$13),IF(AND(MONTH(E1025)&lt;6,MONTH(F1025)=6),(NETWORKDAYS(Lister!$D$21,F1025,Lister!$D$7:$D$13)-Q1025)*N1025/NETWORKDAYS(Lister!$D$21,Lister!$E$21,Lister!$D$7:$D$13),IF(MONTH(F1025)&lt;6,0)))),0),"")</f>
        <v/>
      </c>
      <c r="U1025" s="50" t="str">
        <f t="shared" si="78"/>
        <v/>
      </c>
    </row>
    <row r="1026" spans="1:21" x14ac:dyDescent="0.35">
      <c r="A1026" s="11" t="str">
        <f t="shared" si="79"/>
        <v/>
      </c>
      <c r="B1026" s="32"/>
      <c r="C1026" s="17"/>
      <c r="D1026" s="18"/>
      <c r="E1026" s="12"/>
      <c r="F1026" s="12"/>
      <c r="G1026" s="40" t="str">
        <f>IF(OR(E1026="",F1026=""),"",NETWORKDAYS(E1026,F1026,Lister!$D$7:$D$13))</f>
        <v/>
      </c>
      <c r="H1026" s="14"/>
      <c r="I1026" s="25" t="str">
        <f t="shared" si="75"/>
        <v/>
      </c>
      <c r="J1026" s="45"/>
      <c r="K1026" s="46"/>
      <c r="L1026" s="15"/>
      <c r="M1026" s="49" t="str">
        <f t="shared" si="76"/>
        <v/>
      </c>
      <c r="N1026" s="47" t="str">
        <f t="shared" si="77"/>
        <v/>
      </c>
      <c r="O1026" s="15"/>
      <c r="P1026" s="15"/>
      <c r="Q1026" s="15"/>
      <c r="R1026" s="48" t="str">
        <f>IFERROR(MAX(IF(OR(O1026="",P1026="",Q1026=""),"",IF(AND(MONTH(E1026)=4,MONTH(F1026)=4),(NETWORKDAYS(E1026,F1026,Lister!$D$7:$D$13)-O1026)*N1026/NETWORKDAYS(Lister!$D$19,Lister!$E$19,Lister!$D$7:$D$13),IF(AND(MONTH(E1026)=4,MONTH(F1026)&gt;4),(NETWORKDAYS(E1026,Lister!$E$19,Lister!$D$7:$D$13)-O1026)*N1026/NETWORKDAYS(Lister!$D$19,Lister!$E$19,Lister!$D$7:$D$13),IF(MONTH(E1026)&gt;4,0)))),0),"")</f>
        <v/>
      </c>
      <c r="S1026" s="48" t="str">
        <f>IFERROR(MAX(IF(OR(O1026="",P1026="",Q1026=""),"",IF(AND(MONTH(E1026)=5,MONTH(F1026)=5),(NETWORKDAYS(E1026,F1026,Lister!$D$7:$D$13)-P1026)*N1026/NETWORKDAYS(Lister!$D$20,Lister!$E$20,Lister!$D$7:$D$13),IF(AND(MONTH(E1026)=4,MONTH(F1026)=5),(NETWORKDAYS(Lister!$D$20,F1026,Lister!$D$7:$D$13)-P1026)*N1026/NETWORKDAYS(Lister!$D$20,Lister!$E$20,Lister!$D$7:$D$13),IF(AND(MONTH(E1026)=5,MONTH(F1026)=6),(NETWORKDAYS(E1026,Lister!$E$20,Lister!$D$7:$D$13)-P1026)*N1026/NETWORKDAYS(Lister!$D$20,Lister!$E$20,Lister!$D$7:$D$13),IF(AND(MONTH(E1026)=4,MONTH(F1026)=6),(NETWORKDAYS(Lister!$D$20,Lister!$E$20,Lister!$D$7:$D$13)-P1026)*N1026/NETWORKDAYS(Lister!$D$20,Lister!$E$20,Lister!$D$7:$D$13),IF(OR(MONTH(F1026)=4,MONTH(E1026)=6),0)))))),0),"")</f>
        <v/>
      </c>
      <c r="T1026" s="48" t="str">
        <f>IFERROR(MAX(IF(OR(O1026="",P1026="",Q1026=""),"",IF(AND(MONTH(E1026)=6,MONTH(F1026)=6),(NETWORKDAYS(E1026,F1026,Lister!$D$7:$D$13)-Q1026)*N1026/NETWORKDAYS(Lister!$D$21,Lister!$E$21,Lister!$D$7:$D$13),IF(AND(MONTH(E1026)&lt;6,MONTH(F1026)=6),(NETWORKDAYS(Lister!$D$21,F1026,Lister!$D$7:$D$13)-Q1026)*N1026/NETWORKDAYS(Lister!$D$21,Lister!$E$21,Lister!$D$7:$D$13),IF(MONTH(F1026)&lt;6,0)))),0),"")</f>
        <v/>
      </c>
      <c r="U1026" s="50" t="str">
        <f t="shared" si="78"/>
        <v/>
      </c>
    </row>
    <row r="1027" spans="1:21" x14ac:dyDescent="0.35">
      <c r="A1027" s="11" t="str">
        <f t="shared" si="79"/>
        <v/>
      </c>
      <c r="B1027" s="32"/>
      <c r="C1027" s="17"/>
      <c r="D1027" s="18"/>
      <c r="E1027" s="12"/>
      <c r="F1027" s="12"/>
      <c r="G1027" s="40" t="str">
        <f>IF(OR(E1027="",F1027=""),"",NETWORKDAYS(E1027,F1027,Lister!$D$7:$D$13))</f>
        <v/>
      </c>
      <c r="H1027" s="14"/>
      <c r="I1027" s="25" t="str">
        <f t="shared" si="75"/>
        <v/>
      </c>
      <c r="J1027" s="45"/>
      <c r="K1027" s="46"/>
      <c r="L1027" s="15"/>
      <c r="M1027" s="49" t="str">
        <f t="shared" si="76"/>
        <v/>
      </c>
      <c r="N1027" s="47" t="str">
        <f t="shared" si="77"/>
        <v/>
      </c>
      <c r="O1027" s="15"/>
      <c r="P1027" s="15"/>
      <c r="Q1027" s="15"/>
      <c r="R1027" s="48" t="str">
        <f>IFERROR(MAX(IF(OR(O1027="",P1027="",Q1027=""),"",IF(AND(MONTH(E1027)=4,MONTH(F1027)=4),(NETWORKDAYS(E1027,F1027,Lister!$D$7:$D$13)-O1027)*N1027/NETWORKDAYS(Lister!$D$19,Lister!$E$19,Lister!$D$7:$D$13),IF(AND(MONTH(E1027)=4,MONTH(F1027)&gt;4),(NETWORKDAYS(E1027,Lister!$E$19,Lister!$D$7:$D$13)-O1027)*N1027/NETWORKDAYS(Lister!$D$19,Lister!$E$19,Lister!$D$7:$D$13),IF(MONTH(E1027)&gt;4,0)))),0),"")</f>
        <v/>
      </c>
      <c r="S1027" s="48" t="str">
        <f>IFERROR(MAX(IF(OR(O1027="",P1027="",Q1027=""),"",IF(AND(MONTH(E1027)=5,MONTH(F1027)=5),(NETWORKDAYS(E1027,F1027,Lister!$D$7:$D$13)-P1027)*N1027/NETWORKDAYS(Lister!$D$20,Lister!$E$20,Lister!$D$7:$D$13),IF(AND(MONTH(E1027)=4,MONTH(F1027)=5),(NETWORKDAYS(Lister!$D$20,F1027,Lister!$D$7:$D$13)-P1027)*N1027/NETWORKDAYS(Lister!$D$20,Lister!$E$20,Lister!$D$7:$D$13),IF(AND(MONTH(E1027)=5,MONTH(F1027)=6),(NETWORKDAYS(E1027,Lister!$E$20,Lister!$D$7:$D$13)-P1027)*N1027/NETWORKDAYS(Lister!$D$20,Lister!$E$20,Lister!$D$7:$D$13),IF(AND(MONTH(E1027)=4,MONTH(F1027)=6),(NETWORKDAYS(Lister!$D$20,Lister!$E$20,Lister!$D$7:$D$13)-P1027)*N1027/NETWORKDAYS(Lister!$D$20,Lister!$E$20,Lister!$D$7:$D$13),IF(OR(MONTH(F1027)=4,MONTH(E1027)=6),0)))))),0),"")</f>
        <v/>
      </c>
      <c r="T1027" s="48" t="str">
        <f>IFERROR(MAX(IF(OR(O1027="",P1027="",Q1027=""),"",IF(AND(MONTH(E1027)=6,MONTH(F1027)=6),(NETWORKDAYS(E1027,F1027,Lister!$D$7:$D$13)-Q1027)*N1027/NETWORKDAYS(Lister!$D$21,Lister!$E$21,Lister!$D$7:$D$13),IF(AND(MONTH(E1027)&lt;6,MONTH(F1027)=6),(NETWORKDAYS(Lister!$D$21,F1027,Lister!$D$7:$D$13)-Q1027)*N1027/NETWORKDAYS(Lister!$D$21,Lister!$E$21,Lister!$D$7:$D$13),IF(MONTH(F1027)&lt;6,0)))),0),"")</f>
        <v/>
      </c>
      <c r="U1027" s="50" t="str">
        <f t="shared" si="78"/>
        <v/>
      </c>
    </row>
    <row r="1028" spans="1:21" x14ac:dyDescent="0.35">
      <c r="A1028" s="11" t="str">
        <f t="shared" si="79"/>
        <v/>
      </c>
      <c r="B1028" s="32"/>
      <c r="C1028" s="17"/>
      <c r="D1028" s="18"/>
      <c r="E1028" s="12"/>
      <c r="F1028" s="12"/>
      <c r="G1028" s="40" t="str">
        <f>IF(OR(E1028="",F1028=""),"",NETWORKDAYS(E1028,F1028,Lister!$D$7:$D$13))</f>
        <v/>
      </c>
      <c r="H1028" s="14"/>
      <c r="I1028" s="25" t="str">
        <f t="shared" si="75"/>
        <v/>
      </c>
      <c r="J1028" s="45"/>
      <c r="K1028" s="46"/>
      <c r="L1028" s="15"/>
      <c r="M1028" s="49" t="str">
        <f t="shared" si="76"/>
        <v/>
      </c>
      <c r="N1028" s="47" t="str">
        <f t="shared" si="77"/>
        <v/>
      </c>
      <c r="O1028" s="15"/>
      <c r="P1028" s="15"/>
      <c r="Q1028" s="15"/>
      <c r="R1028" s="48" t="str">
        <f>IFERROR(MAX(IF(OR(O1028="",P1028="",Q1028=""),"",IF(AND(MONTH(E1028)=4,MONTH(F1028)=4),(NETWORKDAYS(E1028,F1028,Lister!$D$7:$D$13)-O1028)*N1028/NETWORKDAYS(Lister!$D$19,Lister!$E$19,Lister!$D$7:$D$13),IF(AND(MONTH(E1028)=4,MONTH(F1028)&gt;4),(NETWORKDAYS(E1028,Lister!$E$19,Lister!$D$7:$D$13)-O1028)*N1028/NETWORKDAYS(Lister!$D$19,Lister!$E$19,Lister!$D$7:$D$13),IF(MONTH(E1028)&gt;4,0)))),0),"")</f>
        <v/>
      </c>
      <c r="S1028" s="48" t="str">
        <f>IFERROR(MAX(IF(OR(O1028="",P1028="",Q1028=""),"",IF(AND(MONTH(E1028)=5,MONTH(F1028)=5),(NETWORKDAYS(E1028,F1028,Lister!$D$7:$D$13)-P1028)*N1028/NETWORKDAYS(Lister!$D$20,Lister!$E$20,Lister!$D$7:$D$13),IF(AND(MONTH(E1028)=4,MONTH(F1028)=5),(NETWORKDAYS(Lister!$D$20,F1028,Lister!$D$7:$D$13)-P1028)*N1028/NETWORKDAYS(Lister!$D$20,Lister!$E$20,Lister!$D$7:$D$13),IF(AND(MONTH(E1028)=5,MONTH(F1028)=6),(NETWORKDAYS(E1028,Lister!$E$20,Lister!$D$7:$D$13)-P1028)*N1028/NETWORKDAYS(Lister!$D$20,Lister!$E$20,Lister!$D$7:$D$13),IF(AND(MONTH(E1028)=4,MONTH(F1028)=6),(NETWORKDAYS(Lister!$D$20,Lister!$E$20,Lister!$D$7:$D$13)-P1028)*N1028/NETWORKDAYS(Lister!$D$20,Lister!$E$20,Lister!$D$7:$D$13),IF(OR(MONTH(F1028)=4,MONTH(E1028)=6),0)))))),0),"")</f>
        <v/>
      </c>
      <c r="T1028" s="48" t="str">
        <f>IFERROR(MAX(IF(OR(O1028="",P1028="",Q1028=""),"",IF(AND(MONTH(E1028)=6,MONTH(F1028)=6),(NETWORKDAYS(E1028,F1028,Lister!$D$7:$D$13)-Q1028)*N1028/NETWORKDAYS(Lister!$D$21,Lister!$E$21,Lister!$D$7:$D$13),IF(AND(MONTH(E1028)&lt;6,MONTH(F1028)=6),(NETWORKDAYS(Lister!$D$21,F1028,Lister!$D$7:$D$13)-Q1028)*N1028/NETWORKDAYS(Lister!$D$21,Lister!$E$21,Lister!$D$7:$D$13),IF(MONTH(F1028)&lt;6,0)))),0),"")</f>
        <v/>
      </c>
      <c r="U1028" s="50" t="str">
        <f t="shared" si="78"/>
        <v/>
      </c>
    </row>
    <row r="1029" spans="1:21" x14ac:dyDescent="0.35">
      <c r="A1029" s="11" t="str">
        <f t="shared" si="79"/>
        <v/>
      </c>
      <c r="B1029" s="32"/>
      <c r="C1029" s="17"/>
      <c r="D1029" s="18"/>
      <c r="E1029" s="12"/>
      <c r="F1029" s="12"/>
      <c r="G1029" s="40" t="str">
        <f>IF(OR(E1029="",F1029=""),"",NETWORKDAYS(E1029,F1029,Lister!$D$7:$D$13))</f>
        <v/>
      </c>
      <c r="H1029" s="14"/>
      <c r="I1029" s="25" t="str">
        <f t="shared" si="75"/>
        <v/>
      </c>
      <c r="J1029" s="45"/>
      <c r="K1029" s="46"/>
      <c r="L1029" s="15"/>
      <c r="M1029" s="49" t="str">
        <f t="shared" si="76"/>
        <v/>
      </c>
      <c r="N1029" s="47" t="str">
        <f t="shared" si="77"/>
        <v/>
      </c>
      <c r="O1029" s="15"/>
      <c r="P1029" s="15"/>
      <c r="Q1029" s="15"/>
      <c r="R1029" s="48" t="str">
        <f>IFERROR(MAX(IF(OR(O1029="",P1029="",Q1029=""),"",IF(AND(MONTH(E1029)=4,MONTH(F1029)=4),(NETWORKDAYS(E1029,F1029,Lister!$D$7:$D$13)-O1029)*N1029/NETWORKDAYS(Lister!$D$19,Lister!$E$19,Lister!$D$7:$D$13),IF(AND(MONTH(E1029)=4,MONTH(F1029)&gt;4),(NETWORKDAYS(E1029,Lister!$E$19,Lister!$D$7:$D$13)-O1029)*N1029/NETWORKDAYS(Lister!$D$19,Lister!$E$19,Lister!$D$7:$D$13),IF(MONTH(E1029)&gt;4,0)))),0),"")</f>
        <v/>
      </c>
      <c r="S1029" s="48" t="str">
        <f>IFERROR(MAX(IF(OR(O1029="",P1029="",Q1029=""),"",IF(AND(MONTH(E1029)=5,MONTH(F1029)=5),(NETWORKDAYS(E1029,F1029,Lister!$D$7:$D$13)-P1029)*N1029/NETWORKDAYS(Lister!$D$20,Lister!$E$20,Lister!$D$7:$D$13),IF(AND(MONTH(E1029)=4,MONTH(F1029)=5),(NETWORKDAYS(Lister!$D$20,F1029,Lister!$D$7:$D$13)-P1029)*N1029/NETWORKDAYS(Lister!$D$20,Lister!$E$20,Lister!$D$7:$D$13),IF(AND(MONTH(E1029)=5,MONTH(F1029)=6),(NETWORKDAYS(E1029,Lister!$E$20,Lister!$D$7:$D$13)-P1029)*N1029/NETWORKDAYS(Lister!$D$20,Lister!$E$20,Lister!$D$7:$D$13),IF(AND(MONTH(E1029)=4,MONTH(F1029)=6),(NETWORKDAYS(Lister!$D$20,Lister!$E$20,Lister!$D$7:$D$13)-P1029)*N1029/NETWORKDAYS(Lister!$D$20,Lister!$E$20,Lister!$D$7:$D$13),IF(OR(MONTH(F1029)=4,MONTH(E1029)=6),0)))))),0),"")</f>
        <v/>
      </c>
      <c r="T1029" s="48" t="str">
        <f>IFERROR(MAX(IF(OR(O1029="",P1029="",Q1029=""),"",IF(AND(MONTH(E1029)=6,MONTH(F1029)=6),(NETWORKDAYS(E1029,F1029,Lister!$D$7:$D$13)-Q1029)*N1029/NETWORKDAYS(Lister!$D$21,Lister!$E$21,Lister!$D$7:$D$13),IF(AND(MONTH(E1029)&lt;6,MONTH(F1029)=6),(NETWORKDAYS(Lister!$D$21,F1029,Lister!$D$7:$D$13)-Q1029)*N1029/NETWORKDAYS(Lister!$D$21,Lister!$E$21,Lister!$D$7:$D$13),IF(MONTH(F1029)&lt;6,0)))),0),"")</f>
        <v/>
      </c>
      <c r="U1029" s="50" t="str">
        <f t="shared" si="78"/>
        <v/>
      </c>
    </row>
    <row r="1030" spans="1:21" x14ac:dyDescent="0.35">
      <c r="A1030" s="11" t="str">
        <f t="shared" si="79"/>
        <v/>
      </c>
      <c r="B1030" s="32"/>
      <c r="C1030" s="17"/>
      <c r="D1030" s="18"/>
      <c r="E1030" s="12"/>
      <c r="F1030" s="12"/>
      <c r="G1030" s="40" t="str">
        <f>IF(OR(E1030="",F1030=""),"",NETWORKDAYS(E1030,F1030,Lister!$D$7:$D$13))</f>
        <v/>
      </c>
      <c r="H1030" s="14"/>
      <c r="I1030" s="25" t="str">
        <f t="shared" si="75"/>
        <v/>
      </c>
      <c r="J1030" s="45"/>
      <c r="K1030" s="46"/>
      <c r="L1030" s="15"/>
      <c r="M1030" s="49" t="str">
        <f t="shared" si="76"/>
        <v/>
      </c>
      <c r="N1030" s="47" t="str">
        <f t="shared" si="77"/>
        <v/>
      </c>
      <c r="O1030" s="15"/>
      <c r="P1030" s="15"/>
      <c r="Q1030" s="15"/>
      <c r="R1030" s="48" t="str">
        <f>IFERROR(MAX(IF(OR(O1030="",P1030="",Q1030=""),"",IF(AND(MONTH(E1030)=4,MONTH(F1030)=4),(NETWORKDAYS(E1030,F1030,Lister!$D$7:$D$13)-O1030)*N1030/NETWORKDAYS(Lister!$D$19,Lister!$E$19,Lister!$D$7:$D$13),IF(AND(MONTH(E1030)=4,MONTH(F1030)&gt;4),(NETWORKDAYS(E1030,Lister!$E$19,Lister!$D$7:$D$13)-O1030)*N1030/NETWORKDAYS(Lister!$D$19,Lister!$E$19,Lister!$D$7:$D$13),IF(MONTH(E1030)&gt;4,0)))),0),"")</f>
        <v/>
      </c>
      <c r="S1030" s="48" t="str">
        <f>IFERROR(MAX(IF(OR(O1030="",P1030="",Q1030=""),"",IF(AND(MONTH(E1030)=5,MONTH(F1030)=5),(NETWORKDAYS(E1030,F1030,Lister!$D$7:$D$13)-P1030)*N1030/NETWORKDAYS(Lister!$D$20,Lister!$E$20,Lister!$D$7:$D$13),IF(AND(MONTH(E1030)=4,MONTH(F1030)=5),(NETWORKDAYS(Lister!$D$20,F1030,Lister!$D$7:$D$13)-P1030)*N1030/NETWORKDAYS(Lister!$D$20,Lister!$E$20,Lister!$D$7:$D$13),IF(AND(MONTH(E1030)=5,MONTH(F1030)=6),(NETWORKDAYS(E1030,Lister!$E$20,Lister!$D$7:$D$13)-P1030)*N1030/NETWORKDAYS(Lister!$D$20,Lister!$E$20,Lister!$D$7:$D$13),IF(AND(MONTH(E1030)=4,MONTH(F1030)=6),(NETWORKDAYS(Lister!$D$20,Lister!$E$20,Lister!$D$7:$D$13)-P1030)*N1030/NETWORKDAYS(Lister!$D$20,Lister!$E$20,Lister!$D$7:$D$13),IF(OR(MONTH(F1030)=4,MONTH(E1030)=6),0)))))),0),"")</f>
        <v/>
      </c>
      <c r="T1030" s="48" t="str">
        <f>IFERROR(MAX(IF(OR(O1030="",P1030="",Q1030=""),"",IF(AND(MONTH(E1030)=6,MONTH(F1030)=6),(NETWORKDAYS(E1030,F1030,Lister!$D$7:$D$13)-Q1030)*N1030/NETWORKDAYS(Lister!$D$21,Lister!$E$21,Lister!$D$7:$D$13),IF(AND(MONTH(E1030)&lt;6,MONTH(F1030)=6),(NETWORKDAYS(Lister!$D$21,F1030,Lister!$D$7:$D$13)-Q1030)*N1030/NETWORKDAYS(Lister!$D$21,Lister!$E$21,Lister!$D$7:$D$13),IF(MONTH(F1030)&lt;6,0)))),0),"")</f>
        <v/>
      </c>
      <c r="U1030" s="50" t="str">
        <f t="shared" si="78"/>
        <v/>
      </c>
    </row>
    <row r="1031" spans="1:21" x14ac:dyDescent="0.35">
      <c r="A1031" s="11" t="str">
        <f t="shared" si="79"/>
        <v/>
      </c>
      <c r="B1031" s="32"/>
      <c r="C1031" s="17"/>
      <c r="D1031" s="18"/>
      <c r="E1031" s="12"/>
      <c r="F1031" s="12"/>
      <c r="G1031" s="40" t="str">
        <f>IF(OR(E1031="",F1031=""),"",NETWORKDAYS(E1031,F1031,Lister!$D$7:$D$13))</f>
        <v/>
      </c>
      <c r="H1031" s="14"/>
      <c r="I1031" s="25" t="str">
        <f t="shared" si="75"/>
        <v/>
      </c>
      <c r="J1031" s="45"/>
      <c r="K1031" s="46"/>
      <c r="L1031" s="15"/>
      <c r="M1031" s="49" t="str">
        <f t="shared" si="76"/>
        <v/>
      </c>
      <c r="N1031" s="47" t="str">
        <f t="shared" si="77"/>
        <v/>
      </c>
      <c r="O1031" s="15"/>
      <c r="P1031" s="15"/>
      <c r="Q1031" s="15"/>
      <c r="R1031" s="48" t="str">
        <f>IFERROR(MAX(IF(OR(O1031="",P1031="",Q1031=""),"",IF(AND(MONTH(E1031)=4,MONTH(F1031)=4),(NETWORKDAYS(E1031,F1031,Lister!$D$7:$D$13)-O1031)*N1031/NETWORKDAYS(Lister!$D$19,Lister!$E$19,Lister!$D$7:$D$13),IF(AND(MONTH(E1031)=4,MONTH(F1031)&gt;4),(NETWORKDAYS(E1031,Lister!$E$19,Lister!$D$7:$D$13)-O1031)*N1031/NETWORKDAYS(Lister!$D$19,Lister!$E$19,Lister!$D$7:$D$13),IF(MONTH(E1031)&gt;4,0)))),0),"")</f>
        <v/>
      </c>
      <c r="S1031" s="48" t="str">
        <f>IFERROR(MAX(IF(OR(O1031="",P1031="",Q1031=""),"",IF(AND(MONTH(E1031)=5,MONTH(F1031)=5),(NETWORKDAYS(E1031,F1031,Lister!$D$7:$D$13)-P1031)*N1031/NETWORKDAYS(Lister!$D$20,Lister!$E$20,Lister!$D$7:$D$13),IF(AND(MONTH(E1031)=4,MONTH(F1031)=5),(NETWORKDAYS(Lister!$D$20,F1031,Lister!$D$7:$D$13)-P1031)*N1031/NETWORKDAYS(Lister!$D$20,Lister!$E$20,Lister!$D$7:$D$13),IF(AND(MONTH(E1031)=5,MONTH(F1031)=6),(NETWORKDAYS(E1031,Lister!$E$20,Lister!$D$7:$D$13)-P1031)*N1031/NETWORKDAYS(Lister!$D$20,Lister!$E$20,Lister!$D$7:$D$13),IF(AND(MONTH(E1031)=4,MONTH(F1031)=6),(NETWORKDAYS(Lister!$D$20,Lister!$E$20,Lister!$D$7:$D$13)-P1031)*N1031/NETWORKDAYS(Lister!$D$20,Lister!$E$20,Lister!$D$7:$D$13),IF(OR(MONTH(F1031)=4,MONTH(E1031)=6),0)))))),0),"")</f>
        <v/>
      </c>
      <c r="T1031" s="48" t="str">
        <f>IFERROR(MAX(IF(OR(O1031="",P1031="",Q1031=""),"",IF(AND(MONTH(E1031)=6,MONTH(F1031)=6),(NETWORKDAYS(E1031,F1031,Lister!$D$7:$D$13)-Q1031)*N1031/NETWORKDAYS(Lister!$D$21,Lister!$E$21,Lister!$D$7:$D$13),IF(AND(MONTH(E1031)&lt;6,MONTH(F1031)=6),(NETWORKDAYS(Lister!$D$21,F1031,Lister!$D$7:$D$13)-Q1031)*N1031/NETWORKDAYS(Lister!$D$21,Lister!$E$21,Lister!$D$7:$D$13),IF(MONTH(F1031)&lt;6,0)))),0),"")</f>
        <v/>
      </c>
      <c r="U1031" s="50" t="str">
        <f t="shared" si="78"/>
        <v/>
      </c>
    </row>
    <row r="1032" spans="1:21" x14ac:dyDescent="0.35">
      <c r="A1032" s="11" t="str">
        <f t="shared" si="79"/>
        <v/>
      </c>
      <c r="B1032" s="32"/>
      <c r="C1032" s="17"/>
      <c r="D1032" s="18"/>
      <c r="E1032" s="12"/>
      <c r="F1032" s="12"/>
      <c r="G1032" s="40" t="str">
        <f>IF(OR(E1032="",F1032=""),"",NETWORKDAYS(E1032,F1032,Lister!$D$7:$D$13))</f>
        <v/>
      </c>
      <c r="H1032" s="14"/>
      <c r="I1032" s="25" t="str">
        <f t="shared" si="75"/>
        <v/>
      </c>
      <c r="J1032" s="45"/>
      <c r="K1032" s="46"/>
      <c r="L1032" s="15"/>
      <c r="M1032" s="49" t="str">
        <f t="shared" si="76"/>
        <v/>
      </c>
      <c r="N1032" s="47" t="str">
        <f t="shared" si="77"/>
        <v/>
      </c>
      <c r="O1032" s="15"/>
      <c r="P1032" s="15"/>
      <c r="Q1032" s="15"/>
      <c r="R1032" s="48" t="str">
        <f>IFERROR(MAX(IF(OR(O1032="",P1032="",Q1032=""),"",IF(AND(MONTH(E1032)=4,MONTH(F1032)=4),(NETWORKDAYS(E1032,F1032,Lister!$D$7:$D$13)-O1032)*N1032/NETWORKDAYS(Lister!$D$19,Lister!$E$19,Lister!$D$7:$D$13),IF(AND(MONTH(E1032)=4,MONTH(F1032)&gt;4),(NETWORKDAYS(E1032,Lister!$E$19,Lister!$D$7:$D$13)-O1032)*N1032/NETWORKDAYS(Lister!$D$19,Lister!$E$19,Lister!$D$7:$D$13),IF(MONTH(E1032)&gt;4,0)))),0),"")</f>
        <v/>
      </c>
      <c r="S1032" s="48" t="str">
        <f>IFERROR(MAX(IF(OR(O1032="",P1032="",Q1032=""),"",IF(AND(MONTH(E1032)=5,MONTH(F1032)=5),(NETWORKDAYS(E1032,F1032,Lister!$D$7:$D$13)-P1032)*N1032/NETWORKDAYS(Lister!$D$20,Lister!$E$20,Lister!$D$7:$D$13),IF(AND(MONTH(E1032)=4,MONTH(F1032)=5),(NETWORKDAYS(Lister!$D$20,F1032,Lister!$D$7:$D$13)-P1032)*N1032/NETWORKDAYS(Lister!$D$20,Lister!$E$20,Lister!$D$7:$D$13),IF(AND(MONTH(E1032)=5,MONTH(F1032)=6),(NETWORKDAYS(E1032,Lister!$E$20,Lister!$D$7:$D$13)-P1032)*N1032/NETWORKDAYS(Lister!$D$20,Lister!$E$20,Lister!$D$7:$D$13),IF(AND(MONTH(E1032)=4,MONTH(F1032)=6),(NETWORKDAYS(Lister!$D$20,Lister!$E$20,Lister!$D$7:$D$13)-P1032)*N1032/NETWORKDAYS(Lister!$D$20,Lister!$E$20,Lister!$D$7:$D$13),IF(OR(MONTH(F1032)=4,MONTH(E1032)=6),0)))))),0),"")</f>
        <v/>
      </c>
      <c r="T1032" s="48" t="str">
        <f>IFERROR(MAX(IF(OR(O1032="",P1032="",Q1032=""),"",IF(AND(MONTH(E1032)=6,MONTH(F1032)=6),(NETWORKDAYS(E1032,F1032,Lister!$D$7:$D$13)-Q1032)*N1032/NETWORKDAYS(Lister!$D$21,Lister!$E$21,Lister!$D$7:$D$13),IF(AND(MONTH(E1032)&lt;6,MONTH(F1032)=6),(NETWORKDAYS(Lister!$D$21,F1032,Lister!$D$7:$D$13)-Q1032)*N1032/NETWORKDAYS(Lister!$D$21,Lister!$E$21,Lister!$D$7:$D$13),IF(MONTH(F1032)&lt;6,0)))),0),"")</f>
        <v/>
      </c>
      <c r="U1032" s="50" t="str">
        <f t="shared" si="78"/>
        <v/>
      </c>
    </row>
    <row r="1033" spans="1:21" x14ac:dyDescent="0.35">
      <c r="A1033" s="11" t="str">
        <f t="shared" si="79"/>
        <v/>
      </c>
      <c r="B1033" s="32"/>
      <c r="C1033" s="17"/>
      <c r="D1033" s="18"/>
      <c r="E1033" s="12"/>
      <c r="F1033" s="12"/>
      <c r="G1033" s="40" t="str">
        <f>IF(OR(E1033="",F1033=""),"",NETWORKDAYS(E1033,F1033,Lister!$D$7:$D$13))</f>
        <v/>
      </c>
      <c r="H1033" s="14"/>
      <c r="I1033" s="25" t="str">
        <f t="shared" si="75"/>
        <v/>
      </c>
      <c r="J1033" s="45"/>
      <c r="K1033" s="46"/>
      <c r="L1033" s="15"/>
      <c r="M1033" s="49" t="str">
        <f t="shared" si="76"/>
        <v/>
      </c>
      <c r="N1033" s="47" t="str">
        <f t="shared" si="77"/>
        <v/>
      </c>
      <c r="O1033" s="15"/>
      <c r="P1033" s="15"/>
      <c r="Q1033" s="15"/>
      <c r="R1033" s="48" t="str">
        <f>IFERROR(MAX(IF(OR(O1033="",P1033="",Q1033=""),"",IF(AND(MONTH(E1033)=4,MONTH(F1033)=4),(NETWORKDAYS(E1033,F1033,Lister!$D$7:$D$13)-O1033)*N1033/NETWORKDAYS(Lister!$D$19,Lister!$E$19,Lister!$D$7:$D$13),IF(AND(MONTH(E1033)=4,MONTH(F1033)&gt;4),(NETWORKDAYS(E1033,Lister!$E$19,Lister!$D$7:$D$13)-O1033)*N1033/NETWORKDAYS(Lister!$D$19,Lister!$E$19,Lister!$D$7:$D$13),IF(MONTH(E1033)&gt;4,0)))),0),"")</f>
        <v/>
      </c>
      <c r="S1033" s="48" t="str">
        <f>IFERROR(MAX(IF(OR(O1033="",P1033="",Q1033=""),"",IF(AND(MONTH(E1033)=5,MONTH(F1033)=5),(NETWORKDAYS(E1033,F1033,Lister!$D$7:$D$13)-P1033)*N1033/NETWORKDAYS(Lister!$D$20,Lister!$E$20,Lister!$D$7:$D$13),IF(AND(MONTH(E1033)=4,MONTH(F1033)=5),(NETWORKDAYS(Lister!$D$20,F1033,Lister!$D$7:$D$13)-P1033)*N1033/NETWORKDAYS(Lister!$D$20,Lister!$E$20,Lister!$D$7:$D$13),IF(AND(MONTH(E1033)=5,MONTH(F1033)=6),(NETWORKDAYS(E1033,Lister!$E$20,Lister!$D$7:$D$13)-P1033)*N1033/NETWORKDAYS(Lister!$D$20,Lister!$E$20,Lister!$D$7:$D$13),IF(AND(MONTH(E1033)=4,MONTH(F1033)=6),(NETWORKDAYS(Lister!$D$20,Lister!$E$20,Lister!$D$7:$D$13)-P1033)*N1033/NETWORKDAYS(Lister!$D$20,Lister!$E$20,Lister!$D$7:$D$13),IF(OR(MONTH(F1033)=4,MONTH(E1033)=6),0)))))),0),"")</f>
        <v/>
      </c>
      <c r="T1033" s="48" t="str">
        <f>IFERROR(MAX(IF(OR(O1033="",P1033="",Q1033=""),"",IF(AND(MONTH(E1033)=6,MONTH(F1033)=6),(NETWORKDAYS(E1033,F1033,Lister!$D$7:$D$13)-Q1033)*N1033/NETWORKDAYS(Lister!$D$21,Lister!$E$21,Lister!$D$7:$D$13),IF(AND(MONTH(E1033)&lt;6,MONTH(F1033)=6),(NETWORKDAYS(Lister!$D$21,F1033,Lister!$D$7:$D$13)-Q1033)*N1033/NETWORKDAYS(Lister!$D$21,Lister!$E$21,Lister!$D$7:$D$13),IF(MONTH(F1033)&lt;6,0)))),0),"")</f>
        <v/>
      </c>
      <c r="U1033" s="50" t="str">
        <f t="shared" si="78"/>
        <v/>
      </c>
    </row>
    <row r="1034" spans="1:21" x14ac:dyDescent="0.35">
      <c r="A1034" s="11" t="str">
        <f t="shared" si="79"/>
        <v/>
      </c>
      <c r="B1034" s="32"/>
      <c r="C1034" s="17"/>
      <c r="D1034" s="18"/>
      <c r="E1034" s="12"/>
      <c r="F1034" s="12"/>
      <c r="G1034" s="40" t="str">
        <f>IF(OR(E1034="",F1034=""),"",NETWORKDAYS(E1034,F1034,Lister!$D$7:$D$13))</f>
        <v/>
      </c>
      <c r="H1034" s="14"/>
      <c r="I1034" s="25" t="str">
        <f t="shared" si="75"/>
        <v/>
      </c>
      <c r="J1034" s="45"/>
      <c r="K1034" s="46"/>
      <c r="L1034" s="15"/>
      <c r="M1034" s="49" t="str">
        <f t="shared" si="76"/>
        <v/>
      </c>
      <c r="N1034" s="47" t="str">
        <f t="shared" si="77"/>
        <v/>
      </c>
      <c r="O1034" s="15"/>
      <c r="P1034" s="15"/>
      <c r="Q1034" s="15"/>
      <c r="R1034" s="48" t="str">
        <f>IFERROR(MAX(IF(OR(O1034="",P1034="",Q1034=""),"",IF(AND(MONTH(E1034)=4,MONTH(F1034)=4),(NETWORKDAYS(E1034,F1034,Lister!$D$7:$D$13)-O1034)*N1034/NETWORKDAYS(Lister!$D$19,Lister!$E$19,Lister!$D$7:$D$13),IF(AND(MONTH(E1034)=4,MONTH(F1034)&gt;4),(NETWORKDAYS(E1034,Lister!$E$19,Lister!$D$7:$D$13)-O1034)*N1034/NETWORKDAYS(Lister!$D$19,Lister!$E$19,Lister!$D$7:$D$13),IF(MONTH(E1034)&gt;4,0)))),0),"")</f>
        <v/>
      </c>
      <c r="S1034" s="48" t="str">
        <f>IFERROR(MAX(IF(OR(O1034="",P1034="",Q1034=""),"",IF(AND(MONTH(E1034)=5,MONTH(F1034)=5),(NETWORKDAYS(E1034,F1034,Lister!$D$7:$D$13)-P1034)*N1034/NETWORKDAYS(Lister!$D$20,Lister!$E$20,Lister!$D$7:$D$13),IF(AND(MONTH(E1034)=4,MONTH(F1034)=5),(NETWORKDAYS(Lister!$D$20,F1034,Lister!$D$7:$D$13)-P1034)*N1034/NETWORKDAYS(Lister!$D$20,Lister!$E$20,Lister!$D$7:$D$13),IF(AND(MONTH(E1034)=5,MONTH(F1034)=6),(NETWORKDAYS(E1034,Lister!$E$20,Lister!$D$7:$D$13)-P1034)*N1034/NETWORKDAYS(Lister!$D$20,Lister!$E$20,Lister!$D$7:$D$13),IF(AND(MONTH(E1034)=4,MONTH(F1034)=6),(NETWORKDAYS(Lister!$D$20,Lister!$E$20,Lister!$D$7:$D$13)-P1034)*N1034/NETWORKDAYS(Lister!$D$20,Lister!$E$20,Lister!$D$7:$D$13),IF(OR(MONTH(F1034)=4,MONTH(E1034)=6),0)))))),0),"")</f>
        <v/>
      </c>
      <c r="T1034" s="48" t="str">
        <f>IFERROR(MAX(IF(OR(O1034="",P1034="",Q1034=""),"",IF(AND(MONTH(E1034)=6,MONTH(F1034)=6),(NETWORKDAYS(E1034,F1034,Lister!$D$7:$D$13)-Q1034)*N1034/NETWORKDAYS(Lister!$D$21,Lister!$E$21,Lister!$D$7:$D$13),IF(AND(MONTH(E1034)&lt;6,MONTH(F1034)=6),(NETWORKDAYS(Lister!$D$21,F1034,Lister!$D$7:$D$13)-Q1034)*N1034/NETWORKDAYS(Lister!$D$21,Lister!$E$21,Lister!$D$7:$D$13),IF(MONTH(F1034)&lt;6,0)))),0),"")</f>
        <v/>
      </c>
      <c r="U1034" s="50" t="str">
        <f t="shared" si="78"/>
        <v/>
      </c>
    </row>
    <row r="1035" spans="1:21" x14ac:dyDescent="0.35">
      <c r="A1035" s="11" t="str">
        <f t="shared" si="79"/>
        <v/>
      </c>
      <c r="B1035" s="32"/>
      <c r="C1035" s="17"/>
      <c r="D1035" s="18"/>
      <c r="E1035" s="12"/>
      <c r="F1035" s="12"/>
      <c r="G1035" s="40" t="str">
        <f>IF(OR(E1035="",F1035=""),"",NETWORKDAYS(E1035,F1035,Lister!$D$7:$D$13))</f>
        <v/>
      </c>
      <c r="H1035" s="14"/>
      <c r="I1035" s="25" t="str">
        <f t="shared" si="75"/>
        <v/>
      </c>
      <c r="J1035" s="45"/>
      <c r="K1035" s="46"/>
      <c r="L1035" s="15"/>
      <c r="M1035" s="49" t="str">
        <f t="shared" si="76"/>
        <v/>
      </c>
      <c r="N1035" s="47" t="str">
        <f t="shared" si="77"/>
        <v/>
      </c>
      <c r="O1035" s="15"/>
      <c r="P1035" s="15"/>
      <c r="Q1035" s="15"/>
      <c r="R1035" s="48" t="str">
        <f>IFERROR(MAX(IF(OR(O1035="",P1035="",Q1035=""),"",IF(AND(MONTH(E1035)=4,MONTH(F1035)=4),(NETWORKDAYS(E1035,F1035,Lister!$D$7:$D$13)-O1035)*N1035/NETWORKDAYS(Lister!$D$19,Lister!$E$19,Lister!$D$7:$D$13),IF(AND(MONTH(E1035)=4,MONTH(F1035)&gt;4),(NETWORKDAYS(E1035,Lister!$E$19,Lister!$D$7:$D$13)-O1035)*N1035/NETWORKDAYS(Lister!$D$19,Lister!$E$19,Lister!$D$7:$D$13),IF(MONTH(E1035)&gt;4,0)))),0),"")</f>
        <v/>
      </c>
      <c r="S1035" s="48" t="str">
        <f>IFERROR(MAX(IF(OR(O1035="",P1035="",Q1035=""),"",IF(AND(MONTH(E1035)=5,MONTH(F1035)=5),(NETWORKDAYS(E1035,F1035,Lister!$D$7:$D$13)-P1035)*N1035/NETWORKDAYS(Lister!$D$20,Lister!$E$20,Lister!$D$7:$D$13),IF(AND(MONTH(E1035)=4,MONTH(F1035)=5),(NETWORKDAYS(Lister!$D$20,F1035,Lister!$D$7:$D$13)-P1035)*N1035/NETWORKDAYS(Lister!$D$20,Lister!$E$20,Lister!$D$7:$D$13),IF(AND(MONTH(E1035)=5,MONTH(F1035)=6),(NETWORKDAYS(E1035,Lister!$E$20,Lister!$D$7:$D$13)-P1035)*N1035/NETWORKDAYS(Lister!$D$20,Lister!$E$20,Lister!$D$7:$D$13),IF(AND(MONTH(E1035)=4,MONTH(F1035)=6),(NETWORKDAYS(Lister!$D$20,Lister!$E$20,Lister!$D$7:$D$13)-P1035)*N1035/NETWORKDAYS(Lister!$D$20,Lister!$E$20,Lister!$D$7:$D$13),IF(OR(MONTH(F1035)=4,MONTH(E1035)=6),0)))))),0),"")</f>
        <v/>
      </c>
      <c r="T1035" s="48" t="str">
        <f>IFERROR(MAX(IF(OR(O1035="",P1035="",Q1035=""),"",IF(AND(MONTH(E1035)=6,MONTH(F1035)=6),(NETWORKDAYS(E1035,F1035,Lister!$D$7:$D$13)-Q1035)*N1035/NETWORKDAYS(Lister!$D$21,Lister!$E$21,Lister!$D$7:$D$13),IF(AND(MONTH(E1035)&lt;6,MONTH(F1035)=6),(NETWORKDAYS(Lister!$D$21,F1035,Lister!$D$7:$D$13)-Q1035)*N1035/NETWORKDAYS(Lister!$D$21,Lister!$E$21,Lister!$D$7:$D$13),IF(MONTH(F1035)&lt;6,0)))),0),"")</f>
        <v/>
      </c>
      <c r="U1035" s="50" t="str">
        <f t="shared" si="78"/>
        <v/>
      </c>
    </row>
    <row r="1036" spans="1:21" x14ac:dyDescent="0.35">
      <c r="A1036" s="11" t="str">
        <f t="shared" si="79"/>
        <v/>
      </c>
      <c r="B1036" s="32"/>
      <c r="C1036" s="17"/>
      <c r="D1036" s="18"/>
      <c r="E1036" s="12"/>
      <c r="F1036" s="12"/>
      <c r="G1036" s="40" t="str">
        <f>IF(OR(E1036="",F1036=""),"",NETWORKDAYS(E1036,F1036,Lister!$D$7:$D$13))</f>
        <v/>
      </c>
      <c r="H1036" s="14"/>
      <c r="I1036" s="25" t="str">
        <f t="shared" si="75"/>
        <v/>
      </c>
      <c r="J1036" s="45"/>
      <c r="K1036" s="46"/>
      <c r="L1036" s="15"/>
      <c r="M1036" s="49" t="str">
        <f t="shared" si="76"/>
        <v/>
      </c>
      <c r="N1036" s="47" t="str">
        <f t="shared" si="77"/>
        <v/>
      </c>
      <c r="O1036" s="15"/>
      <c r="P1036" s="15"/>
      <c r="Q1036" s="15"/>
      <c r="R1036" s="48" t="str">
        <f>IFERROR(MAX(IF(OR(O1036="",P1036="",Q1036=""),"",IF(AND(MONTH(E1036)=4,MONTH(F1036)=4),(NETWORKDAYS(E1036,F1036,Lister!$D$7:$D$13)-O1036)*N1036/NETWORKDAYS(Lister!$D$19,Lister!$E$19,Lister!$D$7:$D$13),IF(AND(MONTH(E1036)=4,MONTH(F1036)&gt;4),(NETWORKDAYS(E1036,Lister!$E$19,Lister!$D$7:$D$13)-O1036)*N1036/NETWORKDAYS(Lister!$D$19,Lister!$E$19,Lister!$D$7:$D$13),IF(MONTH(E1036)&gt;4,0)))),0),"")</f>
        <v/>
      </c>
      <c r="S1036" s="48" t="str">
        <f>IFERROR(MAX(IF(OR(O1036="",P1036="",Q1036=""),"",IF(AND(MONTH(E1036)=5,MONTH(F1036)=5),(NETWORKDAYS(E1036,F1036,Lister!$D$7:$D$13)-P1036)*N1036/NETWORKDAYS(Lister!$D$20,Lister!$E$20,Lister!$D$7:$D$13),IF(AND(MONTH(E1036)=4,MONTH(F1036)=5),(NETWORKDAYS(Lister!$D$20,F1036,Lister!$D$7:$D$13)-P1036)*N1036/NETWORKDAYS(Lister!$D$20,Lister!$E$20,Lister!$D$7:$D$13),IF(AND(MONTH(E1036)=5,MONTH(F1036)=6),(NETWORKDAYS(E1036,Lister!$E$20,Lister!$D$7:$D$13)-P1036)*N1036/NETWORKDAYS(Lister!$D$20,Lister!$E$20,Lister!$D$7:$D$13),IF(AND(MONTH(E1036)=4,MONTH(F1036)=6),(NETWORKDAYS(Lister!$D$20,Lister!$E$20,Lister!$D$7:$D$13)-P1036)*N1036/NETWORKDAYS(Lister!$D$20,Lister!$E$20,Lister!$D$7:$D$13),IF(OR(MONTH(F1036)=4,MONTH(E1036)=6),0)))))),0),"")</f>
        <v/>
      </c>
      <c r="T1036" s="48" t="str">
        <f>IFERROR(MAX(IF(OR(O1036="",P1036="",Q1036=""),"",IF(AND(MONTH(E1036)=6,MONTH(F1036)=6),(NETWORKDAYS(E1036,F1036,Lister!$D$7:$D$13)-Q1036)*N1036/NETWORKDAYS(Lister!$D$21,Lister!$E$21,Lister!$D$7:$D$13),IF(AND(MONTH(E1036)&lt;6,MONTH(F1036)=6),(NETWORKDAYS(Lister!$D$21,F1036,Lister!$D$7:$D$13)-Q1036)*N1036/NETWORKDAYS(Lister!$D$21,Lister!$E$21,Lister!$D$7:$D$13),IF(MONTH(F1036)&lt;6,0)))),0),"")</f>
        <v/>
      </c>
      <c r="U1036" s="50" t="str">
        <f t="shared" si="78"/>
        <v/>
      </c>
    </row>
    <row r="1037" spans="1:21" x14ac:dyDescent="0.35">
      <c r="A1037" s="11" t="str">
        <f t="shared" si="79"/>
        <v/>
      </c>
      <c r="B1037" s="32"/>
      <c r="C1037" s="17"/>
      <c r="D1037" s="18"/>
      <c r="E1037" s="12"/>
      <c r="F1037" s="12"/>
      <c r="G1037" s="40" t="str">
        <f>IF(OR(E1037="",F1037=""),"",NETWORKDAYS(E1037,F1037,Lister!$D$7:$D$13))</f>
        <v/>
      </c>
      <c r="H1037" s="14"/>
      <c r="I1037" s="25" t="str">
        <f t="shared" si="75"/>
        <v/>
      </c>
      <c r="J1037" s="45"/>
      <c r="K1037" s="46"/>
      <c r="L1037" s="15"/>
      <c r="M1037" s="49" t="str">
        <f t="shared" si="76"/>
        <v/>
      </c>
      <c r="N1037" s="47" t="str">
        <f t="shared" si="77"/>
        <v/>
      </c>
      <c r="O1037" s="15"/>
      <c r="P1037" s="15"/>
      <c r="Q1037" s="15"/>
      <c r="R1037" s="48" t="str">
        <f>IFERROR(MAX(IF(OR(O1037="",P1037="",Q1037=""),"",IF(AND(MONTH(E1037)=4,MONTH(F1037)=4),(NETWORKDAYS(E1037,F1037,Lister!$D$7:$D$13)-O1037)*N1037/NETWORKDAYS(Lister!$D$19,Lister!$E$19,Lister!$D$7:$D$13),IF(AND(MONTH(E1037)=4,MONTH(F1037)&gt;4),(NETWORKDAYS(E1037,Lister!$E$19,Lister!$D$7:$D$13)-O1037)*N1037/NETWORKDAYS(Lister!$D$19,Lister!$E$19,Lister!$D$7:$D$13),IF(MONTH(E1037)&gt;4,0)))),0),"")</f>
        <v/>
      </c>
      <c r="S1037" s="48" t="str">
        <f>IFERROR(MAX(IF(OR(O1037="",P1037="",Q1037=""),"",IF(AND(MONTH(E1037)=5,MONTH(F1037)=5),(NETWORKDAYS(E1037,F1037,Lister!$D$7:$D$13)-P1037)*N1037/NETWORKDAYS(Lister!$D$20,Lister!$E$20,Lister!$D$7:$D$13),IF(AND(MONTH(E1037)=4,MONTH(F1037)=5),(NETWORKDAYS(Lister!$D$20,F1037,Lister!$D$7:$D$13)-P1037)*N1037/NETWORKDAYS(Lister!$D$20,Lister!$E$20,Lister!$D$7:$D$13),IF(AND(MONTH(E1037)=5,MONTH(F1037)=6),(NETWORKDAYS(E1037,Lister!$E$20,Lister!$D$7:$D$13)-P1037)*N1037/NETWORKDAYS(Lister!$D$20,Lister!$E$20,Lister!$D$7:$D$13),IF(AND(MONTH(E1037)=4,MONTH(F1037)=6),(NETWORKDAYS(Lister!$D$20,Lister!$E$20,Lister!$D$7:$D$13)-P1037)*N1037/NETWORKDAYS(Lister!$D$20,Lister!$E$20,Lister!$D$7:$D$13),IF(OR(MONTH(F1037)=4,MONTH(E1037)=6),0)))))),0),"")</f>
        <v/>
      </c>
      <c r="T1037" s="48" t="str">
        <f>IFERROR(MAX(IF(OR(O1037="",P1037="",Q1037=""),"",IF(AND(MONTH(E1037)=6,MONTH(F1037)=6),(NETWORKDAYS(E1037,F1037,Lister!$D$7:$D$13)-Q1037)*N1037/NETWORKDAYS(Lister!$D$21,Lister!$E$21,Lister!$D$7:$D$13),IF(AND(MONTH(E1037)&lt;6,MONTH(F1037)=6),(NETWORKDAYS(Lister!$D$21,F1037,Lister!$D$7:$D$13)-Q1037)*N1037/NETWORKDAYS(Lister!$D$21,Lister!$E$21,Lister!$D$7:$D$13),IF(MONTH(F1037)&lt;6,0)))),0),"")</f>
        <v/>
      </c>
      <c r="U1037" s="50" t="str">
        <f t="shared" si="78"/>
        <v/>
      </c>
    </row>
    <row r="1038" spans="1:21" x14ac:dyDescent="0.35">
      <c r="A1038" s="11" t="str">
        <f t="shared" si="79"/>
        <v/>
      </c>
      <c r="B1038" s="32"/>
      <c r="C1038" s="17"/>
      <c r="D1038" s="18"/>
      <c r="E1038" s="12"/>
      <c r="F1038" s="12"/>
      <c r="G1038" s="40" t="str">
        <f>IF(OR(E1038="",F1038=""),"",NETWORKDAYS(E1038,F1038,Lister!$D$7:$D$13))</f>
        <v/>
      </c>
      <c r="H1038" s="14"/>
      <c r="I1038" s="25" t="str">
        <f t="shared" si="75"/>
        <v/>
      </c>
      <c r="J1038" s="45"/>
      <c r="K1038" s="46"/>
      <c r="L1038" s="15"/>
      <c r="M1038" s="49" t="str">
        <f t="shared" si="76"/>
        <v/>
      </c>
      <c r="N1038" s="47" t="str">
        <f t="shared" si="77"/>
        <v/>
      </c>
      <c r="O1038" s="15"/>
      <c r="P1038" s="15"/>
      <c r="Q1038" s="15"/>
      <c r="R1038" s="48" t="str">
        <f>IFERROR(MAX(IF(OR(O1038="",P1038="",Q1038=""),"",IF(AND(MONTH(E1038)=4,MONTH(F1038)=4),(NETWORKDAYS(E1038,F1038,Lister!$D$7:$D$13)-O1038)*N1038/NETWORKDAYS(Lister!$D$19,Lister!$E$19,Lister!$D$7:$D$13),IF(AND(MONTH(E1038)=4,MONTH(F1038)&gt;4),(NETWORKDAYS(E1038,Lister!$E$19,Lister!$D$7:$D$13)-O1038)*N1038/NETWORKDAYS(Lister!$D$19,Lister!$E$19,Lister!$D$7:$D$13),IF(MONTH(E1038)&gt;4,0)))),0),"")</f>
        <v/>
      </c>
      <c r="S1038" s="48" t="str">
        <f>IFERROR(MAX(IF(OR(O1038="",P1038="",Q1038=""),"",IF(AND(MONTH(E1038)=5,MONTH(F1038)=5),(NETWORKDAYS(E1038,F1038,Lister!$D$7:$D$13)-P1038)*N1038/NETWORKDAYS(Lister!$D$20,Lister!$E$20,Lister!$D$7:$D$13),IF(AND(MONTH(E1038)=4,MONTH(F1038)=5),(NETWORKDAYS(Lister!$D$20,F1038,Lister!$D$7:$D$13)-P1038)*N1038/NETWORKDAYS(Lister!$D$20,Lister!$E$20,Lister!$D$7:$D$13),IF(AND(MONTH(E1038)=5,MONTH(F1038)=6),(NETWORKDAYS(E1038,Lister!$E$20,Lister!$D$7:$D$13)-P1038)*N1038/NETWORKDAYS(Lister!$D$20,Lister!$E$20,Lister!$D$7:$D$13),IF(AND(MONTH(E1038)=4,MONTH(F1038)=6),(NETWORKDAYS(Lister!$D$20,Lister!$E$20,Lister!$D$7:$D$13)-P1038)*N1038/NETWORKDAYS(Lister!$D$20,Lister!$E$20,Lister!$D$7:$D$13),IF(OR(MONTH(F1038)=4,MONTH(E1038)=6),0)))))),0),"")</f>
        <v/>
      </c>
      <c r="T1038" s="48" t="str">
        <f>IFERROR(MAX(IF(OR(O1038="",P1038="",Q1038=""),"",IF(AND(MONTH(E1038)=6,MONTH(F1038)=6),(NETWORKDAYS(E1038,F1038,Lister!$D$7:$D$13)-Q1038)*N1038/NETWORKDAYS(Lister!$D$21,Lister!$E$21,Lister!$D$7:$D$13),IF(AND(MONTH(E1038)&lt;6,MONTH(F1038)=6),(NETWORKDAYS(Lister!$D$21,F1038,Lister!$D$7:$D$13)-Q1038)*N1038/NETWORKDAYS(Lister!$D$21,Lister!$E$21,Lister!$D$7:$D$13),IF(MONTH(F1038)&lt;6,0)))),0),"")</f>
        <v/>
      </c>
      <c r="U1038" s="50" t="str">
        <f t="shared" si="78"/>
        <v/>
      </c>
    </row>
    <row r="1039" spans="1:21" x14ac:dyDescent="0.35">
      <c r="A1039" s="11" t="str">
        <f t="shared" si="79"/>
        <v/>
      </c>
      <c r="B1039" s="32"/>
      <c r="C1039" s="17"/>
      <c r="D1039" s="18"/>
      <c r="E1039" s="12"/>
      <c r="F1039" s="12"/>
      <c r="G1039" s="40" t="str">
        <f>IF(OR(E1039="",F1039=""),"",NETWORKDAYS(E1039,F1039,Lister!$D$7:$D$13))</f>
        <v/>
      </c>
      <c r="H1039" s="14"/>
      <c r="I1039" s="25" t="str">
        <f t="shared" si="75"/>
        <v/>
      </c>
      <c r="J1039" s="45"/>
      <c r="K1039" s="46"/>
      <c r="L1039" s="15"/>
      <c r="M1039" s="49" t="str">
        <f t="shared" si="76"/>
        <v/>
      </c>
      <c r="N1039" s="47" t="str">
        <f t="shared" si="77"/>
        <v/>
      </c>
      <c r="O1039" s="15"/>
      <c r="P1039" s="15"/>
      <c r="Q1039" s="15"/>
      <c r="R1039" s="48" t="str">
        <f>IFERROR(MAX(IF(OR(O1039="",P1039="",Q1039=""),"",IF(AND(MONTH(E1039)=4,MONTH(F1039)=4),(NETWORKDAYS(E1039,F1039,Lister!$D$7:$D$13)-O1039)*N1039/NETWORKDAYS(Lister!$D$19,Lister!$E$19,Lister!$D$7:$D$13),IF(AND(MONTH(E1039)=4,MONTH(F1039)&gt;4),(NETWORKDAYS(E1039,Lister!$E$19,Lister!$D$7:$D$13)-O1039)*N1039/NETWORKDAYS(Lister!$D$19,Lister!$E$19,Lister!$D$7:$D$13),IF(MONTH(E1039)&gt;4,0)))),0),"")</f>
        <v/>
      </c>
      <c r="S1039" s="48" t="str">
        <f>IFERROR(MAX(IF(OR(O1039="",P1039="",Q1039=""),"",IF(AND(MONTH(E1039)=5,MONTH(F1039)=5),(NETWORKDAYS(E1039,F1039,Lister!$D$7:$D$13)-P1039)*N1039/NETWORKDAYS(Lister!$D$20,Lister!$E$20,Lister!$D$7:$D$13),IF(AND(MONTH(E1039)=4,MONTH(F1039)=5),(NETWORKDAYS(Lister!$D$20,F1039,Lister!$D$7:$D$13)-P1039)*N1039/NETWORKDAYS(Lister!$D$20,Lister!$E$20,Lister!$D$7:$D$13),IF(AND(MONTH(E1039)=5,MONTH(F1039)=6),(NETWORKDAYS(E1039,Lister!$E$20,Lister!$D$7:$D$13)-P1039)*N1039/NETWORKDAYS(Lister!$D$20,Lister!$E$20,Lister!$D$7:$D$13),IF(AND(MONTH(E1039)=4,MONTH(F1039)=6),(NETWORKDAYS(Lister!$D$20,Lister!$E$20,Lister!$D$7:$D$13)-P1039)*N1039/NETWORKDAYS(Lister!$D$20,Lister!$E$20,Lister!$D$7:$D$13),IF(OR(MONTH(F1039)=4,MONTH(E1039)=6),0)))))),0),"")</f>
        <v/>
      </c>
      <c r="T1039" s="48" t="str">
        <f>IFERROR(MAX(IF(OR(O1039="",P1039="",Q1039=""),"",IF(AND(MONTH(E1039)=6,MONTH(F1039)=6),(NETWORKDAYS(E1039,F1039,Lister!$D$7:$D$13)-Q1039)*N1039/NETWORKDAYS(Lister!$D$21,Lister!$E$21,Lister!$D$7:$D$13),IF(AND(MONTH(E1039)&lt;6,MONTH(F1039)=6),(NETWORKDAYS(Lister!$D$21,F1039,Lister!$D$7:$D$13)-Q1039)*N1039/NETWORKDAYS(Lister!$D$21,Lister!$E$21,Lister!$D$7:$D$13),IF(MONTH(F1039)&lt;6,0)))),0),"")</f>
        <v/>
      </c>
      <c r="U1039" s="50" t="str">
        <f t="shared" si="78"/>
        <v/>
      </c>
    </row>
    <row r="1040" spans="1:21" x14ac:dyDescent="0.35">
      <c r="A1040" s="11" t="str">
        <f t="shared" si="79"/>
        <v/>
      </c>
      <c r="B1040" s="32"/>
      <c r="C1040" s="17"/>
      <c r="D1040" s="18"/>
      <c r="E1040" s="12"/>
      <c r="F1040" s="12"/>
      <c r="G1040" s="40" t="str">
        <f>IF(OR(E1040="",F1040=""),"",NETWORKDAYS(E1040,F1040,Lister!$D$7:$D$13))</f>
        <v/>
      </c>
      <c r="H1040" s="14"/>
      <c r="I1040" s="25" t="str">
        <f t="shared" si="75"/>
        <v/>
      </c>
      <c r="J1040" s="45"/>
      <c r="K1040" s="46"/>
      <c r="L1040" s="15"/>
      <c r="M1040" s="49" t="str">
        <f t="shared" si="76"/>
        <v/>
      </c>
      <c r="N1040" s="47" t="str">
        <f t="shared" si="77"/>
        <v/>
      </c>
      <c r="O1040" s="15"/>
      <c r="P1040" s="15"/>
      <c r="Q1040" s="15"/>
      <c r="R1040" s="48" t="str">
        <f>IFERROR(MAX(IF(OR(O1040="",P1040="",Q1040=""),"",IF(AND(MONTH(E1040)=4,MONTH(F1040)=4),(NETWORKDAYS(E1040,F1040,Lister!$D$7:$D$13)-O1040)*N1040/NETWORKDAYS(Lister!$D$19,Lister!$E$19,Lister!$D$7:$D$13),IF(AND(MONTH(E1040)=4,MONTH(F1040)&gt;4),(NETWORKDAYS(E1040,Lister!$E$19,Lister!$D$7:$D$13)-O1040)*N1040/NETWORKDAYS(Lister!$D$19,Lister!$E$19,Lister!$D$7:$D$13),IF(MONTH(E1040)&gt;4,0)))),0),"")</f>
        <v/>
      </c>
      <c r="S1040" s="48" t="str">
        <f>IFERROR(MAX(IF(OR(O1040="",P1040="",Q1040=""),"",IF(AND(MONTH(E1040)=5,MONTH(F1040)=5),(NETWORKDAYS(E1040,F1040,Lister!$D$7:$D$13)-P1040)*N1040/NETWORKDAYS(Lister!$D$20,Lister!$E$20,Lister!$D$7:$D$13),IF(AND(MONTH(E1040)=4,MONTH(F1040)=5),(NETWORKDAYS(Lister!$D$20,F1040,Lister!$D$7:$D$13)-P1040)*N1040/NETWORKDAYS(Lister!$D$20,Lister!$E$20,Lister!$D$7:$D$13),IF(AND(MONTH(E1040)=5,MONTH(F1040)=6),(NETWORKDAYS(E1040,Lister!$E$20,Lister!$D$7:$D$13)-P1040)*N1040/NETWORKDAYS(Lister!$D$20,Lister!$E$20,Lister!$D$7:$D$13),IF(AND(MONTH(E1040)=4,MONTH(F1040)=6),(NETWORKDAYS(Lister!$D$20,Lister!$E$20,Lister!$D$7:$D$13)-P1040)*N1040/NETWORKDAYS(Lister!$D$20,Lister!$E$20,Lister!$D$7:$D$13),IF(OR(MONTH(F1040)=4,MONTH(E1040)=6),0)))))),0),"")</f>
        <v/>
      </c>
      <c r="T1040" s="48" t="str">
        <f>IFERROR(MAX(IF(OR(O1040="",P1040="",Q1040=""),"",IF(AND(MONTH(E1040)=6,MONTH(F1040)=6),(NETWORKDAYS(E1040,F1040,Lister!$D$7:$D$13)-Q1040)*N1040/NETWORKDAYS(Lister!$D$21,Lister!$E$21,Lister!$D$7:$D$13),IF(AND(MONTH(E1040)&lt;6,MONTH(F1040)=6),(NETWORKDAYS(Lister!$D$21,F1040,Lister!$D$7:$D$13)-Q1040)*N1040/NETWORKDAYS(Lister!$D$21,Lister!$E$21,Lister!$D$7:$D$13),IF(MONTH(F1040)&lt;6,0)))),0),"")</f>
        <v/>
      </c>
      <c r="U1040" s="50" t="str">
        <f t="shared" si="78"/>
        <v/>
      </c>
    </row>
    <row r="1041" spans="1:21" x14ac:dyDescent="0.35">
      <c r="A1041" s="11" t="str">
        <f t="shared" si="79"/>
        <v/>
      </c>
      <c r="B1041" s="32"/>
      <c r="C1041" s="17"/>
      <c r="D1041" s="18"/>
      <c r="E1041" s="12"/>
      <c r="F1041" s="12"/>
      <c r="G1041" s="40" t="str">
        <f>IF(OR(E1041="",F1041=""),"",NETWORKDAYS(E1041,F1041,Lister!$D$7:$D$13))</f>
        <v/>
      </c>
      <c r="H1041" s="14"/>
      <c r="I1041" s="25" t="str">
        <f t="shared" si="75"/>
        <v/>
      </c>
      <c r="J1041" s="45"/>
      <c r="K1041" s="46"/>
      <c r="L1041" s="15"/>
      <c r="M1041" s="49" t="str">
        <f t="shared" si="76"/>
        <v/>
      </c>
      <c r="N1041" s="47" t="str">
        <f t="shared" si="77"/>
        <v/>
      </c>
      <c r="O1041" s="15"/>
      <c r="P1041" s="15"/>
      <c r="Q1041" s="15"/>
      <c r="R1041" s="48" t="str">
        <f>IFERROR(MAX(IF(OR(O1041="",P1041="",Q1041=""),"",IF(AND(MONTH(E1041)=4,MONTH(F1041)=4),(NETWORKDAYS(E1041,F1041,Lister!$D$7:$D$13)-O1041)*N1041/NETWORKDAYS(Lister!$D$19,Lister!$E$19,Lister!$D$7:$D$13),IF(AND(MONTH(E1041)=4,MONTH(F1041)&gt;4),(NETWORKDAYS(E1041,Lister!$E$19,Lister!$D$7:$D$13)-O1041)*N1041/NETWORKDAYS(Lister!$D$19,Lister!$E$19,Lister!$D$7:$D$13),IF(MONTH(E1041)&gt;4,0)))),0),"")</f>
        <v/>
      </c>
      <c r="S1041" s="48" t="str">
        <f>IFERROR(MAX(IF(OR(O1041="",P1041="",Q1041=""),"",IF(AND(MONTH(E1041)=5,MONTH(F1041)=5),(NETWORKDAYS(E1041,F1041,Lister!$D$7:$D$13)-P1041)*N1041/NETWORKDAYS(Lister!$D$20,Lister!$E$20,Lister!$D$7:$D$13),IF(AND(MONTH(E1041)=4,MONTH(F1041)=5),(NETWORKDAYS(Lister!$D$20,F1041,Lister!$D$7:$D$13)-P1041)*N1041/NETWORKDAYS(Lister!$D$20,Lister!$E$20,Lister!$D$7:$D$13),IF(AND(MONTH(E1041)=5,MONTH(F1041)=6),(NETWORKDAYS(E1041,Lister!$E$20,Lister!$D$7:$D$13)-P1041)*N1041/NETWORKDAYS(Lister!$D$20,Lister!$E$20,Lister!$D$7:$D$13),IF(AND(MONTH(E1041)=4,MONTH(F1041)=6),(NETWORKDAYS(Lister!$D$20,Lister!$E$20,Lister!$D$7:$D$13)-P1041)*N1041/NETWORKDAYS(Lister!$D$20,Lister!$E$20,Lister!$D$7:$D$13),IF(OR(MONTH(F1041)=4,MONTH(E1041)=6),0)))))),0),"")</f>
        <v/>
      </c>
      <c r="T1041" s="48" t="str">
        <f>IFERROR(MAX(IF(OR(O1041="",P1041="",Q1041=""),"",IF(AND(MONTH(E1041)=6,MONTH(F1041)=6),(NETWORKDAYS(E1041,F1041,Lister!$D$7:$D$13)-Q1041)*N1041/NETWORKDAYS(Lister!$D$21,Lister!$E$21,Lister!$D$7:$D$13),IF(AND(MONTH(E1041)&lt;6,MONTH(F1041)=6),(NETWORKDAYS(Lister!$D$21,F1041,Lister!$D$7:$D$13)-Q1041)*N1041/NETWORKDAYS(Lister!$D$21,Lister!$E$21,Lister!$D$7:$D$13),IF(MONTH(F1041)&lt;6,0)))),0),"")</f>
        <v/>
      </c>
      <c r="U1041" s="50" t="str">
        <f t="shared" si="78"/>
        <v/>
      </c>
    </row>
    <row r="1042" spans="1:21" x14ac:dyDescent="0.35">
      <c r="A1042" s="11" t="str">
        <f t="shared" si="79"/>
        <v/>
      </c>
      <c r="B1042" s="32"/>
      <c r="C1042" s="17"/>
      <c r="D1042" s="18"/>
      <c r="E1042" s="12"/>
      <c r="F1042" s="12"/>
      <c r="G1042" s="40" t="str">
        <f>IF(OR(E1042="",F1042=""),"",NETWORKDAYS(E1042,F1042,Lister!$D$7:$D$13))</f>
        <v/>
      </c>
      <c r="H1042" s="14"/>
      <c r="I1042" s="25" t="str">
        <f t="shared" si="75"/>
        <v/>
      </c>
      <c r="J1042" s="45"/>
      <c r="K1042" s="46"/>
      <c r="L1042" s="15"/>
      <c r="M1042" s="49" t="str">
        <f t="shared" si="76"/>
        <v/>
      </c>
      <c r="N1042" s="47" t="str">
        <f t="shared" si="77"/>
        <v/>
      </c>
      <c r="O1042" s="15"/>
      <c r="P1042" s="15"/>
      <c r="Q1042" s="15"/>
      <c r="R1042" s="48" t="str">
        <f>IFERROR(MAX(IF(OR(O1042="",P1042="",Q1042=""),"",IF(AND(MONTH(E1042)=4,MONTH(F1042)=4),(NETWORKDAYS(E1042,F1042,Lister!$D$7:$D$13)-O1042)*N1042/NETWORKDAYS(Lister!$D$19,Lister!$E$19,Lister!$D$7:$D$13),IF(AND(MONTH(E1042)=4,MONTH(F1042)&gt;4),(NETWORKDAYS(E1042,Lister!$E$19,Lister!$D$7:$D$13)-O1042)*N1042/NETWORKDAYS(Lister!$D$19,Lister!$E$19,Lister!$D$7:$D$13),IF(MONTH(E1042)&gt;4,0)))),0),"")</f>
        <v/>
      </c>
      <c r="S1042" s="48" t="str">
        <f>IFERROR(MAX(IF(OR(O1042="",P1042="",Q1042=""),"",IF(AND(MONTH(E1042)=5,MONTH(F1042)=5),(NETWORKDAYS(E1042,F1042,Lister!$D$7:$D$13)-P1042)*N1042/NETWORKDAYS(Lister!$D$20,Lister!$E$20,Lister!$D$7:$D$13),IF(AND(MONTH(E1042)=4,MONTH(F1042)=5),(NETWORKDAYS(Lister!$D$20,F1042,Lister!$D$7:$D$13)-P1042)*N1042/NETWORKDAYS(Lister!$D$20,Lister!$E$20,Lister!$D$7:$D$13),IF(AND(MONTH(E1042)=5,MONTH(F1042)=6),(NETWORKDAYS(E1042,Lister!$E$20,Lister!$D$7:$D$13)-P1042)*N1042/NETWORKDAYS(Lister!$D$20,Lister!$E$20,Lister!$D$7:$D$13),IF(AND(MONTH(E1042)=4,MONTH(F1042)=6),(NETWORKDAYS(Lister!$D$20,Lister!$E$20,Lister!$D$7:$D$13)-P1042)*N1042/NETWORKDAYS(Lister!$D$20,Lister!$E$20,Lister!$D$7:$D$13),IF(OR(MONTH(F1042)=4,MONTH(E1042)=6),0)))))),0),"")</f>
        <v/>
      </c>
      <c r="T1042" s="48" t="str">
        <f>IFERROR(MAX(IF(OR(O1042="",P1042="",Q1042=""),"",IF(AND(MONTH(E1042)=6,MONTH(F1042)=6),(NETWORKDAYS(E1042,F1042,Lister!$D$7:$D$13)-Q1042)*N1042/NETWORKDAYS(Lister!$D$21,Lister!$E$21,Lister!$D$7:$D$13),IF(AND(MONTH(E1042)&lt;6,MONTH(F1042)=6),(NETWORKDAYS(Lister!$D$21,F1042,Lister!$D$7:$D$13)-Q1042)*N1042/NETWORKDAYS(Lister!$D$21,Lister!$E$21,Lister!$D$7:$D$13),IF(MONTH(F1042)&lt;6,0)))),0),"")</f>
        <v/>
      </c>
      <c r="U1042" s="50" t="str">
        <f t="shared" si="78"/>
        <v/>
      </c>
    </row>
    <row r="1043" spans="1:21" x14ac:dyDescent="0.35">
      <c r="A1043" s="11" t="str">
        <f t="shared" si="79"/>
        <v/>
      </c>
      <c r="B1043" s="32"/>
      <c r="C1043" s="17"/>
      <c r="D1043" s="18"/>
      <c r="E1043" s="12"/>
      <c r="F1043" s="12"/>
      <c r="G1043" s="40" t="str">
        <f>IF(OR(E1043="",F1043=""),"",NETWORKDAYS(E1043,F1043,Lister!$D$7:$D$13))</f>
        <v/>
      </c>
      <c r="H1043" s="14"/>
      <c r="I1043" s="25" t="str">
        <f t="shared" si="75"/>
        <v/>
      </c>
      <c r="J1043" s="45"/>
      <c r="K1043" s="46"/>
      <c r="L1043" s="15"/>
      <c r="M1043" s="49" t="str">
        <f t="shared" si="76"/>
        <v/>
      </c>
      <c r="N1043" s="47" t="str">
        <f t="shared" si="77"/>
        <v/>
      </c>
      <c r="O1043" s="15"/>
      <c r="P1043" s="15"/>
      <c r="Q1043" s="15"/>
      <c r="R1043" s="48" t="str">
        <f>IFERROR(MAX(IF(OR(O1043="",P1043="",Q1043=""),"",IF(AND(MONTH(E1043)=4,MONTH(F1043)=4),(NETWORKDAYS(E1043,F1043,Lister!$D$7:$D$13)-O1043)*N1043/NETWORKDAYS(Lister!$D$19,Lister!$E$19,Lister!$D$7:$D$13),IF(AND(MONTH(E1043)=4,MONTH(F1043)&gt;4),(NETWORKDAYS(E1043,Lister!$E$19,Lister!$D$7:$D$13)-O1043)*N1043/NETWORKDAYS(Lister!$D$19,Lister!$E$19,Lister!$D$7:$D$13),IF(MONTH(E1043)&gt;4,0)))),0),"")</f>
        <v/>
      </c>
      <c r="S1043" s="48" t="str">
        <f>IFERROR(MAX(IF(OR(O1043="",P1043="",Q1043=""),"",IF(AND(MONTH(E1043)=5,MONTH(F1043)=5),(NETWORKDAYS(E1043,F1043,Lister!$D$7:$D$13)-P1043)*N1043/NETWORKDAYS(Lister!$D$20,Lister!$E$20,Lister!$D$7:$D$13),IF(AND(MONTH(E1043)=4,MONTH(F1043)=5),(NETWORKDAYS(Lister!$D$20,F1043,Lister!$D$7:$D$13)-P1043)*N1043/NETWORKDAYS(Lister!$D$20,Lister!$E$20,Lister!$D$7:$D$13),IF(AND(MONTH(E1043)=5,MONTH(F1043)=6),(NETWORKDAYS(E1043,Lister!$E$20,Lister!$D$7:$D$13)-P1043)*N1043/NETWORKDAYS(Lister!$D$20,Lister!$E$20,Lister!$D$7:$D$13),IF(AND(MONTH(E1043)=4,MONTH(F1043)=6),(NETWORKDAYS(Lister!$D$20,Lister!$E$20,Lister!$D$7:$D$13)-P1043)*N1043/NETWORKDAYS(Lister!$D$20,Lister!$E$20,Lister!$D$7:$D$13),IF(OR(MONTH(F1043)=4,MONTH(E1043)=6),0)))))),0),"")</f>
        <v/>
      </c>
      <c r="T1043" s="48" t="str">
        <f>IFERROR(MAX(IF(OR(O1043="",P1043="",Q1043=""),"",IF(AND(MONTH(E1043)=6,MONTH(F1043)=6),(NETWORKDAYS(E1043,F1043,Lister!$D$7:$D$13)-Q1043)*N1043/NETWORKDAYS(Lister!$D$21,Lister!$E$21,Lister!$D$7:$D$13),IF(AND(MONTH(E1043)&lt;6,MONTH(F1043)=6),(NETWORKDAYS(Lister!$D$21,F1043,Lister!$D$7:$D$13)-Q1043)*N1043/NETWORKDAYS(Lister!$D$21,Lister!$E$21,Lister!$D$7:$D$13),IF(MONTH(F1043)&lt;6,0)))),0),"")</f>
        <v/>
      </c>
      <c r="U1043" s="50" t="str">
        <f t="shared" si="78"/>
        <v/>
      </c>
    </row>
    <row r="1044" spans="1:21" x14ac:dyDescent="0.35">
      <c r="A1044" s="11" t="str">
        <f t="shared" si="79"/>
        <v/>
      </c>
      <c r="B1044" s="32"/>
      <c r="C1044" s="17"/>
      <c r="D1044" s="18"/>
      <c r="E1044" s="12"/>
      <c r="F1044" s="12"/>
      <c r="G1044" s="40" t="str">
        <f>IF(OR(E1044="",F1044=""),"",NETWORKDAYS(E1044,F1044,Lister!$D$7:$D$13))</f>
        <v/>
      </c>
      <c r="H1044" s="14"/>
      <c r="I1044" s="25" t="str">
        <f t="shared" si="75"/>
        <v/>
      </c>
      <c r="J1044" s="45"/>
      <c r="K1044" s="46"/>
      <c r="L1044" s="15"/>
      <c r="M1044" s="49" t="str">
        <f t="shared" si="76"/>
        <v/>
      </c>
      <c r="N1044" s="47" t="str">
        <f t="shared" si="77"/>
        <v/>
      </c>
      <c r="O1044" s="15"/>
      <c r="P1044" s="15"/>
      <c r="Q1044" s="15"/>
      <c r="R1044" s="48" t="str">
        <f>IFERROR(MAX(IF(OR(O1044="",P1044="",Q1044=""),"",IF(AND(MONTH(E1044)=4,MONTH(F1044)=4),(NETWORKDAYS(E1044,F1044,Lister!$D$7:$D$13)-O1044)*N1044/NETWORKDAYS(Lister!$D$19,Lister!$E$19,Lister!$D$7:$D$13),IF(AND(MONTH(E1044)=4,MONTH(F1044)&gt;4),(NETWORKDAYS(E1044,Lister!$E$19,Lister!$D$7:$D$13)-O1044)*N1044/NETWORKDAYS(Lister!$D$19,Lister!$E$19,Lister!$D$7:$D$13),IF(MONTH(E1044)&gt;4,0)))),0),"")</f>
        <v/>
      </c>
      <c r="S1044" s="48" t="str">
        <f>IFERROR(MAX(IF(OR(O1044="",P1044="",Q1044=""),"",IF(AND(MONTH(E1044)=5,MONTH(F1044)=5),(NETWORKDAYS(E1044,F1044,Lister!$D$7:$D$13)-P1044)*N1044/NETWORKDAYS(Lister!$D$20,Lister!$E$20,Lister!$D$7:$D$13),IF(AND(MONTH(E1044)=4,MONTH(F1044)=5),(NETWORKDAYS(Lister!$D$20,F1044,Lister!$D$7:$D$13)-P1044)*N1044/NETWORKDAYS(Lister!$D$20,Lister!$E$20,Lister!$D$7:$D$13),IF(AND(MONTH(E1044)=5,MONTH(F1044)=6),(NETWORKDAYS(E1044,Lister!$E$20,Lister!$D$7:$D$13)-P1044)*N1044/NETWORKDAYS(Lister!$D$20,Lister!$E$20,Lister!$D$7:$D$13),IF(AND(MONTH(E1044)=4,MONTH(F1044)=6),(NETWORKDAYS(Lister!$D$20,Lister!$E$20,Lister!$D$7:$D$13)-P1044)*N1044/NETWORKDAYS(Lister!$D$20,Lister!$E$20,Lister!$D$7:$D$13),IF(OR(MONTH(F1044)=4,MONTH(E1044)=6),0)))))),0),"")</f>
        <v/>
      </c>
      <c r="T1044" s="48" t="str">
        <f>IFERROR(MAX(IF(OR(O1044="",P1044="",Q1044=""),"",IF(AND(MONTH(E1044)=6,MONTH(F1044)=6),(NETWORKDAYS(E1044,F1044,Lister!$D$7:$D$13)-Q1044)*N1044/NETWORKDAYS(Lister!$D$21,Lister!$E$21,Lister!$D$7:$D$13),IF(AND(MONTH(E1044)&lt;6,MONTH(F1044)=6),(NETWORKDAYS(Lister!$D$21,F1044,Lister!$D$7:$D$13)-Q1044)*N1044/NETWORKDAYS(Lister!$D$21,Lister!$E$21,Lister!$D$7:$D$13),IF(MONTH(F1044)&lt;6,0)))),0),"")</f>
        <v/>
      </c>
      <c r="U1044" s="50" t="str">
        <f t="shared" si="78"/>
        <v/>
      </c>
    </row>
    <row r="1045" spans="1:21" x14ac:dyDescent="0.35">
      <c r="A1045" s="11" t="str">
        <f t="shared" si="79"/>
        <v/>
      </c>
      <c r="B1045" s="32"/>
      <c r="C1045" s="17"/>
      <c r="D1045" s="18"/>
      <c r="E1045" s="12"/>
      <c r="F1045" s="12"/>
      <c r="G1045" s="40" t="str">
        <f>IF(OR(E1045="",F1045=""),"",NETWORKDAYS(E1045,F1045,Lister!$D$7:$D$13))</f>
        <v/>
      </c>
      <c r="H1045" s="14"/>
      <c r="I1045" s="25" t="str">
        <f t="shared" si="75"/>
        <v/>
      </c>
      <c r="J1045" s="45"/>
      <c r="K1045" s="46"/>
      <c r="L1045" s="15"/>
      <c r="M1045" s="49" t="str">
        <f t="shared" si="76"/>
        <v/>
      </c>
      <c r="N1045" s="47" t="str">
        <f t="shared" si="77"/>
        <v/>
      </c>
      <c r="O1045" s="15"/>
      <c r="P1045" s="15"/>
      <c r="Q1045" s="15"/>
      <c r="R1045" s="48" t="str">
        <f>IFERROR(MAX(IF(OR(O1045="",P1045="",Q1045=""),"",IF(AND(MONTH(E1045)=4,MONTH(F1045)=4),(NETWORKDAYS(E1045,F1045,Lister!$D$7:$D$13)-O1045)*N1045/NETWORKDAYS(Lister!$D$19,Lister!$E$19,Lister!$D$7:$D$13),IF(AND(MONTH(E1045)=4,MONTH(F1045)&gt;4),(NETWORKDAYS(E1045,Lister!$E$19,Lister!$D$7:$D$13)-O1045)*N1045/NETWORKDAYS(Lister!$D$19,Lister!$E$19,Lister!$D$7:$D$13),IF(MONTH(E1045)&gt;4,0)))),0),"")</f>
        <v/>
      </c>
      <c r="S1045" s="48" t="str">
        <f>IFERROR(MAX(IF(OR(O1045="",P1045="",Q1045=""),"",IF(AND(MONTH(E1045)=5,MONTH(F1045)=5),(NETWORKDAYS(E1045,F1045,Lister!$D$7:$D$13)-P1045)*N1045/NETWORKDAYS(Lister!$D$20,Lister!$E$20,Lister!$D$7:$D$13),IF(AND(MONTH(E1045)=4,MONTH(F1045)=5),(NETWORKDAYS(Lister!$D$20,F1045,Lister!$D$7:$D$13)-P1045)*N1045/NETWORKDAYS(Lister!$D$20,Lister!$E$20,Lister!$D$7:$D$13),IF(AND(MONTH(E1045)=5,MONTH(F1045)=6),(NETWORKDAYS(E1045,Lister!$E$20,Lister!$D$7:$D$13)-P1045)*N1045/NETWORKDAYS(Lister!$D$20,Lister!$E$20,Lister!$D$7:$D$13),IF(AND(MONTH(E1045)=4,MONTH(F1045)=6),(NETWORKDAYS(Lister!$D$20,Lister!$E$20,Lister!$D$7:$D$13)-P1045)*N1045/NETWORKDAYS(Lister!$D$20,Lister!$E$20,Lister!$D$7:$D$13),IF(OR(MONTH(F1045)=4,MONTH(E1045)=6),0)))))),0),"")</f>
        <v/>
      </c>
      <c r="T1045" s="48" t="str">
        <f>IFERROR(MAX(IF(OR(O1045="",P1045="",Q1045=""),"",IF(AND(MONTH(E1045)=6,MONTH(F1045)=6),(NETWORKDAYS(E1045,F1045,Lister!$D$7:$D$13)-Q1045)*N1045/NETWORKDAYS(Lister!$D$21,Lister!$E$21,Lister!$D$7:$D$13),IF(AND(MONTH(E1045)&lt;6,MONTH(F1045)=6),(NETWORKDAYS(Lister!$D$21,F1045,Lister!$D$7:$D$13)-Q1045)*N1045/NETWORKDAYS(Lister!$D$21,Lister!$E$21,Lister!$D$7:$D$13),IF(MONTH(F1045)&lt;6,0)))),0),"")</f>
        <v/>
      </c>
      <c r="U1045" s="50" t="str">
        <f t="shared" si="78"/>
        <v/>
      </c>
    </row>
    <row r="1046" spans="1:21" x14ac:dyDescent="0.35">
      <c r="A1046" s="11" t="str">
        <f t="shared" si="79"/>
        <v/>
      </c>
      <c r="B1046" s="32"/>
      <c r="C1046" s="17"/>
      <c r="D1046" s="18"/>
      <c r="E1046" s="12"/>
      <c r="F1046" s="12"/>
      <c r="G1046" s="40" t="str">
        <f>IF(OR(E1046="",F1046=""),"",NETWORKDAYS(E1046,F1046,Lister!$D$7:$D$13))</f>
        <v/>
      </c>
      <c r="H1046" s="14"/>
      <c r="I1046" s="25" t="str">
        <f t="shared" ref="I1046:I1109" si="80">IF(H1046="","",IF(H1046="Funktionær",0.75,IF(H1046="Ikke-funktionær",0.9,IF(H1046="Elev/lærling",0.9))))</f>
        <v/>
      </c>
      <c r="J1046" s="45"/>
      <c r="K1046" s="46"/>
      <c r="L1046" s="15"/>
      <c r="M1046" s="49" t="str">
        <f t="shared" ref="M1046:M1109" si="81">IF(B1046="","",IF(J1046*I1046&gt;30000*IF(L1046&gt;37,37,L1046)/37,30000*IF(L1046&gt;37,37,L1046)/37,J1046*I1046))</f>
        <v/>
      </c>
      <c r="N1046" s="47" t="str">
        <f t="shared" ref="N1046:N1109" si="82">IF(M1046="","",IF(M1046&lt;=J1046-K1046,M1046,J1046-K1046))</f>
        <v/>
      </c>
      <c r="O1046" s="15"/>
      <c r="P1046" s="15"/>
      <c r="Q1046" s="15"/>
      <c r="R1046" s="48" t="str">
        <f>IFERROR(MAX(IF(OR(O1046="",P1046="",Q1046=""),"",IF(AND(MONTH(E1046)=4,MONTH(F1046)=4),(NETWORKDAYS(E1046,F1046,Lister!$D$7:$D$13)-O1046)*N1046/NETWORKDAYS(Lister!$D$19,Lister!$E$19,Lister!$D$7:$D$13),IF(AND(MONTH(E1046)=4,MONTH(F1046)&gt;4),(NETWORKDAYS(E1046,Lister!$E$19,Lister!$D$7:$D$13)-O1046)*N1046/NETWORKDAYS(Lister!$D$19,Lister!$E$19,Lister!$D$7:$D$13),IF(MONTH(E1046)&gt;4,0)))),0),"")</f>
        <v/>
      </c>
      <c r="S1046" s="48" t="str">
        <f>IFERROR(MAX(IF(OR(O1046="",P1046="",Q1046=""),"",IF(AND(MONTH(E1046)=5,MONTH(F1046)=5),(NETWORKDAYS(E1046,F1046,Lister!$D$7:$D$13)-P1046)*N1046/NETWORKDAYS(Lister!$D$20,Lister!$E$20,Lister!$D$7:$D$13),IF(AND(MONTH(E1046)=4,MONTH(F1046)=5),(NETWORKDAYS(Lister!$D$20,F1046,Lister!$D$7:$D$13)-P1046)*N1046/NETWORKDAYS(Lister!$D$20,Lister!$E$20,Lister!$D$7:$D$13),IF(AND(MONTH(E1046)=5,MONTH(F1046)=6),(NETWORKDAYS(E1046,Lister!$E$20,Lister!$D$7:$D$13)-P1046)*N1046/NETWORKDAYS(Lister!$D$20,Lister!$E$20,Lister!$D$7:$D$13),IF(AND(MONTH(E1046)=4,MONTH(F1046)=6),(NETWORKDAYS(Lister!$D$20,Lister!$E$20,Lister!$D$7:$D$13)-P1046)*N1046/NETWORKDAYS(Lister!$D$20,Lister!$E$20,Lister!$D$7:$D$13),IF(OR(MONTH(F1046)=4,MONTH(E1046)=6),0)))))),0),"")</f>
        <v/>
      </c>
      <c r="T1046" s="48" t="str">
        <f>IFERROR(MAX(IF(OR(O1046="",P1046="",Q1046=""),"",IF(AND(MONTH(E1046)=6,MONTH(F1046)=6),(NETWORKDAYS(E1046,F1046,Lister!$D$7:$D$13)-Q1046)*N1046/NETWORKDAYS(Lister!$D$21,Lister!$E$21,Lister!$D$7:$D$13),IF(AND(MONTH(E1046)&lt;6,MONTH(F1046)=6),(NETWORKDAYS(Lister!$D$21,F1046,Lister!$D$7:$D$13)-Q1046)*N1046/NETWORKDAYS(Lister!$D$21,Lister!$E$21,Lister!$D$7:$D$13),IF(MONTH(F1046)&lt;6,0)))),0),"")</f>
        <v/>
      </c>
      <c r="U1046" s="50" t="str">
        <f t="shared" ref="U1046:U1109" si="83">IFERROR(MAX(IF(AND(ISNUMBER(R1046),ISNUMBER(S1046),ISNUMBER(Q1046)),R1046+S1046+T1046,""),0),"")</f>
        <v/>
      </c>
    </row>
    <row r="1047" spans="1:21" x14ac:dyDescent="0.35">
      <c r="A1047" s="11" t="str">
        <f t="shared" ref="A1047:A1110" si="84">IF(B1047="","",A1046+1)</f>
        <v/>
      </c>
      <c r="B1047" s="32"/>
      <c r="C1047" s="17"/>
      <c r="D1047" s="18"/>
      <c r="E1047" s="12"/>
      <c r="F1047" s="12"/>
      <c r="G1047" s="40" t="str">
        <f>IF(OR(E1047="",F1047=""),"",NETWORKDAYS(E1047,F1047,Lister!$D$7:$D$13))</f>
        <v/>
      </c>
      <c r="H1047" s="14"/>
      <c r="I1047" s="25" t="str">
        <f t="shared" si="80"/>
        <v/>
      </c>
      <c r="J1047" s="45"/>
      <c r="K1047" s="46"/>
      <c r="L1047" s="15"/>
      <c r="M1047" s="49" t="str">
        <f t="shared" si="81"/>
        <v/>
      </c>
      <c r="N1047" s="47" t="str">
        <f t="shared" si="82"/>
        <v/>
      </c>
      <c r="O1047" s="15"/>
      <c r="P1047" s="15"/>
      <c r="Q1047" s="15"/>
      <c r="R1047" s="48" t="str">
        <f>IFERROR(MAX(IF(OR(O1047="",P1047="",Q1047=""),"",IF(AND(MONTH(E1047)=4,MONTH(F1047)=4),(NETWORKDAYS(E1047,F1047,Lister!$D$7:$D$13)-O1047)*N1047/NETWORKDAYS(Lister!$D$19,Lister!$E$19,Lister!$D$7:$D$13),IF(AND(MONTH(E1047)=4,MONTH(F1047)&gt;4),(NETWORKDAYS(E1047,Lister!$E$19,Lister!$D$7:$D$13)-O1047)*N1047/NETWORKDAYS(Lister!$D$19,Lister!$E$19,Lister!$D$7:$D$13),IF(MONTH(E1047)&gt;4,0)))),0),"")</f>
        <v/>
      </c>
      <c r="S1047" s="48" t="str">
        <f>IFERROR(MAX(IF(OR(O1047="",P1047="",Q1047=""),"",IF(AND(MONTH(E1047)=5,MONTH(F1047)=5),(NETWORKDAYS(E1047,F1047,Lister!$D$7:$D$13)-P1047)*N1047/NETWORKDAYS(Lister!$D$20,Lister!$E$20,Lister!$D$7:$D$13),IF(AND(MONTH(E1047)=4,MONTH(F1047)=5),(NETWORKDAYS(Lister!$D$20,F1047,Lister!$D$7:$D$13)-P1047)*N1047/NETWORKDAYS(Lister!$D$20,Lister!$E$20,Lister!$D$7:$D$13),IF(AND(MONTH(E1047)=5,MONTH(F1047)=6),(NETWORKDAYS(E1047,Lister!$E$20,Lister!$D$7:$D$13)-P1047)*N1047/NETWORKDAYS(Lister!$D$20,Lister!$E$20,Lister!$D$7:$D$13),IF(AND(MONTH(E1047)=4,MONTH(F1047)=6),(NETWORKDAYS(Lister!$D$20,Lister!$E$20,Lister!$D$7:$D$13)-P1047)*N1047/NETWORKDAYS(Lister!$D$20,Lister!$E$20,Lister!$D$7:$D$13),IF(OR(MONTH(F1047)=4,MONTH(E1047)=6),0)))))),0),"")</f>
        <v/>
      </c>
      <c r="T1047" s="48" t="str">
        <f>IFERROR(MAX(IF(OR(O1047="",P1047="",Q1047=""),"",IF(AND(MONTH(E1047)=6,MONTH(F1047)=6),(NETWORKDAYS(E1047,F1047,Lister!$D$7:$D$13)-Q1047)*N1047/NETWORKDAYS(Lister!$D$21,Lister!$E$21,Lister!$D$7:$D$13),IF(AND(MONTH(E1047)&lt;6,MONTH(F1047)=6),(NETWORKDAYS(Lister!$D$21,F1047,Lister!$D$7:$D$13)-Q1047)*N1047/NETWORKDAYS(Lister!$D$21,Lister!$E$21,Lister!$D$7:$D$13),IF(MONTH(F1047)&lt;6,0)))),0),"")</f>
        <v/>
      </c>
      <c r="U1047" s="50" t="str">
        <f t="shared" si="83"/>
        <v/>
      </c>
    </row>
    <row r="1048" spans="1:21" x14ac:dyDescent="0.35">
      <c r="A1048" s="11" t="str">
        <f t="shared" si="84"/>
        <v/>
      </c>
      <c r="B1048" s="32"/>
      <c r="C1048" s="17"/>
      <c r="D1048" s="18"/>
      <c r="E1048" s="12"/>
      <c r="F1048" s="12"/>
      <c r="G1048" s="40" t="str">
        <f>IF(OR(E1048="",F1048=""),"",NETWORKDAYS(E1048,F1048,Lister!$D$7:$D$13))</f>
        <v/>
      </c>
      <c r="H1048" s="14"/>
      <c r="I1048" s="25" t="str">
        <f t="shared" si="80"/>
        <v/>
      </c>
      <c r="J1048" s="45"/>
      <c r="K1048" s="46"/>
      <c r="L1048" s="15"/>
      <c r="M1048" s="49" t="str">
        <f t="shared" si="81"/>
        <v/>
      </c>
      <c r="N1048" s="47" t="str">
        <f t="shared" si="82"/>
        <v/>
      </c>
      <c r="O1048" s="15"/>
      <c r="P1048" s="15"/>
      <c r="Q1048" s="15"/>
      <c r="R1048" s="48" t="str">
        <f>IFERROR(MAX(IF(OR(O1048="",P1048="",Q1048=""),"",IF(AND(MONTH(E1048)=4,MONTH(F1048)=4),(NETWORKDAYS(E1048,F1048,Lister!$D$7:$D$13)-O1048)*N1048/NETWORKDAYS(Lister!$D$19,Lister!$E$19,Lister!$D$7:$D$13),IF(AND(MONTH(E1048)=4,MONTH(F1048)&gt;4),(NETWORKDAYS(E1048,Lister!$E$19,Lister!$D$7:$D$13)-O1048)*N1048/NETWORKDAYS(Lister!$D$19,Lister!$E$19,Lister!$D$7:$D$13),IF(MONTH(E1048)&gt;4,0)))),0),"")</f>
        <v/>
      </c>
      <c r="S1048" s="48" t="str">
        <f>IFERROR(MAX(IF(OR(O1048="",P1048="",Q1048=""),"",IF(AND(MONTH(E1048)=5,MONTH(F1048)=5),(NETWORKDAYS(E1048,F1048,Lister!$D$7:$D$13)-P1048)*N1048/NETWORKDAYS(Lister!$D$20,Lister!$E$20,Lister!$D$7:$D$13),IF(AND(MONTH(E1048)=4,MONTH(F1048)=5),(NETWORKDAYS(Lister!$D$20,F1048,Lister!$D$7:$D$13)-P1048)*N1048/NETWORKDAYS(Lister!$D$20,Lister!$E$20,Lister!$D$7:$D$13),IF(AND(MONTH(E1048)=5,MONTH(F1048)=6),(NETWORKDAYS(E1048,Lister!$E$20,Lister!$D$7:$D$13)-P1048)*N1048/NETWORKDAYS(Lister!$D$20,Lister!$E$20,Lister!$D$7:$D$13),IF(AND(MONTH(E1048)=4,MONTH(F1048)=6),(NETWORKDAYS(Lister!$D$20,Lister!$E$20,Lister!$D$7:$D$13)-P1048)*N1048/NETWORKDAYS(Lister!$D$20,Lister!$E$20,Lister!$D$7:$D$13),IF(OR(MONTH(F1048)=4,MONTH(E1048)=6),0)))))),0),"")</f>
        <v/>
      </c>
      <c r="T1048" s="48" t="str">
        <f>IFERROR(MAX(IF(OR(O1048="",P1048="",Q1048=""),"",IF(AND(MONTH(E1048)=6,MONTH(F1048)=6),(NETWORKDAYS(E1048,F1048,Lister!$D$7:$D$13)-Q1048)*N1048/NETWORKDAYS(Lister!$D$21,Lister!$E$21,Lister!$D$7:$D$13),IF(AND(MONTH(E1048)&lt;6,MONTH(F1048)=6),(NETWORKDAYS(Lister!$D$21,F1048,Lister!$D$7:$D$13)-Q1048)*N1048/NETWORKDAYS(Lister!$D$21,Lister!$E$21,Lister!$D$7:$D$13),IF(MONTH(F1048)&lt;6,0)))),0),"")</f>
        <v/>
      </c>
      <c r="U1048" s="50" t="str">
        <f t="shared" si="83"/>
        <v/>
      </c>
    </row>
    <row r="1049" spans="1:21" x14ac:dyDescent="0.35">
      <c r="A1049" s="11" t="str">
        <f t="shared" si="84"/>
        <v/>
      </c>
      <c r="B1049" s="32"/>
      <c r="C1049" s="17"/>
      <c r="D1049" s="18"/>
      <c r="E1049" s="12"/>
      <c r="F1049" s="12"/>
      <c r="G1049" s="40" t="str">
        <f>IF(OR(E1049="",F1049=""),"",NETWORKDAYS(E1049,F1049,Lister!$D$7:$D$13))</f>
        <v/>
      </c>
      <c r="H1049" s="14"/>
      <c r="I1049" s="25" t="str">
        <f t="shared" si="80"/>
        <v/>
      </c>
      <c r="J1049" s="45"/>
      <c r="K1049" s="46"/>
      <c r="L1049" s="15"/>
      <c r="M1049" s="49" t="str">
        <f t="shared" si="81"/>
        <v/>
      </c>
      <c r="N1049" s="47" t="str">
        <f t="shared" si="82"/>
        <v/>
      </c>
      <c r="O1049" s="15"/>
      <c r="P1049" s="15"/>
      <c r="Q1049" s="15"/>
      <c r="R1049" s="48" t="str">
        <f>IFERROR(MAX(IF(OR(O1049="",P1049="",Q1049=""),"",IF(AND(MONTH(E1049)=4,MONTH(F1049)=4),(NETWORKDAYS(E1049,F1049,Lister!$D$7:$D$13)-O1049)*N1049/NETWORKDAYS(Lister!$D$19,Lister!$E$19,Lister!$D$7:$D$13),IF(AND(MONTH(E1049)=4,MONTH(F1049)&gt;4),(NETWORKDAYS(E1049,Lister!$E$19,Lister!$D$7:$D$13)-O1049)*N1049/NETWORKDAYS(Lister!$D$19,Lister!$E$19,Lister!$D$7:$D$13),IF(MONTH(E1049)&gt;4,0)))),0),"")</f>
        <v/>
      </c>
      <c r="S1049" s="48" t="str">
        <f>IFERROR(MAX(IF(OR(O1049="",P1049="",Q1049=""),"",IF(AND(MONTH(E1049)=5,MONTH(F1049)=5),(NETWORKDAYS(E1049,F1049,Lister!$D$7:$D$13)-P1049)*N1049/NETWORKDAYS(Lister!$D$20,Lister!$E$20,Lister!$D$7:$D$13),IF(AND(MONTH(E1049)=4,MONTH(F1049)=5),(NETWORKDAYS(Lister!$D$20,F1049,Lister!$D$7:$D$13)-P1049)*N1049/NETWORKDAYS(Lister!$D$20,Lister!$E$20,Lister!$D$7:$D$13),IF(AND(MONTH(E1049)=5,MONTH(F1049)=6),(NETWORKDAYS(E1049,Lister!$E$20,Lister!$D$7:$D$13)-P1049)*N1049/NETWORKDAYS(Lister!$D$20,Lister!$E$20,Lister!$D$7:$D$13),IF(AND(MONTH(E1049)=4,MONTH(F1049)=6),(NETWORKDAYS(Lister!$D$20,Lister!$E$20,Lister!$D$7:$D$13)-P1049)*N1049/NETWORKDAYS(Lister!$D$20,Lister!$E$20,Lister!$D$7:$D$13),IF(OR(MONTH(F1049)=4,MONTH(E1049)=6),0)))))),0),"")</f>
        <v/>
      </c>
      <c r="T1049" s="48" t="str">
        <f>IFERROR(MAX(IF(OR(O1049="",P1049="",Q1049=""),"",IF(AND(MONTH(E1049)=6,MONTH(F1049)=6),(NETWORKDAYS(E1049,F1049,Lister!$D$7:$D$13)-Q1049)*N1049/NETWORKDAYS(Lister!$D$21,Lister!$E$21,Lister!$D$7:$D$13),IF(AND(MONTH(E1049)&lt;6,MONTH(F1049)=6),(NETWORKDAYS(Lister!$D$21,F1049,Lister!$D$7:$D$13)-Q1049)*N1049/NETWORKDAYS(Lister!$D$21,Lister!$E$21,Lister!$D$7:$D$13),IF(MONTH(F1049)&lt;6,0)))),0),"")</f>
        <v/>
      </c>
      <c r="U1049" s="50" t="str">
        <f t="shared" si="83"/>
        <v/>
      </c>
    </row>
    <row r="1050" spans="1:21" x14ac:dyDescent="0.35">
      <c r="A1050" s="11" t="str">
        <f t="shared" si="84"/>
        <v/>
      </c>
      <c r="B1050" s="32"/>
      <c r="C1050" s="17"/>
      <c r="D1050" s="18"/>
      <c r="E1050" s="12"/>
      <c r="F1050" s="12"/>
      <c r="G1050" s="40" t="str">
        <f>IF(OR(E1050="",F1050=""),"",NETWORKDAYS(E1050,F1050,Lister!$D$7:$D$13))</f>
        <v/>
      </c>
      <c r="H1050" s="14"/>
      <c r="I1050" s="25" t="str">
        <f t="shared" si="80"/>
        <v/>
      </c>
      <c r="J1050" s="45"/>
      <c r="K1050" s="46"/>
      <c r="L1050" s="15"/>
      <c r="M1050" s="49" t="str">
        <f t="shared" si="81"/>
        <v/>
      </c>
      <c r="N1050" s="47" t="str">
        <f t="shared" si="82"/>
        <v/>
      </c>
      <c r="O1050" s="15"/>
      <c r="P1050" s="15"/>
      <c r="Q1050" s="15"/>
      <c r="R1050" s="48" t="str">
        <f>IFERROR(MAX(IF(OR(O1050="",P1050="",Q1050=""),"",IF(AND(MONTH(E1050)=4,MONTH(F1050)=4),(NETWORKDAYS(E1050,F1050,Lister!$D$7:$D$13)-O1050)*N1050/NETWORKDAYS(Lister!$D$19,Lister!$E$19,Lister!$D$7:$D$13),IF(AND(MONTH(E1050)=4,MONTH(F1050)&gt;4),(NETWORKDAYS(E1050,Lister!$E$19,Lister!$D$7:$D$13)-O1050)*N1050/NETWORKDAYS(Lister!$D$19,Lister!$E$19,Lister!$D$7:$D$13),IF(MONTH(E1050)&gt;4,0)))),0),"")</f>
        <v/>
      </c>
      <c r="S1050" s="48" t="str">
        <f>IFERROR(MAX(IF(OR(O1050="",P1050="",Q1050=""),"",IF(AND(MONTH(E1050)=5,MONTH(F1050)=5),(NETWORKDAYS(E1050,F1050,Lister!$D$7:$D$13)-P1050)*N1050/NETWORKDAYS(Lister!$D$20,Lister!$E$20,Lister!$D$7:$D$13),IF(AND(MONTH(E1050)=4,MONTH(F1050)=5),(NETWORKDAYS(Lister!$D$20,F1050,Lister!$D$7:$D$13)-P1050)*N1050/NETWORKDAYS(Lister!$D$20,Lister!$E$20,Lister!$D$7:$D$13),IF(AND(MONTH(E1050)=5,MONTH(F1050)=6),(NETWORKDAYS(E1050,Lister!$E$20,Lister!$D$7:$D$13)-P1050)*N1050/NETWORKDAYS(Lister!$D$20,Lister!$E$20,Lister!$D$7:$D$13),IF(AND(MONTH(E1050)=4,MONTH(F1050)=6),(NETWORKDAYS(Lister!$D$20,Lister!$E$20,Lister!$D$7:$D$13)-P1050)*N1050/NETWORKDAYS(Lister!$D$20,Lister!$E$20,Lister!$D$7:$D$13),IF(OR(MONTH(F1050)=4,MONTH(E1050)=6),0)))))),0),"")</f>
        <v/>
      </c>
      <c r="T1050" s="48" t="str">
        <f>IFERROR(MAX(IF(OR(O1050="",P1050="",Q1050=""),"",IF(AND(MONTH(E1050)=6,MONTH(F1050)=6),(NETWORKDAYS(E1050,F1050,Lister!$D$7:$D$13)-Q1050)*N1050/NETWORKDAYS(Lister!$D$21,Lister!$E$21,Lister!$D$7:$D$13),IF(AND(MONTH(E1050)&lt;6,MONTH(F1050)=6),(NETWORKDAYS(Lister!$D$21,F1050,Lister!$D$7:$D$13)-Q1050)*N1050/NETWORKDAYS(Lister!$D$21,Lister!$E$21,Lister!$D$7:$D$13),IF(MONTH(F1050)&lt;6,0)))),0),"")</f>
        <v/>
      </c>
      <c r="U1050" s="50" t="str">
        <f t="shared" si="83"/>
        <v/>
      </c>
    </row>
    <row r="1051" spans="1:21" x14ac:dyDescent="0.35">
      <c r="A1051" s="11" t="str">
        <f t="shared" si="84"/>
        <v/>
      </c>
      <c r="B1051" s="32"/>
      <c r="C1051" s="17"/>
      <c r="D1051" s="18"/>
      <c r="E1051" s="12"/>
      <c r="F1051" s="12"/>
      <c r="G1051" s="40" t="str">
        <f>IF(OR(E1051="",F1051=""),"",NETWORKDAYS(E1051,F1051,Lister!$D$7:$D$13))</f>
        <v/>
      </c>
      <c r="H1051" s="14"/>
      <c r="I1051" s="25" t="str">
        <f t="shared" si="80"/>
        <v/>
      </c>
      <c r="J1051" s="45"/>
      <c r="K1051" s="46"/>
      <c r="L1051" s="15"/>
      <c r="M1051" s="49" t="str">
        <f t="shared" si="81"/>
        <v/>
      </c>
      <c r="N1051" s="47" t="str">
        <f t="shared" si="82"/>
        <v/>
      </c>
      <c r="O1051" s="15"/>
      <c r="P1051" s="15"/>
      <c r="Q1051" s="15"/>
      <c r="R1051" s="48" t="str">
        <f>IFERROR(MAX(IF(OR(O1051="",P1051="",Q1051=""),"",IF(AND(MONTH(E1051)=4,MONTH(F1051)=4),(NETWORKDAYS(E1051,F1051,Lister!$D$7:$D$13)-O1051)*N1051/NETWORKDAYS(Lister!$D$19,Lister!$E$19,Lister!$D$7:$D$13),IF(AND(MONTH(E1051)=4,MONTH(F1051)&gt;4),(NETWORKDAYS(E1051,Lister!$E$19,Lister!$D$7:$D$13)-O1051)*N1051/NETWORKDAYS(Lister!$D$19,Lister!$E$19,Lister!$D$7:$D$13),IF(MONTH(E1051)&gt;4,0)))),0),"")</f>
        <v/>
      </c>
      <c r="S1051" s="48" t="str">
        <f>IFERROR(MAX(IF(OR(O1051="",P1051="",Q1051=""),"",IF(AND(MONTH(E1051)=5,MONTH(F1051)=5),(NETWORKDAYS(E1051,F1051,Lister!$D$7:$D$13)-P1051)*N1051/NETWORKDAYS(Lister!$D$20,Lister!$E$20,Lister!$D$7:$D$13),IF(AND(MONTH(E1051)=4,MONTH(F1051)=5),(NETWORKDAYS(Lister!$D$20,F1051,Lister!$D$7:$D$13)-P1051)*N1051/NETWORKDAYS(Lister!$D$20,Lister!$E$20,Lister!$D$7:$D$13),IF(AND(MONTH(E1051)=5,MONTH(F1051)=6),(NETWORKDAYS(E1051,Lister!$E$20,Lister!$D$7:$D$13)-P1051)*N1051/NETWORKDAYS(Lister!$D$20,Lister!$E$20,Lister!$D$7:$D$13),IF(AND(MONTH(E1051)=4,MONTH(F1051)=6),(NETWORKDAYS(Lister!$D$20,Lister!$E$20,Lister!$D$7:$D$13)-P1051)*N1051/NETWORKDAYS(Lister!$D$20,Lister!$E$20,Lister!$D$7:$D$13),IF(OR(MONTH(F1051)=4,MONTH(E1051)=6),0)))))),0),"")</f>
        <v/>
      </c>
      <c r="T1051" s="48" t="str">
        <f>IFERROR(MAX(IF(OR(O1051="",P1051="",Q1051=""),"",IF(AND(MONTH(E1051)=6,MONTH(F1051)=6),(NETWORKDAYS(E1051,F1051,Lister!$D$7:$D$13)-Q1051)*N1051/NETWORKDAYS(Lister!$D$21,Lister!$E$21,Lister!$D$7:$D$13),IF(AND(MONTH(E1051)&lt;6,MONTH(F1051)=6),(NETWORKDAYS(Lister!$D$21,F1051,Lister!$D$7:$D$13)-Q1051)*N1051/NETWORKDAYS(Lister!$D$21,Lister!$E$21,Lister!$D$7:$D$13),IF(MONTH(F1051)&lt;6,0)))),0),"")</f>
        <v/>
      </c>
      <c r="U1051" s="50" t="str">
        <f t="shared" si="83"/>
        <v/>
      </c>
    </row>
    <row r="1052" spans="1:21" x14ac:dyDescent="0.35">
      <c r="A1052" s="11" t="str">
        <f t="shared" si="84"/>
        <v/>
      </c>
      <c r="B1052" s="32"/>
      <c r="C1052" s="17"/>
      <c r="D1052" s="18"/>
      <c r="E1052" s="12"/>
      <c r="F1052" s="12"/>
      <c r="G1052" s="40" t="str">
        <f>IF(OR(E1052="",F1052=""),"",NETWORKDAYS(E1052,F1052,Lister!$D$7:$D$13))</f>
        <v/>
      </c>
      <c r="H1052" s="14"/>
      <c r="I1052" s="25" t="str">
        <f t="shared" si="80"/>
        <v/>
      </c>
      <c r="J1052" s="45"/>
      <c r="K1052" s="46"/>
      <c r="L1052" s="15"/>
      <c r="M1052" s="49" t="str">
        <f t="shared" si="81"/>
        <v/>
      </c>
      <c r="N1052" s="47" t="str">
        <f t="shared" si="82"/>
        <v/>
      </c>
      <c r="O1052" s="15"/>
      <c r="P1052" s="15"/>
      <c r="Q1052" s="15"/>
      <c r="R1052" s="48" t="str">
        <f>IFERROR(MAX(IF(OR(O1052="",P1052="",Q1052=""),"",IF(AND(MONTH(E1052)=4,MONTH(F1052)=4),(NETWORKDAYS(E1052,F1052,Lister!$D$7:$D$13)-O1052)*N1052/NETWORKDAYS(Lister!$D$19,Lister!$E$19,Lister!$D$7:$D$13),IF(AND(MONTH(E1052)=4,MONTH(F1052)&gt;4),(NETWORKDAYS(E1052,Lister!$E$19,Lister!$D$7:$D$13)-O1052)*N1052/NETWORKDAYS(Lister!$D$19,Lister!$E$19,Lister!$D$7:$D$13),IF(MONTH(E1052)&gt;4,0)))),0),"")</f>
        <v/>
      </c>
      <c r="S1052" s="48" t="str">
        <f>IFERROR(MAX(IF(OR(O1052="",P1052="",Q1052=""),"",IF(AND(MONTH(E1052)=5,MONTH(F1052)=5),(NETWORKDAYS(E1052,F1052,Lister!$D$7:$D$13)-P1052)*N1052/NETWORKDAYS(Lister!$D$20,Lister!$E$20,Lister!$D$7:$D$13),IF(AND(MONTH(E1052)=4,MONTH(F1052)=5),(NETWORKDAYS(Lister!$D$20,F1052,Lister!$D$7:$D$13)-P1052)*N1052/NETWORKDAYS(Lister!$D$20,Lister!$E$20,Lister!$D$7:$D$13),IF(AND(MONTH(E1052)=5,MONTH(F1052)=6),(NETWORKDAYS(E1052,Lister!$E$20,Lister!$D$7:$D$13)-P1052)*N1052/NETWORKDAYS(Lister!$D$20,Lister!$E$20,Lister!$D$7:$D$13),IF(AND(MONTH(E1052)=4,MONTH(F1052)=6),(NETWORKDAYS(Lister!$D$20,Lister!$E$20,Lister!$D$7:$D$13)-P1052)*N1052/NETWORKDAYS(Lister!$D$20,Lister!$E$20,Lister!$D$7:$D$13),IF(OR(MONTH(F1052)=4,MONTH(E1052)=6),0)))))),0),"")</f>
        <v/>
      </c>
      <c r="T1052" s="48" t="str">
        <f>IFERROR(MAX(IF(OR(O1052="",P1052="",Q1052=""),"",IF(AND(MONTH(E1052)=6,MONTH(F1052)=6),(NETWORKDAYS(E1052,F1052,Lister!$D$7:$D$13)-Q1052)*N1052/NETWORKDAYS(Lister!$D$21,Lister!$E$21,Lister!$D$7:$D$13),IF(AND(MONTH(E1052)&lt;6,MONTH(F1052)=6),(NETWORKDAYS(Lister!$D$21,F1052,Lister!$D$7:$D$13)-Q1052)*N1052/NETWORKDAYS(Lister!$D$21,Lister!$E$21,Lister!$D$7:$D$13),IF(MONTH(F1052)&lt;6,0)))),0),"")</f>
        <v/>
      </c>
      <c r="U1052" s="50" t="str">
        <f t="shared" si="83"/>
        <v/>
      </c>
    </row>
    <row r="1053" spans="1:21" x14ac:dyDescent="0.35">
      <c r="A1053" s="11" t="str">
        <f t="shared" si="84"/>
        <v/>
      </c>
      <c r="B1053" s="32"/>
      <c r="C1053" s="17"/>
      <c r="D1053" s="18"/>
      <c r="E1053" s="12"/>
      <c r="F1053" s="12"/>
      <c r="G1053" s="40" t="str">
        <f>IF(OR(E1053="",F1053=""),"",NETWORKDAYS(E1053,F1053,Lister!$D$7:$D$13))</f>
        <v/>
      </c>
      <c r="H1053" s="14"/>
      <c r="I1053" s="25" t="str">
        <f t="shared" si="80"/>
        <v/>
      </c>
      <c r="J1053" s="45"/>
      <c r="K1053" s="46"/>
      <c r="L1053" s="15"/>
      <c r="M1053" s="49" t="str">
        <f t="shared" si="81"/>
        <v/>
      </c>
      <c r="N1053" s="47" t="str">
        <f t="shared" si="82"/>
        <v/>
      </c>
      <c r="O1053" s="15"/>
      <c r="P1053" s="15"/>
      <c r="Q1053" s="15"/>
      <c r="R1053" s="48" t="str">
        <f>IFERROR(MAX(IF(OR(O1053="",P1053="",Q1053=""),"",IF(AND(MONTH(E1053)=4,MONTH(F1053)=4),(NETWORKDAYS(E1053,F1053,Lister!$D$7:$D$13)-O1053)*N1053/NETWORKDAYS(Lister!$D$19,Lister!$E$19,Lister!$D$7:$D$13),IF(AND(MONTH(E1053)=4,MONTH(F1053)&gt;4),(NETWORKDAYS(E1053,Lister!$E$19,Lister!$D$7:$D$13)-O1053)*N1053/NETWORKDAYS(Lister!$D$19,Lister!$E$19,Lister!$D$7:$D$13),IF(MONTH(E1053)&gt;4,0)))),0),"")</f>
        <v/>
      </c>
      <c r="S1053" s="48" t="str">
        <f>IFERROR(MAX(IF(OR(O1053="",P1053="",Q1053=""),"",IF(AND(MONTH(E1053)=5,MONTH(F1053)=5),(NETWORKDAYS(E1053,F1053,Lister!$D$7:$D$13)-P1053)*N1053/NETWORKDAYS(Lister!$D$20,Lister!$E$20,Lister!$D$7:$D$13),IF(AND(MONTH(E1053)=4,MONTH(F1053)=5),(NETWORKDAYS(Lister!$D$20,F1053,Lister!$D$7:$D$13)-P1053)*N1053/NETWORKDAYS(Lister!$D$20,Lister!$E$20,Lister!$D$7:$D$13),IF(AND(MONTH(E1053)=5,MONTH(F1053)=6),(NETWORKDAYS(E1053,Lister!$E$20,Lister!$D$7:$D$13)-P1053)*N1053/NETWORKDAYS(Lister!$D$20,Lister!$E$20,Lister!$D$7:$D$13),IF(AND(MONTH(E1053)=4,MONTH(F1053)=6),(NETWORKDAYS(Lister!$D$20,Lister!$E$20,Lister!$D$7:$D$13)-P1053)*N1053/NETWORKDAYS(Lister!$D$20,Lister!$E$20,Lister!$D$7:$D$13),IF(OR(MONTH(F1053)=4,MONTH(E1053)=6),0)))))),0),"")</f>
        <v/>
      </c>
      <c r="T1053" s="48" t="str">
        <f>IFERROR(MAX(IF(OR(O1053="",P1053="",Q1053=""),"",IF(AND(MONTH(E1053)=6,MONTH(F1053)=6),(NETWORKDAYS(E1053,F1053,Lister!$D$7:$D$13)-Q1053)*N1053/NETWORKDAYS(Lister!$D$21,Lister!$E$21,Lister!$D$7:$D$13),IF(AND(MONTH(E1053)&lt;6,MONTH(F1053)=6),(NETWORKDAYS(Lister!$D$21,F1053,Lister!$D$7:$D$13)-Q1053)*N1053/NETWORKDAYS(Lister!$D$21,Lister!$E$21,Lister!$D$7:$D$13),IF(MONTH(F1053)&lt;6,0)))),0),"")</f>
        <v/>
      </c>
      <c r="U1053" s="50" t="str">
        <f t="shared" si="83"/>
        <v/>
      </c>
    </row>
    <row r="1054" spans="1:21" x14ac:dyDescent="0.35">
      <c r="A1054" s="11" t="str">
        <f t="shared" si="84"/>
        <v/>
      </c>
      <c r="B1054" s="32"/>
      <c r="C1054" s="17"/>
      <c r="D1054" s="18"/>
      <c r="E1054" s="12"/>
      <c r="F1054" s="12"/>
      <c r="G1054" s="40" t="str">
        <f>IF(OR(E1054="",F1054=""),"",NETWORKDAYS(E1054,F1054,Lister!$D$7:$D$13))</f>
        <v/>
      </c>
      <c r="H1054" s="14"/>
      <c r="I1054" s="25" t="str">
        <f t="shared" si="80"/>
        <v/>
      </c>
      <c r="J1054" s="45"/>
      <c r="K1054" s="46"/>
      <c r="L1054" s="15"/>
      <c r="M1054" s="49" t="str">
        <f t="shared" si="81"/>
        <v/>
      </c>
      <c r="N1054" s="47" t="str">
        <f t="shared" si="82"/>
        <v/>
      </c>
      <c r="O1054" s="15"/>
      <c r="P1054" s="15"/>
      <c r="Q1054" s="15"/>
      <c r="R1054" s="48" t="str">
        <f>IFERROR(MAX(IF(OR(O1054="",P1054="",Q1054=""),"",IF(AND(MONTH(E1054)=4,MONTH(F1054)=4),(NETWORKDAYS(E1054,F1054,Lister!$D$7:$D$13)-O1054)*N1054/NETWORKDAYS(Lister!$D$19,Lister!$E$19,Lister!$D$7:$D$13),IF(AND(MONTH(E1054)=4,MONTH(F1054)&gt;4),(NETWORKDAYS(E1054,Lister!$E$19,Lister!$D$7:$D$13)-O1054)*N1054/NETWORKDAYS(Lister!$D$19,Lister!$E$19,Lister!$D$7:$D$13),IF(MONTH(E1054)&gt;4,0)))),0),"")</f>
        <v/>
      </c>
      <c r="S1054" s="48" t="str">
        <f>IFERROR(MAX(IF(OR(O1054="",P1054="",Q1054=""),"",IF(AND(MONTH(E1054)=5,MONTH(F1054)=5),(NETWORKDAYS(E1054,F1054,Lister!$D$7:$D$13)-P1054)*N1054/NETWORKDAYS(Lister!$D$20,Lister!$E$20,Lister!$D$7:$D$13),IF(AND(MONTH(E1054)=4,MONTH(F1054)=5),(NETWORKDAYS(Lister!$D$20,F1054,Lister!$D$7:$D$13)-P1054)*N1054/NETWORKDAYS(Lister!$D$20,Lister!$E$20,Lister!$D$7:$D$13),IF(AND(MONTH(E1054)=5,MONTH(F1054)=6),(NETWORKDAYS(E1054,Lister!$E$20,Lister!$D$7:$D$13)-P1054)*N1054/NETWORKDAYS(Lister!$D$20,Lister!$E$20,Lister!$D$7:$D$13),IF(AND(MONTH(E1054)=4,MONTH(F1054)=6),(NETWORKDAYS(Lister!$D$20,Lister!$E$20,Lister!$D$7:$D$13)-P1054)*N1054/NETWORKDAYS(Lister!$D$20,Lister!$E$20,Lister!$D$7:$D$13),IF(OR(MONTH(F1054)=4,MONTH(E1054)=6),0)))))),0),"")</f>
        <v/>
      </c>
      <c r="T1054" s="48" t="str">
        <f>IFERROR(MAX(IF(OR(O1054="",P1054="",Q1054=""),"",IF(AND(MONTH(E1054)=6,MONTH(F1054)=6),(NETWORKDAYS(E1054,F1054,Lister!$D$7:$D$13)-Q1054)*N1054/NETWORKDAYS(Lister!$D$21,Lister!$E$21,Lister!$D$7:$D$13),IF(AND(MONTH(E1054)&lt;6,MONTH(F1054)=6),(NETWORKDAYS(Lister!$D$21,F1054,Lister!$D$7:$D$13)-Q1054)*N1054/NETWORKDAYS(Lister!$D$21,Lister!$E$21,Lister!$D$7:$D$13),IF(MONTH(F1054)&lt;6,0)))),0),"")</f>
        <v/>
      </c>
      <c r="U1054" s="50" t="str">
        <f t="shared" si="83"/>
        <v/>
      </c>
    </row>
    <row r="1055" spans="1:21" x14ac:dyDescent="0.35">
      <c r="A1055" s="11" t="str">
        <f t="shared" si="84"/>
        <v/>
      </c>
      <c r="B1055" s="32"/>
      <c r="C1055" s="17"/>
      <c r="D1055" s="18"/>
      <c r="E1055" s="12"/>
      <c r="F1055" s="12"/>
      <c r="G1055" s="40" t="str">
        <f>IF(OR(E1055="",F1055=""),"",NETWORKDAYS(E1055,F1055,Lister!$D$7:$D$13))</f>
        <v/>
      </c>
      <c r="H1055" s="14"/>
      <c r="I1055" s="25" t="str">
        <f t="shared" si="80"/>
        <v/>
      </c>
      <c r="J1055" s="45"/>
      <c r="K1055" s="46"/>
      <c r="L1055" s="15"/>
      <c r="M1055" s="49" t="str">
        <f t="shared" si="81"/>
        <v/>
      </c>
      <c r="N1055" s="47" t="str">
        <f t="shared" si="82"/>
        <v/>
      </c>
      <c r="O1055" s="15"/>
      <c r="P1055" s="15"/>
      <c r="Q1055" s="15"/>
      <c r="R1055" s="48" t="str">
        <f>IFERROR(MAX(IF(OR(O1055="",P1055="",Q1055=""),"",IF(AND(MONTH(E1055)=4,MONTH(F1055)=4),(NETWORKDAYS(E1055,F1055,Lister!$D$7:$D$13)-O1055)*N1055/NETWORKDAYS(Lister!$D$19,Lister!$E$19,Lister!$D$7:$D$13),IF(AND(MONTH(E1055)=4,MONTH(F1055)&gt;4),(NETWORKDAYS(E1055,Lister!$E$19,Lister!$D$7:$D$13)-O1055)*N1055/NETWORKDAYS(Lister!$D$19,Lister!$E$19,Lister!$D$7:$D$13),IF(MONTH(E1055)&gt;4,0)))),0),"")</f>
        <v/>
      </c>
      <c r="S1055" s="48" t="str">
        <f>IFERROR(MAX(IF(OR(O1055="",P1055="",Q1055=""),"",IF(AND(MONTH(E1055)=5,MONTH(F1055)=5),(NETWORKDAYS(E1055,F1055,Lister!$D$7:$D$13)-P1055)*N1055/NETWORKDAYS(Lister!$D$20,Lister!$E$20,Lister!$D$7:$D$13),IF(AND(MONTH(E1055)=4,MONTH(F1055)=5),(NETWORKDAYS(Lister!$D$20,F1055,Lister!$D$7:$D$13)-P1055)*N1055/NETWORKDAYS(Lister!$D$20,Lister!$E$20,Lister!$D$7:$D$13),IF(AND(MONTH(E1055)=5,MONTH(F1055)=6),(NETWORKDAYS(E1055,Lister!$E$20,Lister!$D$7:$D$13)-P1055)*N1055/NETWORKDAYS(Lister!$D$20,Lister!$E$20,Lister!$D$7:$D$13),IF(AND(MONTH(E1055)=4,MONTH(F1055)=6),(NETWORKDAYS(Lister!$D$20,Lister!$E$20,Lister!$D$7:$D$13)-P1055)*N1055/NETWORKDAYS(Lister!$D$20,Lister!$E$20,Lister!$D$7:$D$13),IF(OR(MONTH(F1055)=4,MONTH(E1055)=6),0)))))),0),"")</f>
        <v/>
      </c>
      <c r="T1055" s="48" t="str">
        <f>IFERROR(MAX(IF(OR(O1055="",P1055="",Q1055=""),"",IF(AND(MONTH(E1055)=6,MONTH(F1055)=6),(NETWORKDAYS(E1055,F1055,Lister!$D$7:$D$13)-Q1055)*N1055/NETWORKDAYS(Lister!$D$21,Lister!$E$21,Lister!$D$7:$D$13),IF(AND(MONTH(E1055)&lt;6,MONTH(F1055)=6),(NETWORKDAYS(Lister!$D$21,F1055,Lister!$D$7:$D$13)-Q1055)*N1055/NETWORKDAYS(Lister!$D$21,Lister!$E$21,Lister!$D$7:$D$13),IF(MONTH(F1055)&lt;6,0)))),0),"")</f>
        <v/>
      </c>
      <c r="U1055" s="50" t="str">
        <f t="shared" si="83"/>
        <v/>
      </c>
    </row>
    <row r="1056" spans="1:21" x14ac:dyDescent="0.35">
      <c r="A1056" s="11" t="str">
        <f t="shared" si="84"/>
        <v/>
      </c>
      <c r="B1056" s="32"/>
      <c r="C1056" s="17"/>
      <c r="D1056" s="18"/>
      <c r="E1056" s="12"/>
      <c r="F1056" s="12"/>
      <c r="G1056" s="40" t="str">
        <f>IF(OR(E1056="",F1056=""),"",NETWORKDAYS(E1056,F1056,Lister!$D$7:$D$13))</f>
        <v/>
      </c>
      <c r="H1056" s="14"/>
      <c r="I1056" s="25" t="str">
        <f t="shared" si="80"/>
        <v/>
      </c>
      <c r="J1056" s="45"/>
      <c r="K1056" s="46"/>
      <c r="L1056" s="15"/>
      <c r="M1056" s="49" t="str">
        <f t="shared" si="81"/>
        <v/>
      </c>
      <c r="N1056" s="47" t="str">
        <f t="shared" si="82"/>
        <v/>
      </c>
      <c r="O1056" s="15"/>
      <c r="P1056" s="15"/>
      <c r="Q1056" s="15"/>
      <c r="R1056" s="48" t="str">
        <f>IFERROR(MAX(IF(OR(O1056="",P1056="",Q1056=""),"",IF(AND(MONTH(E1056)=4,MONTH(F1056)=4),(NETWORKDAYS(E1056,F1056,Lister!$D$7:$D$13)-O1056)*N1056/NETWORKDAYS(Lister!$D$19,Lister!$E$19,Lister!$D$7:$D$13),IF(AND(MONTH(E1056)=4,MONTH(F1056)&gt;4),(NETWORKDAYS(E1056,Lister!$E$19,Lister!$D$7:$D$13)-O1056)*N1056/NETWORKDAYS(Lister!$D$19,Lister!$E$19,Lister!$D$7:$D$13),IF(MONTH(E1056)&gt;4,0)))),0),"")</f>
        <v/>
      </c>
      <c r="S1056" s="48" t="str">
        <f>IFERROR(MAX(IF(OR(O1056="",P1056="",Q1056=""),"",IF(AND(MONTH(E1056)=5,MONTH(F1056)=5),(NETWORKDAYS(E1056,F1056,Lister!$D$7:$D$13)-P1056)*N1056/NETWORKDAYS(Lister!$D$20,Lister!$E$20,Lister!$D$7:$D$13),IF(AND(MONTH(E1056)=4,MONTH(F1056)=5),(NETWORKDAYS(Lister!$D$20,F1056,Lister!$D$7:$D$13)-P1056)*N1056/NETWORKDAYS(Lister!$D$20,Lister!$E$20,Lister!$D$7:$D$13),IF(AND(MONTH(E1056)=5,MONTH(F1056)=6),(NETWORKDAYS(E1056,Lister!$E$20,Lister!$D$7:$D$13)-P1056)*N1056/NETWORKDAYS(Lister!$D$20,Lister!$E$20,Lister!$D$7:$D$13),IF(AND(MONTH(E1056)=4,MONTH(F1056)=6),(NETWORKDAYS(Lister!$D$20,Lister!$E$20,Lister!$D$7:$D$13)-P1056)*N1056/NETWORKDAYS(Lister!$D$20,Lister!$E$20,Lister!$D$7:$D$13),IF(OR(MONTH(F1056)=4,MONTH(E1056)=6),0)))))),0),"")</f>
        <v/>
      </c>
      <c r="T1056" s="48" t="str">
        <f>IFERROR(MAX(IF(OR(O1056="",P1056="",Q1056=""),"",IF(AND(MONTH(E1056)=6,MONTH(F1056)=6),(NETWORKDAYS(E1056,F1056,Lister!$D$7:$D$13)-Q1056)*N1056/NETWORKDAYS(Lister!$D$21,Lister!$E$21,Lister!$D$7:$D$13),IF(AND(MONTH(E1056)&lt;6,MONTH(F1056)=6),(NETWORKDAYS(Lister!$D$21,F1056,Lister!$D$7:$D$13)-Q1056)*N1056/NETWORKDAYS(Lister!$D$21,Lister!$E$21,Lister!$D$7:$D$13),IF(MONTH(F1056)&lt;6,0)))),0),"")</f>
        <v/>
      </c>
      <c r="U1056" s="50" t="str">
        <f t="shared" si="83"/>
        <v/>
      </c>
    </row>
    <row r="1057" spans="1:21" x14ac:dyDescent="0.35">
      <c r="A1057" s="11" t="str">
        <f t="shared" si="84"/>
        <v/>
      </c>
      <c r="B1057" s="32"/>
      <c r="C1057" s="17"/>
      <c r="D1057" s="18"/>
      <c r="E1057" s="12"/>
      <c r="F1057" s="12"/>
      <c r="G1057" s="40" t="str">
        <f>IF(OR(E1057="",F1057=""),"",NETWORKDAYS(E1057,F1057,Lister!$D$7:$D$13))</f>
        <v/>
      </c>
      <c r="H1057" s="14"/>
      <c r="I1057" s="25" t="str">
        <f t="shared" si="80"/>
        <v/>
      </c>
      <c r="J1057" s="45"/>
      <c r="K1057" s="46"/>
      <c r="L1057" s="15"/>
      <c r="M1057" s="49" t="str">
        <f t="shared" si="81"/>
        <v/>
      </c>
      <c r="N1057" s="47" t="str">
        <f t="shared" si="82"/>
        <v/>
      </c>
      <c r="O1057" s="15"/>
      <c r="P1057" s="15"/>
      <c r="Q1057" s="15"/>
      <c r="R1057" s="48" t="str">
        <f>IFERROR(MAX(IF(OR(O1057="",P1057="",Q1057=""),"",IF(AND(MONTH(E1057)=4,MONTH(F1057)=4),(NETWORKDAYS(E1057,F1057,Lister!$D$7:$D$13)-O1057)*N1057/NETWORKDAYS(Lister!$D$19,Lister!$E$19,Lister!$D$7:$D$13),IF(AND(MONTH(E1057)=4,MONTH(F1057)&gt;4),(NETWORKDAYS(E1057,Lister!$E$19,Lister!$D$7:$D$13)-O1057)*N1057/NETWORKDAYS(Lister!$D$19,Lister!$E$19,Lister!$D$7:$D$13),IF(MONTH(E1057)&gt;4,0)))),0),"")</f>
        <v/>
      </c>
      <c r="S1057" s="48" t="str">
        <f>IFERROR(MAX(IF(OR(O1057="",P1057="",Q1057=""),"",IF(AND(MONTH(E1057)=5,MONTH(F1057)=5),(NETWORKDAYS(E1057,F1057,Lister!$D$7:$D$13)-P1057)*N1057/NETWORKDAYS(Lister!$D$20,Lister!$E$20,Lister!$D$7:$D$13),IF(AND(MONTH(E1057)=4,MONTH(F1057)=5),(NETWORKDAYS(Lister!$D$20,F1057,Lister!$D$7:$D$13)-P1057)*N1057/NETWORKDAYS(Lister!$D$20,Lister!$E$20,Lister!$D$7:$D$13),IF(AND(MONTH(E1057)=5,MONTH(F1057)=6),(NETWORKDAYS(E1057,Lister!$E$20,Lister!$D$7:$D$13)-P1057)*N1057/NETWORKDAYS(Lister!$D$20,Lister!$E$20,Lister!$D$7:$D$13),IF(AND(MONTH(E1057)=4,MONTH(F1057)=6),(NETWORKDAYS(Lister!$D$20,Lister!$E$20,Lister!$D$7:$D$13)-P1057)*N1057/NETWORKDAYS(Lister!$D$20,Lister!$E$20,Lister!$D$7:$D$13),IF(OR(MONTH(F1057)=4,MONTH(E1057)=6),0)))))),0),"")</f>
        <v/>
      </c>
      <c r="T1057" s="48" t="str">
        <f>IFERROR(MAX(IF(OR(O1057="",P1057="",Q1057=""),"",IF(AND(MONTH(E1057)=6,MONTH(F1057)=6),(NETWORKDAYS(E1057,F1057,Lister!$D$7:$D$13)-Q1057)*N1057/NETWORKDAYS(Lister!$D$21,Lister!$E$21,Lister!$D$7:$D$13),IF(AND(MONTH(E1057)&lt;6,MONTH(F1057)=6),(NETWORKDAYS(Lister!$D$21,F1057,Lister!$D$7:$D$13)-Q1057)*N1057/NETWORKDAYS(Lister!$D$21,Lister!$E$21,Lister!$D$7:$D$13),IF(MONTH(F1057)&lt;6,0)))),0),"")</f>
        <v/>
      </c>
      <c r="U1057" s="50" t="str">
        <f t="shared" si="83"/>
        <v/>
      </c>
    </row>
    <row r="1058" spans="1:21" x14ac:dyDescent="0.35">
      <c r="A1058" s="11" t="str">
        <f t="shared" si="84"/>
        <v/>
      </c>
      <c r="B1058" s="32"/>
      <c r="C1058" s="17"/>
      <c r="D1058" s="18"/>
      <c r="E1058" s="12"/>
      <c r="F1058" s="12"/>
      <c r="G1058" s="40" t="str">
        <f>IF(OR(E1058="",F1058=""),"",NETWORKDAYS(E1058,F1058,Lister!$D$7:$D$13))</f>
        <v/>
      </c>
      <c r="H1058" s="14"/>
      <c r="I1058" s="25" t="str">
        <f t="shared" si="80"/>
        <v/>
      </c>
      <c r="J1058" s="45"/>
      <c r="K1058" s="46"/>
      <c r="L1058" s="15"/>
      <c r="M1058" s="49" t="str">
        <f t="shared" si="81"/>
        <v/>
      </c>
      <c r="N1058" s="47" t="str">
        <f t="shared" si="82"/>
        <v/>
      </c>
      <c r="O1058" s="15"/>
      <c r="P1058" s="15"/>
      <c r="Q1058" s="15"/>
      <c r="R1058" s="48" t="str">
        <f>IFERROR(MAX(IF(OR(O1058="",P1058="",Q1058=""),"",IF(AND(MONTH(E1058)=4,MONTH(F1058)=4),(NETWORKDAYS(E1058,F1058,Lister!$D$7:$D$13)-O1058)*N1058/NETWORKDAYS(Lister!$D$19,Lister!$E$19,Lister!$D$7:$D$13),IF(AND(MONTH(E1058)=4,MONTH(F1058)&gt;4),(NETWORKDAYS(E1058,Lister!$E$19,Lister!$D$7:$D$13)-O1058)*N1058/NETWORKDAYS(Lister!$D$19,Lister!$E$19,Lister!$D$7:$D$13),IF(MONTH(E1058)&gt;4,0)))),0),"")</f>
        <v/>
      </c>
      <c r="S1058" s="48" t="str">
        <f>IFERROR(MAX(IF(OR(O1058="",P1058="",Q1058=""),"",IF(AND(MONTH(E1058)=5,MONTH(F1058)=5),(NETWORKDAYS(E1058,F1058,Lister!$D$7:$D$13)-P1058)*N1058/NETWORKDAYS(Lister!$D$20,Lister!$E$20,Lister!$D$7:$D$13),IF(AND(MONTH(E1058)=4,MONTH(F1058)=5),(NETWORKDAYS(Lister!$D$20,F1058,Lister!$D$7:$D$13)-P1058)*N1058/NETWORKDAYS(Lister!$D$20,Lister!$E$20,Lister!$D$7:$D$13),IF(AND(MONTH(E1058)=5,MONTH(F1058)=6),(NETWORKDAYS(E1058,Lister!$E$20,Lister!$D$7:$D$13)-P1058)*N1058/NETWORKDAYS(Lister!$D$20,Lister!$E$20,Lister!$D$7:$D$13),IF(AND(MONTH(E1058)=4,MONTH(F1058)=6),(NETWORKDAYS(Lister!$D$20,Lister!$E$20,Lister!$D$7:$D$13)-P1058)*N1058/NETWORKDAYS(Lister!$D$20,Lister!$E$20,Lister!$D$7:$D$13),IF(OR(MONTH(F1058)=4,MONTH(E1058)=6),0)))))),0),"")</f>
        <v/>
      </c>
      <c r="T1058" s="48" t="str">
        <f>IFERROR(MAX(IF(OR(O1058="",P1058="",Q1058=""),"",IF(AND(MONTH(E1058)=6,MONTH(F1058)=6),(NETWORKDAYS(E1058,F1058,Lister!$D$7:$D$13)-Q1058)*N1058/NETWORKDAYS(Lister!$D$21,Lister!$E$21,Lister!$D$7:$D$13),IF(AND(MONTH(E1058)&lt;6,MONTH(F1058)=6),(NETWORKDAYS(Lister!$D$21,F1058,Lister!$D$7:$D$13)-Q1058)*N1058/NETWORKDAYS(Lister!$D$21,Lister!$E$21,Lister!$D$7:$D$13),IF(MONTH(F1058)&lt;6,0)))),0),"")</f>
        <v/>
      </c>
      <c r="U1058" s="50" t="str">
        <f t="shared" si="83"/>
        <v/>
      </c>
    </row>
    <row r="1059" spans="1:21" x14ac:dyDescent="0.35">
      <c r="A1059" s="11" t="str">
        <f t="shared" si="84"/>
        <v/>
      </c>
      <c r="B1059" s="32"/>
      <c r="C1059" s="17"/>
      <c r="D1059" s="18"/>
      <c r="E1059" s="12"/>
      <c r="F1059" s="12"/>
      <c r="G1059" s="40" t="str">
        <f>IF(OR(E1059="",F1059=""),"",NETWORKDAYS(E1059,F1059,Lister!$D$7:$D$13))</f>
        <v/>
      </c>
      <c r="H1059" s="14"/>
      <c r="I1059" s="25" t="str">
        <f t="shared" si="80"/>
        <v/>
      </c>
      <c r="J1059" s="45"/>
      <c r="K1059" s="46"/>
      <c r="L1059" s="15"/>
      <c r="M1059" s="49" t="str">
        <f t="shared" si="81"/>
        <v/>
      </c>
      <c r="N1059" s="47" t="str">
        <f t="shared" si="82"/>
        <v/>
      </c>
      <c r="O1059" s="15"/>
      <c r="P1059" s="15"/>
      <c r="Q1059" s="15"/>
      <c r="R1059" s="48" t="str">
        <f>IFERROR(MAX(IF(OR(O1059="",P1059="",Q1059=""),"",IF(AND(MONTH(E1059)=4,MONTH(F1059)=4),(NETWORKDAYS(E1059,F1059,Lister!$D$7:$D$13)-O1059)*N1059/NETWORKDAYS(Lister!$D$19,Lister!$E$19,Lister!$D$7:$D$13),IF(AND(MONTH(E1059)=4,MONTH(F1059)&gt;4),(NETWORKDAYS(E1059,Lister!$E$19,Lister!$D$7:$D$13)-O1059)*N1059/NETWORKDAYS(Lister!$D$19,Lister!$E$19,Lister!$D$7:$D$13),IF(MONTH(E1059)&gt;4,0)))),0),"")</f>
        <v/>
      </c>
      <c r="S1059" s="48" t="str">
        <f>IFERROR(MAX(IF(OR(O1059="",P1059="",Q1059=""),"",IF(AND(MONTH(E1059)=5,MONTH(F1059)=5),(NETWORKDAYS(E1059,F1059,Lister!$D$7:$D$13)-P1059)*N1059/NETWORKDAYS(Lister!$D$20,Lister!$E$20,Lister!$D$7:$D$13),IF(AND(MONTH(E1059)=4,MONTH(F1059)=5),(NETWORKDAYS(Lister!$D$20,F1059,Lister!$D$7:$D$13)-P1059)*N1059/NETWORKDAYS(Lister!$D$20,Lister!$E$20,Lister!$D$7:$D$13),IF(AND(MONTH(E1059)=5,MONTH(F1059)=6),(NETWORKDAYS(E1059,Lister!$E$20,Lister!$D$7:$D$13)-P1059)*N1059/NETWORKDAYS(Lister!$D$20,Lister!$E$20,Lister!$D$7:$D$13),IF(AND(MONTH(E1059)=4,MONTH(F1059)=6),(NETWORKDAYS(Lister!$D$20,Lister!$E$20,Lister!$D$7:$D$13)-P1059)*N1059/NETWORKDAYS(Lister!$D$20,Lister!$E$20,Lister!$D$7:$D$13),IF(OR(MONTH(F1059)=4,MONTH(E1059)=6),0)))))),0),"")</f>
        <v/>
      </c>
      <c r="T1059" s="48" t="str">
        <f>IFERROR(MAX(IF(OR(O1059="",P1059="",Q1059=""),"",IF(AND(MONTH(E1059)=6,MONTH(F1059)=6),(NETWORKDAYS(E1059,F1059,Lister!$D$7:$D$13)-Q1059)*N1059/NETWORKDAYS(Lister!$D$21,Lister!$E$21,Lister!$D$7:$D$13),IF(AND(MONTH(E1059)&lt;6,MONTH(F1059)=6),(NETWORKDAYS(Lister!$D$21,F1059,Lister!$D$7:$D$13)-Q1059)*N1059/NETWORKDAYS(Lister!$D$21,Lister!$E$21,Lister!$D$7:$D$13),IF(MONTH(F1059)&lt;6,0)))),0),"")</f>
        <v/>
      </c>
      <c r="U1059" s="50" t="str">
        <f t="shared" si="83"/>
        <v/>
      </c>
    </row>
    <row r="1060" spans="1:21" x14ac:dyDescent="0.35">
      <c r="A1060" s="11" t="str">
        <f t="shared" si="84"/>
        <v/>
      </c>
      <c r="B1060" s="32"/>
      <c r="C1060" s="17"/>
      <c r="D1060" s="18"/>
      <c r="E1060" s="12"/>
      <c r="F1060" s="12"/>
      <c r="G1060" s="40" t="str">
        <f>IF(OR(E1060="",F1060=""),"",NETWORKDAYS(E1060,F1060,Lister!$D$7:$D$13))</f>
        <v/>
      </c>
      <c r="H1060" s="14"/>
      <c r="I1060" s="25" t="str">
        <f t="shared" si="80"/>
        <v/>
      </c>
      <c r="J1060" s="45"/>
      <c r="K1060" s="46"/>
      <c r="L1060" s="15"/>
      <c r="M1060" s="49" t="str">
        <f t="shared" si="81"/>
        <v/>
      </c>
      <c r="N1060" s="47" t="str">
        <f t="shared" si="82"/>
        <v/>
      </c>
      <c r="O1060" s="15"/>
      <c r="P1060" s="15"/>
      <c r="Q1060" s="15"/>
      <c r="R1060" s="48" t="str">
        <f>IFERROR(MAX(IF(OR(O1060="",P1060="",Q1060=""),"",IF(AND(MONTH(E1060)=4,MONTH(F1060)=4),(NETWORKDAYS(E1060,F1060,Lister!$D$7:$D$13)-O1060)*N1060/NETWORKDAYS(Lister!$D$19,Lister!$E$19,Lister!$D$7:$D$13),IF(AND(MONTH(E1060)=4,MONTH(F1060)&gt;4),(NETWORKDAYS(E1060,Lister!$E$19,Lister!$D$7:$D$13)-O1060)*N1060/NETWORKDAYS(Lister!$D$19,Lister!$E$19,Lister!$D$7:$D$13),IF(MONTH(E1060)&gt;4,0)))),0),"")</f>
        <v/>
      </c>
      <c r="S1060" s="48" t="str">
        <f>IFERROR(MAX(IF(OR(O1060="",P1060="",Q1060=""),"",IF(AND(MONTH(E1060)=5,MONTH(F1060)=5),(NETWORKDAYS(E1060,F1060,Lister!$D$7:$D$13)-P1060)*N1060/NETWORKDAYS(Lister!$D$20,Lister!$E$20,Lister!$D$7:$D$13),IF(AND(MONTH(E1060)=4,MONTH(F1060)=5),(NETWORKDAYS(Lister!$D$20,F1060,Lister!$D$7:$D$13)-P1060)*N1060/NETWORKDAYS(Lister!$D$20,Lister!$E$20,Lister!$D$7:$D$13),IF(AND(MONTH(E1060)=5,MONTH(F1060)=6),(NETWORKDAYS(E1060,Lister!$E$20,Lister!$D$7:$D$13)-P1060)*N1060/NETWORKDAYS(Lister!$D$20,Lister!$E$20,Lister!$D$7:$D$13),IF(AND(MONTH(E1060)=4,MONTH(F1060)=6),(NETWORKDAYS(Lister!$D$20,Lister!$E$20,Lister!$D$7:$D$13)-P1060)*N1060/NETWORKDAYS(Lister!$D$20,Lister!$E$20,Lister!$D$7:$D$13),IF(OR(MONTH(F1060)=4,MONTH(E1060)=6),0)))))),0),"")</f>
        <v/>
      </c>
      <c r="T1060" s="48" t="str">
        <f>IFERROR(MAX(IF(OR(O1060="",P1060="",Q1060=""),"",IF(AND(MONTH(E1060)=6,MONTH(F1060)=6),(NETWORKDAYS(E1060,F1060,Lister!$D$7:$D$13)-Q1060)*N1060/NETWORKDAYS(Lister!$D$21,Lister!$E$21,Lister!$D$7:$D$13),IF(AND(MONTH(E1060)&lt;6,MONTH(F1060)=6),(NETWORKDAYS(Lister!$D$21,F1060,Lister!$D$7:$D$13)-Q1060)*N1060/NETWORKDAYS(Lister!$D$21,Lister!$E$21,Lister!$D$7:$D$13),IF(MONTH(F1060)&lt;6,0)))),0),"")</f>
        <v/>
      </c>
      <c r="U1060" s="50" t="str">
        <f t="shared" si="83"/>
        <v/>
      </c>
    </row>
    <row r="1061" spans="1:21" x14ac:dyDescent="0.35">
      <c r="A1061" s="11" t="str">
        <f t="shared" si="84"/>
        <v/>
      </c>
      <c r="B1061" s="32"/>
      <c r="C1061" s="17"/>
      <c r="D1061" s="18"/>
      <c r="E1061" s="12"/>
      <c r="F1061" s="12"/>
      <c r="G1061" s="40" t="str">
        <f>IF(OR(E1061="",F1061=""),"",NETWORKDAYS(E1061,F1061,Lister!$D$7:$D$13))</f>
        <v/>
      </c>
      <c r="H1061" s="14"/>
      <c r="I1061" s="25" t="str">
        <f t="shared" si="80"/>
        <v/>
      </c>
      <c r="J1061" s="45"/>
      <c r="K1061" s="46"/>
      <c r="L1061" s="15"/>
      <c r="M1061" s="49" t="str">
        <f t="shared" si="81"/>
        <v/>
      </c>
      <c r="N1061" s="47" t="str">
        <f t="shared" si="82"/>
        <v/>
      </c>
      <c r="O1061" s="15"/>
      <c r="P1061" s="15"/>
      <c r="Q1061" s="15"/>
      <c r="R1061" s="48" t="str">
        <f>IFERROR(MAX(IF(OR(O1061="",P1061="",Q1061=""),"",IF(AND(MONTH(E1061)=4,MONTH(F1061)=4),(NETWORKDAYS(E1061,F1061,Lister!$D$7:$D$13)-O1061)*N1061/NETWORKDAYS(Lister!$D$19,Lister!$E$19,Lister!$D$7:$D$13),IF(AND(MONTH(E1061)=4,MONTH(F1061)&gt;4),(NETWORKDAYS(E1061,Lister!$E$19,Lister!$D$7:$D$13)-O1061)*N1061/NETWORKDAYS(Lister!$D$19,Lister!$E$19,Lister!$D$7:$D$13),IF(MONTH(E1061)&gt;4,0)))),0),"")</f>
        <v/>
      </c>
      <c r="S1061" s="48" t="str">
        <f>IFERROR(MAX(IF(OR(O1061="",P1061="",Q1061=""),"",IF(AND(MONTH(E1061)=5,MONTH(F1061)=5),(NETWORKDAYS(E1061,F1061,Lister!$D$7:$D$13)-P1061)*N1061/NETWORKDAYS(Lister!$D$20,Lister!$E$20,Lister!$D$7:$D$13),IF(AND(MONTH(E1061)=4,MONTH(F1061)=5),(NETWORKDAYS(Lister!$D$20,F1061,Lister!$D$7:$D$13)-P1061)*N1061/NETWORKDAYS(Lister!$D$20,Lister!$E$20,Lister!$D$7:$D$13),IF(AND(MONTH(E1061)=5,MONTH(F1061)=6),(NETWORKDAYS(E1061,Lister!$E$20,Lister!$D$7:$D$13)-P1061)*N1061/NETWORKDAYS(Lister!$D$20,Lister!$E$20,Lister!$D$7:$D$13),IF(AND(MONTH(E1061)=4,MONTH(F1061)=6),(NETWORKDAYS(Lister!$D$20,Lister!$E$20,Lister!$D$7:$D$13)-P1061)*N1061/NETWORKDAYS(Lister!$D$20,Lister!$E$20,Lister!$D$7:$D$13),IF(OR(MONTH(F1061)=4,MONTH(E1061)=6),0)))))),0),"")</f>
        <v/>
      </c>
      <c r="T1061" s="48" t="str">
        <f>IFERROR(MAX(IF(OR(O1061="",P1061="",Q1061=""),"",IF(AND(MONTH(E1061)=6,MONTH(F1061)=6),(NETWORKDAYS(E1061,F1061,Lister!$D$7:$D$13)-Q1061)*N1061/NETWORKDAYS(Lister!$D$21,Lister!$E$21,Lister!$D$7:$D$13),IF(AND(MONTH(E1061)&lt;6,MONTH(F1061)=6),(NETWORKDAYS(Lister!$D$21,F1061,Lister!$D$7:$D$13)-Q1061)*N1061/NETWORKDAYS(Lister!$D$21,Lister!$E$21,Lister!$D$7:$D$13),IF(MONTH(F1061)&lt;6,0)))),0),"")</f>
        <v/>
      </c>
      <c r="U1061" s="50" t="str">
        <f t="shared" si="83"/>
        <v/>
      </c>
    </row>
    <row r="1062" spans="1:21" x14ac:dyDescent="0.35">
      <c r="A1062" s="11" t="str">
        <f t="shared" si="84"/>
        <v/>
      </c>
      <c r="B1062" s="32"/>
      <c r="C1062" s="17"/>
      <c r="D1062" s="18"/>
      <c r="E1062" s="12"/>
      <c r="F1062" s="12"/>
      <c r="G1062" s="40" t="str">
        <f>IF(OR(E1062="",F1062=""),"",NETWORKDAYS(E1062,F1062,Lister!$D$7:$D$13))</f>
        <v/>
      </c>
      <c r="H1062" s="14"/>
      <c r="I1062" s="25" t="str">
        <f t="shared" si="80"/>
        <v/>
      </c>
      <c r="J1062" s="45"/>
      <c r="K1062" s="46"/>
      <c r="L1062" s="15"/>
      <c r="M1062" s="49" t="str">
        <f t="shared" si="81"/>
        <v/>
      </c>
      <c r="N1062" s="47" t="str">
        <f t="shared" si="82"/>
        <v/>
      </c>
      <c r="O1062" s="15"/>
      <c r="P1062" s="15"/>
      <c r="Q1062" s="15"/>
      <c r="R1062" s="48" t="str">
        <f>IFERROR(MAX(IF(OR(O1062="",P1062="",Q1062=""),"",IF(AND(MONTH(E1062)=4,MONTH(F1062)=4),(NETWORKDAYS(E1062,F1062,Lister!$D$7:$D$13)-O1062)*N1062/NETWORKDAYS(Lister!$D$19,Lister!$E$19,Lister!$D$7:$D$13),IF(AND(MONTH(E1062)=4,MONTH(F1062)&gt;4),(NETWORKDAYS(E1062,Lister!$E$19,Lister!$D$7:$D$13)-O1062)*N1062/NETWORKDAYS(Lister!$D$19,Lister!$E$19,Lister!$D$7:$D$13),IF(MONTH(E1062)&gt;4,0)))),0),"")</f>
        <v/>
      </c>
      <c r="S1062" s="48" t="str">
        <f>IFERROR(MAX(IF(OR(O1062="",P1062="",Q1062=""),"",IF(AND(MONTH(E1062)=5,MONTH(F1062)=5),(NETWORKDAYS(E1062,F1062,Lister!$D$7:$D$13)-P1062)*N1062/NETWORKDAYS(Lister!$D$20,Lister!$E$20,Lister!$D$7:$D$13),IF(AND(MONTH(E1062)=4,MONTH(F1062)=5),(NETWORKDAYS(Lister!$D$20,F1062,Lister!$D$7:$D$13)-P1062)*N1062/NETWORKDAYS(Lister!$D$20,Lister!$E$20,Lister!$D$7:$D$13),IF(AND(MONTH(E1062)=5,MONTH(F1062)=6),(NETWORKDAYS(E1062,Lister!$E$20,Lister!$D$7:$D$13)-P1062)*N1062/NETWORKDAYS(Lister!$D$20,Lister!$E$20,Lister!$D$7:$D$13),IF(AND(MONTH(E1062)=4,MONTH(F1062)=6),(NETWORKDAYS(Lister!$D$20,Lister!$E$20,Lister!$D$7:$D$13)-P1062)*N1062/NETWORKDAYS(Lister!$D$20,Lister!$E$20,Lister!$D$7:$D$13),IF(OR(MONTH(F1062)=4,MONTH(E1062)=6),0)))))),0),"")</f>
        <v/>
      </c>
      <c r="T1062" s="48" t="str">
        <f>IFERROR(MAX(IF(OR(O1062="",P1062="",Q1062=""),"",IF(AND(MONTH(E1062)=6,MONTH(F1062)=6),(NETWORKDAYS(E1062,F1062,Lister!$D$7:$D$13)-Q1062)*N1062/NETWORKDAYS(Lister!$D$21,Lister!$E$21,Lister!$D$7:$D$13),IF(AND(MONTH(E1062)&lt;6,MONTH(F1062)=6),(NETWORKDAYS(Lister!$D$21,F1062,Lister!$D$7:$D$13)-Q1062)*N1062/NETWORKDAYS(Lister!$D$21,Lister!$E$21,Lister!$D$7:$D$13),IF(MONTH(F1062)&lt;6,0)))),0),"")</f>
        <v/>
      </c>
      <c r="U1062" s="50" t="str">
        <f t="shared" si="83"/>
        <v/>
      </c>
    </row>
    <row r="1063" spans="1:21" x14ac:dyDescent="0.35">
      <c r="A1063" s="11" t="str">
        <f t="shared" si="84"/>
        <v/>
      </c>
      <c r="B1063" s="32"/>
      <c r="C1063" s="17"/>
      <c r="D1063" s="18"/>
      <c r="E1063" s="12"/>
      <c r="F1063" s="12"/>
      <c r="G1063" s="40" t="str">
        <f>IF(OR(E1063="",F1063=""),"",NETWORKDAYS(E1063,F1063,Lister!$D$7:$D$13))</f>
        <v/>
      </c>
      <c r="H1063" s="14"/>
      <c r="I1063" s="25" t="str">
        <f t="shared" si="80"/>
        <v/>
      </c>
      <c r="J1063" s="45"/>
      <c r="K1063" s="46"/>
      <c r="L1063" s="15"/>
      <c r="M1063" s="49" t="str">
        <f t="shared" si="81"/>
        <v/>
      </c>
      <c r="N1063" s="47" t="str">
        <f t="shared" si="82"/>
        <v/>
      </c>
      <c r="O1063" s="15"/>
      <c r="P1063" s="15"/>
      <c r="Q1063" s="15"/>
      <c r="R1063" s="48" t="str">
        <f>IFERROR(MAX(IF(OR(O1063="",P1063="",Q1063=""),"",IF(AND(MONTH(E1063)=4,MONTH(F1063)=4),(NETWORKDAYS(E1063,F1063,Lister!$D$7:$D$13)-O1063)*N1063/NETWORKDAYS(Lister!$D$19,Lister!$E$19,Lister!$D$7:$D$13),IF(AND(MONTH(E1063)=4,MONTH(F1063)&gt;4),(NETWORKDAYS(E1063,Lister!$E$19,Lister!$D$7:$D$13)-O1063)*N1063/NETWORKDAYS(Lister!$D$19,Lister!$E$19,Lister!$D$7:$D$13),IF(MONTH(E1063)&gt;4,0)))),0),"")</f>
        <v/>
      </c>
      <c r="S1063" s="48" t="str">
        <f>IFERROR(MAX(IF(OR(O1063="",P1063="",Q1063=""),"",IF(AND(MONTH(E1063)=5,MONTH(F1063)=5),(NETWORKDAYS(E1063,F1063,Lister!$D$7:$D$13)-P1063)*N1063/NETWORKDAYS(Lister!$D$20,Lister!$E$20,Lister!$D$7:$D$13),IF(AND(MONTH(E1063)=4,MONTH(F1063)=5),(NETWORKDAYS(Lister!$D$20,F1063,Lister!$D$7:$D$13)-P1063)*N1063/NETWORKDAYS(Lister!$D$20,Lister!$E$20,Lister!$D$7:$D$13),IF(AND(MONTH(E1063)=5,MONTH(F1063)=6),(NETWORKDAYS(E1063,Lister!$E$20,Lister!$D$7:$D$13)-P1063)*N1063/NETWORKDAYS(Lister!$D$20,Lister!$E$20,Lister!$D$7:$D$13),IF(AND(MONTH(E1063)=4,MONTH(F1063)=6),(NETWORKDAYS(Lister!$D$20,Lister!$E$20,Lister!$D$7:$D$13)-P1063)*N1063/NETWORKDAYS(Lister!$D$20,Lister!$E$20,Lister!$D$7:$D$13),IF(OR(MONTH(F1063)=4,MONTH(E1063)=6),0)))))),0),"")</f>
        <v/>
      </c>
      <c r="T1063" s="48" t="str">
        <f>IFERROR(MAX(IF(OR(O1063="",P1063="",Q1063=""),"",IF(AND(MONTH(E1063)=6,MONTH(F1063)=6),(NETWORKDAYS(E1063,F1063,Lister!$D$7:$D$13)-Q1063)*N1063/NETWORKDAYS(Lister!$D$21,Lister!$E$21,Lister!$D$7:$D$13),IF(AND(MONTH(E1063)&lt;6,MONTH(F1063)=6),(NETWORKDAYS(Lister!$D$21,F1063,Lister!$D$7:$D$13)-Q1063)*N1063/NETWORKDAYS(Lister!$D$21,Lister!$E$21,Lister!$D$7:$D$13),IF(MONTH(F1063)&lt;6,0)))),0),"")</f>
        <v/>
      </c>
      <c r="U1063" s="50" t="str">
        <f t="shared" si="83"/>
        <v/>
      </c>
    </row>
    <row r="1064" spans="1:21" x14ac:dyDescent="0.35">
      <c r="A1064" s="11" t="str">
        <f t="shared" si="84"/>
        <v/>
      </c>
      <c r="B1064" s="32"/>
      <c r="C1064" s="17"/>
      <c r="D1064" s="18"/>
      <c r="E1064" s="12"/>
      <c r="F1064" s="12"/>
      <c r="G1064" s="40" t="str">
        <f>IF(OR(E1064="",F1064=""),"",NETWORKDAYS(E1064,F1064,Lister!$D$7:$D$13))</f>
        <v/>
      </c>
      <c r="H1064" s="14"/>
      <c r="I1064" s="25" t="str">
        <f t="shared" si="80"/>
        <v/>
      </c>
      <c r="J1064" s="45"/>
      <c r="K1064" s="46"/>
      <c r="L1064" s="15"/>
      <c r="M1064" s="49" t="str">
        <f t="shared" si="81"/>
        <v/>
      </c>
      <c r="N1064" s="47" t="str">
        <f t="shared" si="82"/>
        <v/>
      </c>
      <c r="O1064" s="15"/>
      <c r="P1064" s="15"/>
      <c r="Q1064" s="15"/>
      <c r="R1064" s="48" t="str">
        <f>IFERROR(MAX(IF(OR(O1064="",P1064="",Q1064=""),"",IF(AND(MONTH(E1064)=4,MONTH(F1064)=4),(NETWORKDAYS(E1064,F1064,Lister!$D$7:$D$13)-O1064)*N1064/NETWORKDAYS(Lister!$D$19,Lister!$E$19,Lister!$D$7:$D$13),IF(AND(MONTH(E1064)=4,MONTH(F1064)&gt;4),(NETWORKDAYS(E1064,Lister!$E$19,Lister!$D$7:$D$13)-O1064)*N1064/NETWORKDAYS(Lister!$D$19,Lister!$E$19,Lister!$D$7:$D$13),IF(MONTH(E1064)&gt;4,0)))),0),"")</f>
        <v/>
      </c>
      <c r="S1064" s="48" t="str">
        <f>IFERROR(MAX(IF(OR(O1064="",P1064="",Q1064=""),"",IF(AND(MONTH(E1064)=5,MONTH(F1064)=5),(NETWORKDAYS(E1064,F1064,Lister!$D$7:$D$13)-P1064)*N1064/NETWORKDAYS(Lister!$D$20,Lister!$E$20,Lister!$D$7:$D$13),IF(AND(MONTH(E1064)=4,MONTH(F1064)=5),(NETWORKDAYS(Lister!$D$20,F1064,Lister!$D$7:$D$13)-P1064)*N1064/NETWORKDAYS(Lister!$D$20,Lister!$E$20,Lister!$D$7:$D$13),IF(AND(MONTH(E1064)=5,MONTH(F1064)=6),(NETWORKDAYS(E1064,Lister!$E$20,Lister!$D$7:$D$13)-P1064)*N1064/NETWORKDAYS(Lister!$D$20,Lister!$E$20,Lister!$D$7:$D$13),IF(AND(MONTH(E1064)=4,MONTH(F1064)=6),(NETWORKDAYS(Lister!$D$20,Lister!$E$20,Lister!$D$7:$D$13)-P1064)*N1064/NETWORKDAYS(Lister!$D$20,Lister!$E$20,Lister!$D$7:$D$13),IF(OR(MONTH(F1064)=4,MONTH(E1064)=6),0)))))),0),"")</f>
        <v/>
      </c>
      <c r="T1064" s="48" t="str">
        <f>IFERROR(MAX(IF(OR(O1064="",P1064="",Q1064=""),"",IF(AND(MONTH(E1064)=6,MONTH(F1064)=6),(NETWORKDAYS(E1064,F1064,Lister!$D$7:$D$13)-Q1064)*N1064/NETWORKDAYS(Lister!$D$21,Lister!$E$21,Lister!$D$7:$D$13),IF(AND(MONTH(E1064)&lt;6,MONTH(F1064)=6),(NETWORKDAYS(Lister!$D$21,F1064,Lister!$D$7:$D$13)-Q1064)*N1064/NETWORKDAYS(Lister!$D$21,Lister!$E$21,Lister!$D$7:$D$13),IF(MONTH(F1064)&lt;6,0)))),0),"")</f>
        <v/>
      </c>
      <c r="U1064" s="50" t="str">
        <f t="shared" si="83"/>
        <v/>
      </c>
    </row>
    <row r="1065" spans="1:21" x14ac:dyDescent="0.35">
      <c r="A1065" s="11" t="str">
        <f t="shared" si="84"/>
        <v/>
      </c>
      <c r="B1065" s="32"/>
      <c r="C1065" s="17"/>
      <c r="D1065" s="18"/>
      <c r="E1065" s="12"/>
      <c r="F1065" s="12"/>
      <c r="G1065" s="40" t="str">
        <f>IF(OR(E1065="",F1065=""),"",NETWORKDAYS(E1065,F1065,Lister!$D$7:$D$13))</f>
        <v/>
      </c>
      <c r="H1065" s="14"/>
      <c r="I1065" s="25" t="str">
        <f t="shared" si="80"/>
        <v/>
      </c>
      <c r="J1065" s="45"/>
      <c r="K1065" s="46"/>
      <c r="L1065" s="15"/>
      <c r="M1065" s="49" t="str">
        <f t="shared" si="81"/>
        <v/>
      </c>
      <c r="N1065" s="47" t="str">
        <f t="shared" si="82"/>
        <v/>
      </c>
      <c r="O1065" s="15"/>
      <c r="P1065" s="15"/>
      <c r="Q1065" s="15"/>
      <c r="R1065" s="48" t="str">
        <f>IFERROR(MAX(IF(OR(O1065="",P1065="",Q1065=""),"",IF(AND(MONTH(E1065)=4,MONTH(F1065)=4),(NETWORKDAYS(E1065,F1065,Lister!$D$7:$D$13)-O1065)*N1065/NETWORKDAYS(Lister!$D$19,Lister!$E$19,Lister!$D$7:$D$13),IF(AND(MONTH(E1065)=4,MONTH(F1065)&gt;4),(NETWORKDAYS(E1065,Lister!$E$19,Lister!$D$7:$D$13)-O1065)*N1065/NETWORKDAYS(Lister!$D$19,Lister!$E$19,Lister!$D$7:$D$13),IF(MONTH(E1065)&gt;4,0)))),0),"")</f>
        <v/>
      </c>
      <c r="S1065" s="48" t="str">
        <f>IFERROR(MAX(IF(OR(O1065="",P1065="",Q1065=""),"",IF(AND(MONTH(E1065)=5,MONTH(F1065)=5),(NETWORKDAYS(E1065,F1065,Lister!$D$7:$D$13)-P1065)*N1065/NETWORKDAYS(Lister!$D$20,Lister!$E$20,Lister!$D$7:$D$13),IF(AND(MONTH(E1065)=4,MONTH(F1065)=5),(NETWORKDAYS(Lister!$D$20,F1065,Lister!$D$7:$D$13)-P1065)*N1065/NETWORKDAYS(Lister!$D$20,Lister!$E$20,Lister!$D$7:$D$13),IF(AND(MONTH(E1065)=5,MONTH(F1065)=6),(NETWORKDAYS(E1065,Lister!$E$20,Lister!$D$7:$D$13)-P1065)*N1065/NETWORKDAYS(Lister!$D$20,Lister!$E$20,Lister!$D$7:$D$13),IF(AND(MONTH(E1065)=4,MONTH(F1065)=6),(NETWORKDAYS(Lister!$D$20,Lister!$E$20,Lister!$D$7:$D$13)-P1065)*N1065/NETWORKDAYS(Lister!$D$20,Lister!$E$20,Lister!$D$7:$D$13),IF(OR(MONTH(F1065)=4,MONTH(E1065)=6),0)))))),0),"")</f>
        <v/>
      </c>
      <c r="T1065" s="48" t="str">
        <f>IFERROR(MAX(IF(OR(O1065="",P1065="",Q1065=""),"",IF(AND(MONTH(E1065)=6,MONTH(F1065)=6),(NETWORKDAYS(E1065,F1065,Lister!$D$7:$D$13)-Q1065)*N1065/NETWORKDAYS(Lister!$D$21,Lister!$E$21,Lister!$D$7:$D$13),IF(AND(MONTH(E1065)&lt;6,MONTH(F1065)=6),(NETWORKDAYS(Lister!$D$21,F1065,Lister!$D$7:$D$13)-Q1065)*N1065/NETWORKDAYS(Lister!$D$21,Lister!$E$21,Lister!$D$7:$D$13),IF(MONTH(F1065)&lt;6,0)))),0),"")</f>
        <v/>
      </c>
      <c r="U1065" s="50" t="str">
        <f t="shared" si="83"/>
        <v/>
      </c>
    </row>
    <row r="1066" spans="1:21" x14ac:dyDescent="0.35">
      <c r="A1066" s="11" t="str">
        <f t="shared" si="84"/>
        <v/>
      </c>
      <c r="B1066" s="32"/>
      <c r="C1066" s="17"/>
      <c r="D1066" s="18"/>
      <c r="E1066" s="12"/>
      <c r="F1066" s="12"/>
      <c r="G1066" s="40" t="str">
        <f>IF(OR(E1066="",F1066=""),"",NETWORKDAYS(E1066,F1066,Lister!$D$7:$D$13))</f>
        <v/>
      </c>
      <c r="H1066" s="14"/>
      <c r="I1066" s="25" t="str">
        <f t="shared" si="80"/>
        <v/>
      </c>
      <c r="J1066" s="45"/>
      <c r="K1066" s="46"/>
      <c r="L1066" s="15"/>
      <c r="M1066" s="49" t="str">
        <f t="shared" si="81"/>
        <v/>
      </c>
      <c r="N1066" s="47" t="str">
        <f t="shared" si="82"/>
        <v/>
      </c>
      <c r="O1066" s="15"/>
      <c r="P1066" s="15"/>
      <c r="Q1066" s="15"/>
      <c r="R1066" s="48" t="str">
        <f>IFERROR(MAX(IF(OR(O1066="",P1066="",Q1066=""),"",IF(AND(MONTH(E1066)=4,MONTH(F1066)=4),(NETWORKDAYS(E1066,F1066,Lister!$D$7:$D$13)-O1066)*N1066/NETWORKDAYS(Lister!$D$19,Lister!$E$19,Lister!$D$7:$D$13),IF(AND(MONTH(E1066)=4,MONTH(F1066)&gt;4),(NETWORKDAYS(E1066,Lister!$E$19,Lister!$D$7:$D$13)-O1066)*N1066/NETWORKDAYS(Lister!$D$19,Lister!$E$19,Lister!$D$7:$D$13),IF(MONTH(E1066)&gt;4,0)))),0),"")</f>
        <v/>
      </c>
      <c r="S1066" s="48" t="str">
        <f>IFERROR(MAX(IF(OR(O1066="",P1066="",Q1066=""),"",IF(AND(MONTH(E1066)=5,MONTH(F1066)=5),(NETWORKDAYS(E1066,F1066,Lister!$D$7:$D$13)-P1066)*N1066/NETWORKDAYS(Lister!$D$20,Lister!$E$20,Lister!$D$7:$D$13),IF(AND(MONTH(E1066)=4,MONTH(F1066)=5),(NETWORKDAYS(Lister!$D$20,F1066,Lister!$D$7:$D$13)-P1066)*N1066/NETWORKDAYS(Lister!$D$20,Lister!$E$20,Lister!$D$7:$D$13),IF(AND(MONTH(E1066)=5,MONTH(F1066)=6),(NETWORKDAYS(E1066,Lister!$E$20,Lister!$D$7:$D$13)-P1066)*N1066/NETWORKDAYS(Lister!$D$20,Lister!$E$20,Lister!$D$7:$D$13),IF(AND(MONTH(E1066)=4,MONTH(F1066)=6),(NETWORKDAYS(Lister!$D$20,Lister!$E$20,Lister!$D$7:$D$13)-P1066)*N1066/NETWORKDAYS(Lister!$D$20,Lister!$E$20,Lister!$D$7:$D$13),IF(OR(MONTH(F1066)=4,MONTH(E1066)=6),0)))))),0),"")</f>
        <v/>
      </c>
      <c r="T1066" s="48" t="str">
        <f>IFERROR(MAX(IF(OR(O1066="",P1066="",Q1066=""),"",IF(AND(MONTH(E1066)=6,MONTH(F1066)=6),(NETWORKDAYS(E1066,F1066,Lister!$D$7:$D$13)-Q1066)*N1066/NETWORKDAYS(Lister!$D$21,Lister!$E$21,Lister!$D$7:$D$13),IF(AND(MONTH(E1066)&lt;6,MONTH(F1066)=6),(NETWORKDAYS(Lister!$D$21,F1066,Lister!$D$7:$D$13)-Q1066)*N1066/NETWORKDAYS(Lister!$D$21,Lister!$E$21,Lister!$D$7:$D$13),IF(MONTH(F1066)&lt;6,0)))),0),"")</f>
        <v/>
      </c>
      <c r="U1066" s="50" t="str">
        <f t="shared" si="83"/>
        <v/>
      </c>
    </row>
    <row r="1067" spans="1:21" x14ac:dyDescent="0.35">
      <c r="A1067" s="11" t="str">
        <f t="shared" si="84"/>
        <v/>
      </c>
      <c r="B1067" s="32"/>
      <c r="C1067" s="17"/>
      <c r="D1067" s="18"/>
      <c r="E1067" s="12"/>
      <c r="F1067" s="12"/>
      <c r="G1067" s="40" t="str">
        <f>IF(OR(E1067="",F1067=""),"",NETWORKDAYS(E1067,F1067,Lister!$D$7:$D$13))</f>
        <v/>
      </c>
      <c r="H1067" s="14"/>
      <c r="I1067" s="25" t="str">
        <f t="shared" si="80"/>
        <v/>
      </c>
      <c r="J1067" s="45"/>
      <c r="K1067" s="46"/>
      <c r="L1067" s="15"/>
      <c r="M1067" s="49" t="str">
        <f t="shared" si="81"/>
        <v/>
      </c>
      <c r="N1067" s="47" t="str">
        <f t="shared" si="82"/>
        <v/>
      </c>
      <c r="O1067" s="15"/>
      <c r="P1067" s="15"/>
      <c r="Q1067" s="15"/>
      <c r="R1067" s="48" t="str">
        <f>IFERROR(MAX(IF(OR(O1067="",P1067="",Q1067=""),"",IF(AND(MONTH(E1067)=4,MONTH(F1067)=4),(NETWORKDAYS(E1067,F1067,Lister!$D$7:$D$13)-O1067)*N1067/NETWORKDAYS(Lister!$D$19,Lister!$E$19,Lister!$D$7:$D$13),IF(AND(MONTH(E1067)=4,MONTH(F1067)&gt;4),(NETWORKDAYS(E1067,Lister!$E$19,Lister!$D$7:$D$13)-O1067)*N1067/NETWORKDAYS(Lister!$D$19,Lister!$E$19,Lister!$D$7:$D$13),IF(MONTH(E1067)&gt;4,0)))),0),"")</f>
        <v/>
      </c>
      <c r="S1067" s="48" t="str">
        <f>IFERROR(MAX(IF(OR(O1067="",P1067="",Q1067=""),"",IF(AND(MONTH(E1067)=5,MONTH(F1067)=5),(NETWORKDAYS(E1067,F1067,Lister!$D$7:$D$13)-P1067)*N1067/NETWORKDAYS(Lister!$D$20,Lister!$E$20,Lister!$D$7:$D$13),IF(AND(MONTH(E1067)=4,MONTH(F1067)=5),(NETWORKDAYS(Lister!$D$20,F1067,Lister!$D$7:$D$13)-P1067)*N1067/NETWORKDAYS(Lister!$D$20,Lister!$E$20,Lister!$D$7:$D$13),IF(AND(MONTH(E1067)=5,MONTH(F1067)=6),(NETWORKDAYS(E1067,Lister!$E$20,Lister!$D$7:$D$13)-P1067)*N1067/NETWORKDAYS(Lister!$D$20,Lister!$E$20,Lister!$D$7:$D$13),IF(AND(MONTH(E1067)=4,MONTH(F1067)=6),(NETWORKDAYS(Lister!$D$20,Lister!$E$20,Lister!$D$7:$D$13)-P1067)*N1067/NETWORKDAYS(Lister!$D$20,Lister!$E$20,Lister!$D$7:$D$13),IF(OR(MONTH(F1067)=4,MONTH(E1067)=6),0)))))),0),"")</f>
        <v/>
      </c>
      <c r="T1067" s="48" t="str">
        <f>IFERROR(MAX(IF(OR(O1067="",P1067="",Q1067=""),"",IF(AND(MONTH(E1067)=6,MONTH(F1067)=6),(NETWORKDAYS(E1067,F1067,Lister!$D$7:$D$13)-Q1067)*N1067/NETWORKDAYS(Lister!$D$21,Lister!$E$21,Lister!$D$7:$D$13),IF(AND(MONTH(E1067)&lt;6,MONTH(F1067)=6),(NETWORKDAYS(Lister!$D$21,F1067,Lister!$D$7:$D$13)-Q1067)*N1067/NETWORKDAYS(Lister!$D$21,Lister!$E$21,Lister!$D$7:$D$13),IF(MONTH(F1067)&lt;6,0)))),0),"")</f>
        <v/>
      </c>
      <c r="U1067" s="50" t="str">
        <f t="shared" si="83"/>
        <v/>
      </c>
    </row>
    <row r="1068" spans="1:21" x14ac:dyDescent="0.35">
      <c r="A1068" s="11" t="str">
        <f t="shared" si="84"/>
        <v/>
      </c>
      <c r="B1068" s="32"/>
      <c r="C1068" s="17"/>
      <c r="D1068" s="18"/>
      <c r="E1068" s="12"/>
      <c r="F1068" s="12"/>
      <c r="G1068" s="40" t="str">
        <f>IF(OR(E1068="",F1068=""),"",NETWORKDAYS(E1068,F1068,Lister!$D$7:$D$13))</f>
        <v/>
      </c>
      <c r="H1068" s="14"/>
      <c r="I1068" s="25" t="str">
        <f t="shared" si="80"/>
        <v/>
      </c>
      <c r="J1068" s="45"/>
      <c r="K1068" s="46"/>
      <c r="L1068" s="15"/>
      <c r="M1068" s="49" t="str">
        <f t="shared" si="81"/>
        <v/>
      </c>
      <c r="N1068" s="47" t="str">
        <f t="shared" si="82"/>
        <v/>
      </c>
      <c r="O1068" s="15"/>
      <c r="P1068" s="15"/>
      <c r="Q1068" s="15"/>
      <c r="R1068" s="48" t="str">
        <f>IFERROR(MAX(IF(OR(O1068="",P1068="",Q1068=""),"",IF(AND(MONTH(E1068)=4,MONTH(F1068)=4),(NETWORKDAYS(E1068,F1068,Lister!$D$7:$D$13)-O1068)*N1068/NETWORKDAYS(Lister!$D$19,Lister!$E$19,Lister!$D$7:$D$13),IF(AND(MONTH(E1068)=4,MONTH(F1068)&gt;4),(NETWORKDAYS(E1068,Lister!$E$19,Lister!$D$7:$D$13)-O1068)*N1068/NETWORKDAYS(Lister!$D$19,Lister!$E$19,Lister!$D$7:$D$13),IF(MONTH(E1068)&gt;4,0)))),0),"")</f>
        <v/>
      </c>
      <c r="S1068" s="48" t="str">
        <f>IFERROR(MAX(IF(OR(O1068="",P1068="",Q1068=""),"",IF(AND(MONTH(E1068)=5,MONTH(F1068)=5),(NETWORKDAYS(E1068,F1068,Lister!$D$7:$D$13)-P1068)*N1068/NETWORKDAYS(Lister!$D$20,Lister!$E$20,Lister!$D$7:$D$13),IF(AND(MONTH(E1068)=4,MONTH(F1068)=5),(NETWORKDAYS(Lister!$D$20,F1068,Lister!$D$7:$D$13)-P1068)*N1068/NETWORKDAYS(Lister!$D$20,Lister!$E$20,Lister!$D$7:$D$13),IF(AND(MONTH(E1068)=5,MONTH(F1068)=6),(NETWORKDAYS(E1068,Lister!$E$20,Lister!$D$7:$D$13)-P1068)*N1068/NETWORKDAYS(Lister!$D$20,Lister!$E$20,Lister!$D$7:$D$13),IF(AND(MONTH(E1068)=4,MONTH(F1068)=6),(NETWORKDAYS(Lister!$D$20,Lister!$E$20,Lister!$D$7:$D$13)-P1068)*N1068/NETWORKDAYS(Lister!$D$20,Lister!$E$20,Lister!$D$7:$D$13),IF(OR(MONTH(F1068)=4,MONTH(E1068)=6),0)))))),0),"")</f>
        <v/>
      </c>
      <c r="T1068" s="48" t="str">
        <f>IFERROR(MAX(IF(OR(O1068="",P1068="",Q1068=""),"",IF(AND(MONTH(E1068)=6,MONTH(F1068)=6),(NETWORKDAYS(E1068,F1068,Lister!$D$7:$D$13)-Q1068)*N1068/NETWORKDAYS(Lister!$D$21,Lister!$E$21,Lister!$D$7:$D$13),IF(AND(MONTH(E1068)&lt;6,MONTH(F1068)=6),(NETWORKDAYS(Lister!$D$21,F1068,Lister!$D$7:$D$13)-Q1068)*N1068/NETWORKDAYS(Lister!$D$21,Lister!$E$21,Lister!$D$7:$D$13),IF(MONTH(F1068)&lt;6,0)))),0),"")</f>
        <v/>
      </c>
      <c r="U1068" s="50" t="str">
        <f t="shared" si="83"/>
        <v/>
      </c>
    </row>
    <row r="1069" spans="1:21" x14ac:dyDescent="0.35">
      <c r="A1069" s="11" t="str">
        <f t="shared" si="84"/>
        <v/>
      </c>
      <c r="B1069" s="32"/>
      <c r="C1069" s="17"/>
      <c r="D1069" s="18"/>
      <c r="E1069" s="12"/>
      <c r="F1069" s="12"/>
      <c r="G1069" s="40" t="str">
        <f>IF(OR(E1069="",F1069=""),"",NETWORKDAYS(E1069,F1069,Lister!$D$7:$D$13))</f>
        <v/>
      </c>
      <c r="H1069" s="14"/>
      <c r="I1069" s="25" t="str">
        <f t="shared" si="80"/>
        <v/>
      </c>
      <c r="J1069" s="45"/>
      <c r="K1069" s="46"/>
      <c r="L1069" s="15"/>
      <c r="M1069" s="49" t="str">
        <f t="shared" si="81"/>
        <v/>
      </c>
      <c r="N1069" s="47" t="str">
        <f t="shared" si="82"/>
        <v/>
      </c>
      <c r="O1069" s="15"/>
      <c r="P1069" s="15"/>
      <c r="Q1069" s="15"/>
      <c r="R1069" s="48" t="str">
        <f>IFERROR(MAX(IF(OR(O1069="",P1069="",Q1069=""),"",IF(AND(MONTH(E1069)=4,MONTH(F1069)=4),(NETWORKDAYS(E1069,F1069,Lister!$D$7:$D$13)-O1069)*N1069/NETWORKDAYS(Lister!$D$19,Lister!$E$19,Lister!$D$7:$D$13),IF(AND(MONTH(E1069)=4,MONTH(F1069)&gt;4),(NETWORKDAYS(E1069,Lister!$E$19,Lister!$D$7:$D$13)-O1069)*N1069/NETWORKDAYS(Lister!$D$19,Lister!$E$19,Lister!$D$7:$D$13),IF(MONTH(E1069)&gt;4,0)))),0),"")</f>
        <v/>
      </c>
      <c r="S1069" s="48" t="str">
        <f>IFERROR(MAX(IF(OR(O1069="",P1069="",Q1069=""),"",IF(AND(MONTH(E1069)=5,MONTH(F1069)=5),(NETWORKDAYS(E1069,F1069,Lister!$D$7:$D$13)-P1069)*N1069/NETWORKDAYS(Lister!$D$20,Lister!$E$20,Lister!$D$7:$D$13),IF(AND(MONTH(E1069)=4,MONTH(F1069)=5),(NETWORKDAYS(Lister!$D$20,F1069,Lister!$D$7:$D$13)-P1069)*N1069/NETWORKDAYS(Lister!$D$20,Lister!$E$20,Lister!$D$7:$D$13),IF(AND(MONTH(E1069)=5,MONTH(F1069)=6),(NETWORKDAYS(E1069,Lister!$E$20,Lister!$D$7:$D$13)-P1069)*N1069/NETWORKDAYS(Lister!$D$20,Lister!$E$20,Lister!$D$7:$D$13),IF(AND(MONTH(E1069)=4,MONTH(F1069)=6),(NETWORKDAYS(Lister!$D$20,Lister!$E$20,Lister!$D$7:$D$13)-P1069)*N1069/NETWORKDAYS(Lister!$D$20,Lister!$E$20,Lister!$D$7:$D$13),IF(OR(MONTH(F1069)=4,MONTH(E1069)=6),0)))))),0),"")</f>
        <v/>
      </c>
      <c r="T1069" s="48" t="str">
        <f>IFERROR(MAX(IF(OR(O1069="",P1069="",Q1069=""),"",IF(AND(MONTH(E1069)=6,MONTH(F1069)=6),(NETWORKDAYS(E1069,F1069,Lister!$D$7:$D$13)-Q1069)*N1069/NETWORKDAYS(Lister!$D$21,Lister!$E$21,Lister!$D$7:$D$13),IF(AND(MONTH(E1069)&lt;6,MONTH(F1069)=6),(NETWORKDAYS(Lister!$D$21,F1069,Lister!$D$7:$D$13)-Q1069)*N1069/NETWORKDAYS(Lister!$D$21,Lister!$E$21,Lister!$D$7:$D$13),IF(MONTH(F1069)&lt;6,0)))),0),"")</f>
        <v/>
      </c>
      <c r="U1069" s="50" t="str">
        <f t="shared" si="83"/>
        <v/>
      </c>
    </row>
    <row r="1070" spans="1:21" x14ac:dyDescent="0.35">
      <c r="A1070" s="11" t="str">
        <f t="shared" si="84"/>
        <v/>
      </c>
      <c r="B1070" s="32"/>
      <c r="C1070" s="17"/>
      <c r="D1070" s="18"/>
      <c r="E1070" s="12"/>
      <c r="F1070" s="12"/>
      <c r="G1070" s="40" t="str">
        <f>IF(OR(E1070="",F1070=""),"",NETWORKDAYS(E1070,F1070,Lister!$D$7:$D$13))</f>
        <v/>
      </c>
      <c r="H1070" s="14"/>
      <c r="I1070" s="25" t="str">
        <f t="shared" si="80"/>
        <v/>
      </c>
      <c r="J1070" s="45"/>
      <c r="K1070" s="46"/>
      <c r="L1070" s="15"/>
      <c r="M1070" s="49" t="str">
        <f t="shared" si="81"/>
        <v/>
      </c>
      <c r="N1070" s="47" t="str">
        <f t="shared" si="82"/>
        <v/>
      </c>
      <c r="O1070" s="15"/>
      <c r="P1070" s="15"/>
      <c r="Q1070" s="15"/>
      <c r="R1070" s="48" t="str">
        <f>IFERROR(MAX(IF(OR(O1070="",P1070="",Q1070=""),"",IF(AND(MONTH(E1070)=4,MONTH(F1070)=4),(NETWORKDAYS(E1070,F1070,Lister!$D$7:$D$13)-O1070)*N1070/NETWORKDAYS(Lister!$D$19,Lister!$E$19,Lister!$D$7:$D$13),IF(AND(MONTH(E1070)=4,MONTH(F1070)&gt;4),(NETWORKDAYS(E1070,Lister!$E$19,Lister!$D$7:$D$13)-O1070)*N1070/NETWORKDAYS(Lister!$D$19,Lister!$E$19,Lister!$D$7:$D$13),IF(MONTH(E1070)&gt;4,0)))),0),"")</f>
        <v/>
      </c>
      <c r="S1070" s="48" t="str">
        <f>IFERROR(MAX(IF(OR(O1070="",P1070="",Q1070=""),"",IF(AND(MONTH(E1070)=5,MONTH(F1070)=5),(NETWORKDAYS(E1070,F1070,Lister!$D$7:$D$13)-P1070)*N1070/NETWORKDAYS(Lister!$D$20,Lister!$E$20,Lister!$D$7:$D$13),IF(AND(MONTH(E1070)=4,MONTH(F1070)=5),(NETWORKDAYS(Lister!$D$20,F1070,Lister!$D$7:$D$13)-P1070)*N1070/NETWORKDAYS(Lister!$D$20,Lister!$E$20,Lister!$D$7:$D$13),IF(AND(MONTH(E1070)=5,MONTH(F1070)=6),(NETWORKDAYS(E1070,Lister!$E$20,Lister!$D$7:$D$13)-P1070)*N1070/NETWORKDAYS(Lister!$D$20,Lister!$E$20,Lister!$D$7:$D$13),IF(AND(MONTH(E1070)=4,MONTH(F1070)=6),(NETWORKDAYS(Lister!$D$20,Lister!$E$20,Lister!$D$7:$D$13)-P1070)*N1070/NETWORKDAYS(Lister!$D$20,Lister!$E$20,Lister!$D$7:$D$13),IF(OR(MONTH(F1070)=4,MONTH(E1070)=6),0)))))),0),"")</f>
        <v/>
      </c>
      <c r="T1070" s="48" t="str">
        <f>IFERROR(MAX(IF(OR(O1070="",P1070="",Q1070=""),"",IF(AND(MONTH(E1070)=6,MONTH(F1070)=6),(NETWORKDAYS(E1070,F1070,Lister!$D$7:$D$13)-Q1070)*N1070/NETWORKDAYS(Lister!$D$21,Lister!$E$21,Lister!$D$7:$D$13),IF(AND(MONTH(E1070)&lt;6,MONTH(F1070)=6),(NETWORKDAYS(Lister!$D$21,F1070,Lister!$D$7:$D$13)-Q1070)*N1070/NETWORKDAYS(Lister!$D$21,Lister!$E$21,Lister!$D$7:$D$13),IF(MONTH(F1070)&lt;6,0)))),0),"")</f>
        <v/>
      </c>
      <c r="U1070" s="50" t="str">
        <f t="shared" si="83"/>
        <v/>
      </c>
    </row>
    <row r="1071" spans="1:21" x14ac:dyDescent="0.35">
      <c r="A1071" s="11" t="str">
        <f t="shared" si="84"/>
        <v/>
      </c>
      <c r="B1071" s="32"/>
      <c r="C1071" s="17"/>
      <c r="D1071" s="18"/>
      <c r="E1071" s="12"/>
      <c r="F1071" s="12"/>
      <c r="G1071" s="40" t="str">
        <f>IF(OR(E1071="",F1071=""),"",NETWORKDAYS(E1071,F1071,Lister!$D$7:$D$13))</f>
        <v/>
      </c>
      <c r="H1071" s="14"/>
      <c r="I1071" s="25" t="str">
        <f t="shared" si="80"/>
        <v/>
      </c>
      <c r="J1071" s="45"/>
      <c r="K1071" s="46"/>
      <c r="L1071" s="15"/>
      <c r="M1071" s="49" t="str">
        <f t="shared" si="81"/>
        <v/>
      </c>
      <c r="N1071" s="47" t="str">
        <f t="shared" si="82"/>
        <v/>
      </c>
      <c r="O1071" s="15"/>
      <c r="P1071" s="15"/>
      <c r="Q1071" s="15"/>
      <c r="R1071" s="48" t="str">
        <f>IFERROR(MAX(IF(OR(O1071="",P1071="",Q1071=""),"",IF(AND(MONTH(E1071)=4,MONTH(F1071)=4),(NETWORKDAYS(E1071,F1071,Lister!$D$7:$D$13)-O1071)*N1071/NETWORKDAYS(Lister!$D$19,Lister!$E$19,Lister!$D$7:$D$13),IF(AND(MONTH(E1071)=4,MONTH(F1071)&gt;4),(NETWORKDAYS(E1071,Lister!$E$19,Lister!$D$7:$D$13)-O1071)*N1071/NETWORKDAYS(Lister!$D$19,Lister!$E$19,Lister!$D$7:$D$13),IF(MONTH(E1071)&gt;4,0)))),0),"")</f>
        <v/>
      </c>
      <c r="S1071" s="48" t="str">
        <f>IFERROR(MAX(IF(OR(O1071="",P1071="",Q1071=""),"",IF(AND(MONTH(E1071)=5,MONTH(F1071)=5),(NETWORKDAYS(E1071,F1071,Lister!$D$7:$D$13)-P1071)*N1071/NETWORKDAYS(Lister!$D$20,Lister!$E$20,Lister!$D$7:$D$13),IF(AND(MONTH(E1071)=4,MONTH(F1071)=5),(NETWORKDAYS(Lister!$D$20,F1071,Lister!$D$7:$D$13)-P1071)*N1071/NETWORKDAYS(Lister!$D$20,Lister!$E$20,Lister!$D$7:$D$13),IF(AND(MONTH(E1071)=5,MONTH(F1071)=6),(NETWORKDAYS(E1071,Lister!$E$20,Lister!$D$7:$D$13)-P1071)*N1071/NETWORKDAYS(Lister!$D$20,Lister!$E$20,Lister!$D$7:$D$13),IF(AND(MONTH(E1071)=4,MONTH(F1071)=6),(NETWORKDAYS(Lister!$D$20,Lister!$E$20,Lister!$D$7:$D$13)-P1071)*N1071/NETWORKDAYS(Lister!$D$20,Lister!$E$20,Lister!$D$7:$D$13),IF(OR(MONTH(F1071)=4,MONTH(E1071)=6),0)))))),0),"")</f>
        <v/>
      </c>
      <c r="T1071" s="48" t="str">
        <f>IFERROR(MAX(IF(OR(O1071="",P1071="",Q1071=""),"",IF(AND(MONTH(E1071)=6,MONTH(F1071)=6),(NETWORKDAYS(E1071,F1071,Lister!$D$7:$D$13)-Q1071)*N1071/NETWORKDAYS(Lister!$D$21,Lister!$E$21,Lister!$D$7:$D$13),IF(AND(MONTH(E1071)&lt;6,MONTH(F1071)=6),(NETWORKDAYS(Lister!$D$21,F1071,Lister!$D$7:$D$13)-Q1071)*N1071/NETWORKDAYS(Lister!$D$21,Lister!$E$21,Lister!$D$7:$D$13),IF(MONTH(F1071)&lt;6,0)))),0),"")</f>
        <v/>
      </c>
      <c r="U1071" s="50" t="str">
        <f t="shared" si="83"/>
        <v/>
      </c>
    </row>
    <row r="1072" spans="1:21" x14ac:dyDescent="0.35">
      <c r="A1072" s="11" t="str">
        <f t="shared" si="84"/>
        <v/>
      </c>
      <c r="B1072" s="32"/>
      <c r="C1072" s="17"/>
      <c r="D1072" s="18"/>
      <c r="E1072" s="12"/>
      <c r="F1072" s="12"/>
      <c r="G1072" s="40" t="str">
        <f>IF(OR(E1072="",F1072=""),"",NETWORKDAYS(E1072,F1072,Lister!$D$7:$D$13))</f>
        <v/>
      </c>
      <c r="H1072" s="14"/>
      <c r="I1072" s="25" t="str">
        <f t="shared" si="80"/>
        <v/>
      </c>
      <c r="J1072" s="45"/>
      <c r="K1072" s="46"/>
      <c r="L1072" s="15"/>
      <c r="M1072" s="49" t="str">
        <f t="shared" si="81"/>
        <v/>
      </c>
      <c r="N1072" s="47" t="str">
        <f t="shared" si="82"/>
        <v/>
      </c>
      <c r="O1072" s="15"/>
      <c r="P1072" s="15"/>
      <c r="Q1072" s="15"/>
      <c r="R1072" s="48" t="str">
        <f>IFERROR(MAX(IF(OR(O1072="",P1072="",Q1072=""),"",IF(AND(MONTH(E1072)=4,MONTH(F1072)=4),(NETWORKDAYS(E1072,F1072,Lister!$D$7:$D$13)-O1072)*N1072/NETWORKDAYS(Lister!$D$19,Lister!$E$19,Lister!$D$7:$D$13),IF(AND(MONTH(E1072)=4,MONTH(F1072)&gt;4),(NETWORKDAYS(E1072,Lister!$E$19,Lister!$D$7:$D$13)-O1072)*N1072/NETWORKDAYS(Lister!$D$19,Lister!$E$19,Lister!$D$7:$D$13),IF(MONTH(E1072)&gt;4,0)))),0),"")</f>
        <v/>
      </c>
      <c r="S1072" s="48" t="str">
        <f>IFERROR(MAX(IF(OR(O1072="",P1072="",Q1072=""),"",IF(AND(MONTH(E1072)=5,MONTH(F1072)=5),(NETWORKDAYS(E1072,F1072,Lister!$D$7:$D$13)-P1072)*N1072/NETWORKDAYS(Lister!$D$20,Lister!$E$20,Lister!$D$7:$D$13),IF(AND(MONTH(E1072)=4,MONTH(F1072)=5),(NETWORKDAYS(Lister!$D$20,F1072,Lister!$D$7:$D$13)-P1072)*N1072/NETWORKDAYS(Lister!$D$20,Lister!$E$20,Lister!$D$7:$D$13),IF(AND(MONTH(E1072)=5,MONTH(F1072)=6),(NETWORKDAYS(E1072,Lister!$E$20,Lister!$D$7:$D$13)-P1072)*N1072/NETWORKDAYS(Lister!$D$20,Lister!$E$20,Lister!$D$7:$D$13),IF(AND(MONTH(E1072)=4,MONTH(F1072)=6),(NETWORKDAYS(Lister!$D$20,Lister!$E$20,Lister!$D$7:$D$13)-P1072)*N1072/NETWORKDAYS(Lister!$D$20,Lister!$E$20,Lister!$D$7:$D$13),IF(OR(MONTH(F1072)=4,MONTH(E1072)=6),0)))))),0),"")</f>
        <v/>
      </c>
      <c r="T1072" s="48" t="str">
        <f>IFERROR(MAX(IF(OR(O1072="",P1072="",Q1072=""),"",IF(AND(MONTH(E1072)=6,MONTH(F1072)=6),(NETWORKDAYS(E1072,F1072,Lister!$D$7:$D$13)-Q1072)*N1072/NETWORKDAYS(Lister!$D$21,Lister!$E$21,Lister!$D$7:$D$13),IF(AND(MONTH(E1072)&lt;6,MONTH(F1072)=6),(NETWORKDAYS(Lister!$D$21,F1072,Lister!$D$7:$D$13)-Q1072)*N1072/NETWORKDAYS(Lister!$D$21,Lister!$E$21,Lister!$D$7:$D$13),IF(MONTH(F1072)&lt;6,0)))),0),"")</f>
        <v/>
      </c>
      <c r="U1072" s="50" t="str">
        <f t="shared" si="83"/>
        <v/>
      </c>
    </row>
    <row r="1073" spans="1:21" x14ac:dyDescent="0.35">
      <c r="A1073" s="11" t="str">
        <f t="shared" si="84"/>
        <v/>
      </c>
      <c r="B1073" s="32"/>
      <c r="C1073" s="17"/>
      <c r="D1073" s="18"/>
      <c r="E1073" s="12"/>
      <c r="F1073" s="12"/>
      <c r="G1073" s="40" t="str">
        <f>IF(OR(E1073="",F1073=""),"",NETWORKDAYS(E1073,F1073,Lister!$D$7:$D$13))</f>
        <v/>
      </c>
      <c r="H1073" s="14"/>
      <c r="I1073" s="25" t="str">
        <f t="shared" si="80"/>
        <v/>
      </c>
      <c r="J1073" s="45"/>
      <c r="K1073" s="46"/>
      <c r="L1073" s="15"/>
      <c r="M1073" s="49" t="str">
        <f t="shared" si="81"/>
        <v/>
      </c>
      <c r="N1073" s="47" t="str">
        <f t="shared" si="82"/>
        <v/>
      </c>
      <c r="O1073" s="15"/>
      <c r="P1073" s="15"/>
      <c r="Q1073" s="15"/>
      <c r="R1073" s="48" t="str">
        <f>IFERROR(MAX(IF(OR(O1073="",P1073="",Q1073=""),"",IF(AND(MONTH(E1073)=4,MONTH(F1073)=4),(NETWORKDAYS(E1073,F1073,Lister!$D$7:$D$13)-O1073)*N1073/NETWORKDAYS(Lister!$D$19,Lister!$E$19,Lister!$D$7:$D$13),IF(AND(MONTH(E1073)=4,MONTH(F1073)&gt;4),(NETWORKDAYS(E1073,Lister!$E$19,Lister!$D$7:$D$13)-O1073)*N1073/NETWORKDAYS(Lister!$D$19,Lister!$E$19,Lister!$D$7:$D$13),IF(MONTH(E1073)&gt;4,0)))),0),"")</f>
        <v/>
      </c>
      <c r="S1073" s="48" t="str">
        <f>IFERROR(MAX(IF(OR(O1073="",P1073="",Q1073=""),"",IF(AND(MONTH(E1073)=5,MONTH(F1073)=5),(NETWORKDAYS(E1073,F1073,Lister!$D$7:$D$13)-P1073)*N1073/NETWORKDAYS(Lister!$D$20,Lister!$E$20,Lister!$D$7:$D$13),IF(AND(MONTH(E1073)=4,MONTH(F1073)=5),(NETWORKDAYS(Lister!$D$20,F1073,Lister!$D$7:$D$13)-P1073)*N1073/NETWORKDAYS(Lister!$D$20,Lister!$E$20,Lister!$D$7:$D$13),IF(AND(MONTH(E1073)=5,MONTH(F1073)=6),(NETWORKDAYS(E1073,Lister!$E$20,Lister!$D$7:$D$13)-P1073)*N1073/NETWORKDAYS(Lister!$D$20,Lister!$E$20,Lister!$D$7:$D$13),IF(AND(MONTH(E1073)=4,MONTH(F1073)=6),(NETWORKDAYS(Lister!$D$20,Lister!$E$20,Lister!$D$7:$D$13)-P1073)*N1073/NETWORKDAYS(Lister!$D$20,Lister!$E$20,Lister!$D$7:$D$13),IF(OR(MONTH(F1073)=4,MONTH(E1073)=6),0)))))),0),"")</f>
        <v/>
      </c>
      <c r="T1073" s="48" t="str">
        <f>IFERROR(MAX(IF(OR(O1073="",P1073="",Q1073=""),"",IF(AND(MONTH(E1073)=6,MONTH(F1073)=6),(NETWORKDAYS(E1073,F1073,Lister!$D$7:$D$13)-Q1073)*N1073/NETWORKDAYS(Lister!$D$21,Lister!$E$21,Lister!$D$7:$D$13),IF(AND(MONTH(E1073)&lt;6,MONTH(F1073)=6),(NETWORKDAYS(Lister!$D$21,F1073,Lister!$D$7:$D$13)-Q1073)*N1073/NETWORKDAYS(Lister!$D$21,Lister!$E$21,Lister!$D$7:$D$13),IF(MONTH(F1073)&lt;6,0)))),0),"")</f>
        <v/>
      </c>
      <c r="U1073" s="50" t="str">
        <f t="shared" si="83"/>
        <v/>
      </c>
    </row>
    <row r="1074" spans="1:21" x14ac:dyDescent="0.35">
      <c r="A1074" s="11" t="str">
        <f t="shared" si="84"/>
        <v/>
      </c>
      <c r="B1074" s="32"/>
      <c r="C1074" s="17"/>
      <c r="D1074" s="18"/>
      <c r="E1074" s="12"/>
      <c r="F1074" s="12"/>
      <c r="G1074" s="40" t="str">
        <f>IF(OR(E1074="",F1074=""),"",NETWORKDAYS(E1074,F1074,Lister!$D$7:$D$13))</f>
        <v/>
      </c>
      <c r="H1074" s="14"/>
      <c r="I1074" s="25" t="str">
        <f t="shared" si="80"/>
        <v/>
      </c>
      <c r="J1074" s="45"/>
      <c r="K1074" s="46"/>
      <c r="L1074" s="15"/>
      <c r="M1074" s="49" t="str">
        <f t="shared" si="81"/>
        <v/>
      </c>
      <c r="N1074" s="47" t="str">
        <f t="shared" si="82"/>
        <v/>
      </c>
      <c r="O1074" s="15"/>
      <c r="P1074" s="15"/>
      <c r="Q1074" s="15"/>
      <c r="R1074" s="48" t="str">
        <f>IFERROR(MAX(IF(OR(O1074="",P1074="",Q1074=""),"",IF(AND(MONTH(E1074)=4,MONTH(F1074)=4),(NETWORKDAYS(E1074,F1074,Lister!$D$7:$D$13)-O1074)*N1074/NETWORKDAYS(Lister!$D$19,Lister!$E$19,Lister!$D$7:$D$13),IF(AND(MONTH(E1074)=4,MONTH(F1074)&gt;4),(NETWORKDAYS(E1074,Lister!$E$19,Lister!$D$7:$D$13)-O1074)*N1074/NETWORKDAYS(Lister!$D$19,Lister!$E$19,Lister!$D$7:$D$13),IF(MONTH(E1074)&gt;4,0)))),0),"")</f>
        <v/>
      </c>
      <c r="S1074" s="48" t="str">
        <f>IFERROR(MAX(IF(OR(O1074="",P1074="",Q1074=""),"",IF(AND(MONTH(E1074)=5,MONTH(F1074)=5),(NETWORKDAYS(E1074,F1074,Lister!$D$7:$D$13)-P1074)*N1074/NETWORKDAYS(Lister!$D$20,Lister!$E$20,Lister!$D$7:$D$13),IF(AND(MONTH(E1074)=4,MONTH(F1074)=5),(NETWORKDAYS(Lister!$D$20,F1074,Lister!$D$7:$D$13)-P1074)*N1074/NETWORKDAYS(Lister!$D$20,Lister!$E$20,Lister!$D$7:$D$13),IF(AND(MONTH(E1074)=5,MONTH(F1074)=6),(NETWORKDAYS(E1074,Lister!$E$20,Lister!$D$7:$D$13)-P1074)*N1074/NETWORKDAYS(Lister!$D$20,Lister!$E$20,Lister!$D$7:$D$13),IF(AND(MONTH(E1074)=4,MONTH(F1074)=6),(NETWORKDAYS(Lister!$D$20,Lister!$E$20,Lister!$D$7:$D$13)-P1074)*N1074/NETWORKDAYS(Lister!$D$20,Lister!$E$20,Lister!$D$7:$D$13),IF(OR(MONTH(F1074)=4,MONTH(E1074)=6),0)))))),0),"")</f>
        <v/>
      </c>
      <c r="T1074" s="48" t="str">
        <f>IFERROR(MAX(IF(OR(O1074="",P1074="",Q1074=""),"",IF(AND(MONTH(E1074)=6,MONTH(F1074)=6),(NETWORKDAYS(E1074,F1074,Lister!$D$7:$D$13)-Q1074)*N1074/NETWORKDAYS(Lister!$D$21,Lister!$E$21,Lister!$D$7:$D$13),IF(AND(MONTH(E1074)&lt;6,MONTH(F1074)=6),(NETWORKDAYS(Lister!$D$21,F1074,Lister!$D$7:$D$13)-Q1074)*N1074/NETWORKDAYS(Lister!$D$21,Lister!$E$21,Lister!$D$7:$D$13),IF(MONTH(F1074)&lt;6,0)))),0),"")</f>
        <v/>
      </c>
      <c r="U1074" s="50" t="str">
        <f t="shared" si="83"/>
        <v/>
      </c>
    </row>
    <row r="1075" spans="1:21" x14ac:dyDescent="0.35">
      <c r="A1075" s="11" t="str">
        <f t="shared" si="84"/>
        <v/>
      </c>
      <c r="B1075" s="32"/>
      <c r="C1075" s="17"/>
      <c r="D1075" s="18"/>
      <c r="E1075" s="12"/>
      <c r="F1075" s="12"/>
      <c r="G1075" s="40" t="str">
        <f>IF(OR(E1075="",F1075=""),"",NETWORKDAYS(E1075,F1075,Lister!$D$7:$D$13))</f>
        <v/>
      </c>
      <c r="H1075" s="14"/>
      <c r="I1075" s="25" t="str">
        <f t="shared" si="80"/>
        <v/>
      </c>
      <c r="J1075" s="45"/>
      <c r="K1075" s="46"/>
      <c r="L1075" s="15"/>
      <c r="M1075" s="49" t="str">
        <f t="shared" si="81"/>
        <v/>
      </c>
      <c r="N1075" s="47" t="str">
        <f t="shared" si="82"/>
        <v/>
      </c>
      <c r="O1075" s="15"/>
      <c r="P1075" s="15"/>
      <c r="Q1075" s="15"/>
      <c r="R1075" s="48" t="str">
        <f>IFERROR(MAX(IF(OR(O1075="",P1075="",Q1075=""),"",IF(AND(MONTH(E1075)=4,MONTH(F1075)=4),(NETWORKDAYS(E1075,F1075,Lister!$D$7:$D$13)-O1075)*N1075/NETWORKDAYS(Lister!$D$19,Lister!$E$19,Lister!$D$7:$D$13),IF(AND(MONTH(E1075)=4,MONTH(F1075)&gt;4),(NETWORKDAYS(E1075,Lister!$E$19,Lister!$D$7:$D$13)-O1075)*N1075/NETWORKDAYS(Lister!$D$19,Lister!$E$19,Lister!$D$7:$D$13),IF(MONTH(E1075)&gt;4,0)))),0),"")</f>
        <v/>
      </c>
      <c r="S1075" s="48" t="str">
        <f>IFERROR(MAX(IF(OR(O1075="",P1075="",Q1075=""),"",IF(AND(MONTH(E1075)=5,MONTH(F1075)=5),(NETWORKDAYS(E1075,F1075,Lister!$D$7:$D$13)-P1075)*N1075/NETWORKDAYS(Lister!$D$20,Lister!$E$20,Lister!$D$7:$D$13),IF(AND(MONTH(E1075)=4,MONTH(F1075)=5),(NETWORKDAYS(Lister!$D$20,F1075,Lister!$D$7:$D$13)-P1075)*N1075/NETWORKDAYS(Lister!$D$20,Lister!$E$20,Lister!$D$7:$D$13),IF(AND(MONTH(E1075)=5,MONTH(F1075)=6),(NETWORKDAYS(E1075,Lister!$E$20,Lister!$D$7:$D$13)-P1075)*N1075/NETWORKDAYS(Lister!$D$20,Lister!$E$20,Lister!$D$7:$D$13),IF(AND(MONTH(E1075)=4,MONTH(F1075)=6),(NETWORKDAYS(Lister!$D$20,Lister!$E$20,Lister!$D$7:$D$13)-P1075)*N1075/NETWORKDAYS(Lister!$D$20,Lister!$E$20,Lister!$D$7:$D$13),IF(OR(MONTH(F1075)=4,MONTH(E1075)=6),0)))))),0),"")</f>
        <v/>
      </c>
      <c r="T1075" s="48" t="str">
        <f>IFERROR(MAX(IF(OR(O1075="",P1075="",Q1075=""),"",IF(AND(MONTH(E1075)=6,MONTH(F1075)=6),(NETWORKDAYS(E1075,F1075,Lister!$D$7:$D$13)-Q1075)*N1075/NETWORKDAYS(Lister!$D$21,Lister!$E$21,Lister!$D$7:$D$13),IF(AND(MONTH(E1075)&lt;6,MONTH(F1075)=6),(NETWORKDAYS(Lister!$D$21,F1075,Lister!$D$7:$D$13)-Q1075)*N1075/NETWORKDAYS(Lister!$D$21,Lister!$E$21,Lister!$D$7:$D$13),IF(MONTH(F1075)&lt;6,0)))),0),"")</f>
        <v/>
      </c>
      <c r="U1075" s="50" t="str">
        <f t="shared" si="83"/>
        <v/>
      </c>
    </row>
    <row r="1076" spans="1:21" x14ac:dyDescent="0.35">
      <c r="A1076" s="11" t="str">
        <f t="shared" si="84"/>
        <v/>
      </c>
      <c r="B1076" s="32"/>
      <c r="C1076" s="17"/>
      <c r="D1076" s="18"/>
      <c r="E1076" s="12"/>
      <c r="F1076" s="12"/>
      <c r="G1076" s="40" t="str">
        <f>IF(OR(E1076="",F1076=""),"",NETWORKDAYS(E1076,F1076,Lister!$D$7:$D$13))</f>
        <v/>
      </c>
      <c r="H1076" s="14"/>
      <c r="I1076" s="25" t="str">
        <f t="shared" si="80"/>
        <v/>
      </c>
      <c r="J1076" s="45"/>
      <c r="K1076" s="46"/>
      <c r="L1076" s="15"/>
      <c r="M1076" s="49" t="str">
        <f t="shared" si="81"/>
        <v/>
      </c>
      <c r="N1076" s="47" t="str">
        <f t="shared" si="82"/>
        <v/>
      </c>
      <c r="O1076" s="15"/>
      <c r="P1076" s="15"/>
      <c r="Q1076" s="15"/>
      <c r="R1076" s="48" t="str">
        <f>IFERROR(MAX(IF(OR(O1076="",P1076="",Q1076=""),"",IF(AND(MONTH(E1076)=4,MONTH(F1076)=4),(NETWORKDAYS(E1076,F1076,Lister!$D$7:$D$13)-O1076)*N1076/NETWORKDAYS(Lister!$D$19,Lister!$E$19,Lister!$D$7:$D$13),IF(AND(MONTH(E1076)=4,MONTH(F1076)&gt;4),(NETWORKDAYS(E1076,Lister!$E$19,Lister!$D$7:$D$13)-O1076)*N1076/NETWORKDAYS(Lister!$D$19,Lister!$E$19,Lister!$D$7:$D$13),IF(MONTH(E1076)&gt;4,0)))),0),"")</f>
        <v/>
      </c>
      <c r="S1076" s="48" t="str">
        <f>IFERROR(MAX(IF(OR(O1076="",P1076="",Q1076=""),"",IF(AND(MONTH(E1076)=5,MONTH(F1076)=5),(NETWORKDAYS(E1076,F1076,Lister!$D$7:$D$13)-P1076)*N1076/NETWORKDAYS(Lister!$D$20,Lister!$E$20,Lister!$D$7:$D$13),IF(AND(MONTH(E1076)=4,MONTH(F1076)=5),(NETWORKDAYS(Lister!$D$20,F1076,Lister!$D$7:$D$13)-P1076)*N1076/NETWORKDAYS(Lister!$D$20,Lister!$E$20,Lister!$D$7:$D$13),IF(AND(MONTH(E1076)=5,MONTH(F1076)=6),(NETWORKDAYS(E1076,Lister!$E$20,Lister!$D$7:$D$13)-P1076)*N1076/NETWORKDAYS(Lister!$D$20,Lister!$E$20,Lister!$D$7:$D$13),IF(AND(MONTH(E1076)=4,MONTH(F1076)=6),(NETWORKDAYS(Lister!$D$20,Lister!$E$20,Lister!$D$7:$D$13)-P1076)*N1076/NETWORKDAYS(Lister!$D$20,Lister!$E$20,Lister!$D$7:$D$13),IF(OR(MONTH(F1076)=4,MONTH(E1076)=6),0)))))),0),"")</f>
        <v/>
      </c>
      <c r="T1076" s="48" t="str">
        <f>IFERROR(MAX(IF(OR(O1076="",P1076="",Q1076=""),"",IF(AND(MONTH(E1076)=6,MONTH(F1076)=6),(NETWORKDAYS(E1076,F1076,Lister!$D$7:$D$13)-Q1076)*N1076/NETWORKDAYS(Lister!$D$21,Lister!$E$21,Lister!$D$7:$D$13),IF(AND(MONTH(E1076)&lt;6,MONTH(F1076)=6),(NETWORKDAYS(Lister!$D$21,F1076,Lister!$D$7:$D$13)-Q1076)*N1076/NETWORKDAYS(Lister!$D$21,Lister!$E$21,Lister!$D$7:$D$13),IF(MONTH(F1076)&lt;6,0)))),0),"")</f>
        <v/>
      </c>
      <c r="U1076" s="50" t="str">
        <f t="shared" si="83"/>
        <v/>
      </c>
    </row>
    <row r="1077" spans="1:21" x14ac:dyDescent="0.35">
      <c r="A1077" s="11" t="str">
        <f t="shared" si="84"/>
        <v/>
      </c>
      <c r="B1077" s="32"/>
      <c r="C1077" s="17"/>
      <c r="D1077" s="18"/>
      <c r="E1077" s="12"/>
      <c r="F1077" s="12"/>
      <c r="G1077" s="40" t="str">
        <f>IF(OR(E1077="",F1077=""),"",NETWORKDAYS(E1077,F1077,Lister!$D$7:$D$13))</f>
        <v/>
      </c>
      <c r="H1077" s="14"/>
      <c r="I1077" s="25" t="str">
        <f t="shared" si="80"/>
        <v/>
      </c>
      <c r="J1077" s="45"/>
      <c r="K1077" s="46"/>
      <c r="L1077" s="15"/>
      <c r="M1077" s="49" t="str">
        <f t="shared" si="81"/>
        <v/>
      </c>
      <c r="N1077" s="47" t="str">
        <f t="shared" si="82"/>
        <v/>
      </c>
      <c r="O1077" s="15"/>
      <c r="P1077" s="15"/>
      <c r="Q1077" s="15"/>
      <c r="R1077" s="48" t="str">
        <f>IFERROR(MAX(IF(OR(O1077="",P1077="",Q1077=""),"",IF(AND(MONTH(E1077)=4,MONTH(F1077)=4),(NETWORKDAYS(E1077,F1077,Lister!$D$7:$D$13)-O1077)*N1077/NETWORKDAYS(Lister!$D$19,Lister!$E$19,Lister!$D$7:$D$13),IF(AND(MONTH(E1077)=4,MONTH(F1077)&gt;4),(NETWORKDAYS(E1077,Lister!$E$19,Lister!$D$7:$D$13)-O1077)*N1077/NETWORKDAYS(Lister!$D$19,Lister!$E$19,Lister!$D$7:$D$13),IF(MONTH(E1077)&gt;4,0)))),0),"")</f>
        <v/>
      </c>
      <c r="S1077" s="48" t="str">
        <f>IFERROR(MAX(IF(OR(O1077="",P1077="",Q1077=""),"",IF(AND(MONTH(E1077)=5,MONTH(F1077)=5),(NETWORKDAYS(E1077,F1077,Lister!$D$7:$D$13)-P1077)*N1077/NETWORKDAYS(Lister!$D$20,Lister!$E$20,Lister!$D$7:$D$13),IF(AND(MONTH(E1077)=4,MONTH(F1077)=5),(NETWORKDAYS(Lister!$D$20,F1077,Lister!$D$7:$D$13)-P1077)*N1077/NETWORKDAYS(Lister!$D$20,Lister!$E$20,Lister!$D$7:$D$13),IF(AND(MONTH(E1077)=5,MONTH(F1077)=6),(NETWORKDAYS(E1077,Lister!$E$20,Lister!$D$7:$D$13)-P1077)*N1077/NETWORKDAYS(Lister!$D$20,Lister!$E$20,Lister!$D$7:$D$13),IF(AND(MONTH(E1077)=4,MONTH(F1077)=6),(NETWORKDAYS(Lister!$D$20,Lister!$E$20,Lister!$D$7:$D$13)-P1077)*N1077/NETWORKDAYS(Lister!$D$20,Lister!$E$20,Lister!$D$7:$D$13),IF(OR(MONTH(F1077)=4,MONTH(E1077)=6),0)))))),0),"")</f>
        <v/>
      </c>
      <c r="T1077" s="48" t="str">
        <f>IFERROR(MAX(IF(OR(O1077="",P1077="",Q1077=""),"",IF(AND(MONTH(E1077)=6,MONTH(F1077)=6),(NETWORKDAYS(E1077,F1077,Lister!$D$7:$D$13)-Q1077)*N1077/NETWORKDAYS(Lister!$D$21,Lister!$E$21,Lister!$D$7:$D$13),IF(AND(MONTH(E1077)&lt;6,MONTH(F1077)=6),(NETWORKDAYS(Lister!$D$21,F1077,Lister!$D$7:$D$13)-Q1077)*N1077/NETWORKDAYS(Lister!$D$21,Lister!$E$21,Lister!$D$7:$D$13),IF(MONTH(F1077)&lt;6,0)))),0),"")</f>
        <v/>
      </c>
      <c r="U1077" s="50" t="str">
        <f t="shared" si="83"/>
        <v/>
      </c>
    </row>
    <row r="1078" spans="1:21" x14ac:dyDescent="0.35">
      <c r="A1078" s="11" t="str">
        <f t="shared" si="84"/>
        <v/>
      </c>
      <c r="B1078" s="32"/>
      <c r="C1078" s="17"/>
      <c r="D1078" s="18"/>
      <c r="E1078" s="12"/>
      <c r="F1078" s="12"/>
      <c r="G1078" s="40" t="str">
        <f>IF(OR(E1078="",F1078=""),"",NETWORKDAYS(E1078,F1078,Lister!$D$7:$D$13))</f>
        <v/>
      </c>
      <c r="H1078" s="14"/>
      <c r="I1078" s="25" t="str">
        <f t="shared" si="80"/>
        <v/>
      </c>
      <c r="J1078" s="45"/>
      <c r="K1078" s="46"/>
      <c r="L1078" s="15"/>
      <c r="M1078" s="49" t="str">
        <f t="shared" si="81"/>
        <v/>
      </c>
      <c r="N1078" s="47" t="str">
        <f t="shared" si="82"/>
        <v/>
      </c>
      <c r="O1078" s="15"/>
      <c r="P1078" s="15"/>
      <c r="Q1078" s="15"/>
      <c r="R1078" s="48" t="str">
        <f>IFERROR(MAX(IF(OR(O1078="",P1078="",Q1078=""),"",IF(AND(MONTH(E1078)=4,MONTH(F1078)=4),(NETWORKDAYS(E1078,F1078,Lister!$D$7:$D$13)-O1078)*N1078/NETWORKDAYS(Lister!$D$19,Lister!$E$19,Lister!$D$7:$D$13),IF(AND(MONTH(E1078)=4,MONTH(F1078)&gt;4),(NETWORKDAYS(E1078,Lister!$E$19,Lister!$D$7:$D$13)-O1078)*N1078/NETWORKDAYS(Lister!$D$19,Lister!$E$19,Lister!$D$7:$D$13),IF(MONTH(E1078)&gt;4,0)))),0),"")</f>
        <v/>
      </c>
      <c r="S1078" s="48" t="str">
        <f>IFERROR(MAX(IF(OR(O1078="",P1078="",Q1078=""),"",IF(AND(MONTH(E1078)=5,MONTH(F1078)=5),(NETWORKDAYS(E1078,F1078,Lister!$D$7:$D$13)-P1078)*N1078/NETWORKDAYS(Lister!$D$20,Lister!$E$20,Lister!$D$7:$D$13),IF(AND(MONTH(E1078)=4,MONTH(F1078)=5),(NETWORKDAYS(Lister!$D$20,F1078,Lister!$D$7:$D$13)-P1078)*N1078/NETWORKDAYS(Lister!$D$20,Lister!$E$20,Lister!$D$7:$D$13),IF(AND(MONTH(E1078)=5,MONTH(F1078)=6),(NETWORKDAYS(E1078,Lister!$E$20,Lister!$D$7:$D$13)-P1078)*N1078/NETWORKDAYS(Lister!$D$20,Lister!$E$20,Lister!$D$7:$D$13),IF(AND(MONTH(E1078)=4,MONTH(F1078)=6),(NETWORKDAYS(Lister!$D$20,Lister!$E$20,Lister!$D$7:$D$13)-P1078)*N1078/NETWORKDAYS(Lister!$D$20,Lister!$E$20,Lister!$D$7:$D$13),IF(OR(MONTH(F1078)=4,MONTH(E1078)=6),0)))))),0),"")</f>
        <v/>
      </c>
      <c r="T1078" s="48" t="str">
        <f>IFERROR(MAX(IF(OR(O1078="",P1078="",Q1078=""),"",IF(AND(MONTH(E1078)=6,MONTH(F1078)=6),(NETWORKDAYS(E1078,F1078,Lister!$D$7:$D$13)-Q1078)*N1078/NETWORKDAYS(Lister!$D$21,Lister!$E$21,Lister!$D$7:$D$13),IF(AND(MONTH(E1078)&lt;6,MONTH(F1078)=6),(NETWORKDAYS(Lister!$D$21,F1078,Lister!$D$7:$D$13)-Q1078)*N1078/NETWORKDAYS(Lister!$D$21,Lister!$E$21,Lister!$D$7:$D$13),IF(MONTH(F1078)&lt;6,0)))),0),"")</f>
        <v/>
      </c>
      <c r="U1078" s="50" t="str">
        <f t="shared" si="83"/>
        <v/>
      </c>
    </row>
    <row r="1079" spans="1:21" x14ac:dyDescent="0.35">
      <c r="A1079" s="11" t="str">
        <f t="shared" si="84"/>
        <v/>
      </c>
      <c r="B1079" s="32"/>
      <c r="C1079" s="17"/>
      <c r="D1079" s="18"/>
      <c r="E1079" s="12"/>
      <c r="F1079" s="12"/>
      <c r="G1079" s="40" t="str">
        <f>IF(OR(E1079="",F1079=""),"",NETWORKDAYS(E1079,F1079,Lister!$D$7:$D$13))</f>
        <v/>
      </c>
      <c r="H1079" s="14"/>
      <c r="I1079" s="25" t="str">
        <f t="shared" si="80"/>
        <v/>
      </c>
      <c r="J1079" s="45"/>
      <c r="K1079" s="46"/>
      <c r="L1079" s="15"/>
      <c r="M1079" s="49" t="str">
        <f t="shared" si="81"/>
        <v/>
      </c>
      <c r="N1079" s="47" t="str">
        <f t="shared" si="82"/>
        <v/>
      </c>
      <c r="O1079" s="15"/>
      <c r="P1079" s="15"/>
      <c r="Q1079" s="15"/>
      <c r="R1079" s="48" t="str">
        <f>IFERROR(MAX(IF(OR(O1079="",P1079="",Q1079=""),"",IF(AND(MONTH(E1079)=4,MONTH(F1079)=4),(NETWORKDAYS(E1079,F1079,Lister!$D$7:$D$13)-O1079)*N1079/NETWORKDAYS(Lister!$D$19,Lister!$E$19,Lister!$D$7:$D$13),IF(AND(MONTH(E1079)=4,MONTH(F1079)&gt;4),(NETWORKDAYS(E1079,Lister!$E$19,Lister!$D$7:$D$13)-O1079)*N1079/NETWORKDAYS(Lister!$D$19,Lister!$E$19,Lister!$D$7:$D$13),IF(MONTH(E1079)&gt;4,0)))),0),"")</f>
        <v/>
      </c>
      <c r="S1079" s="48" t="str">
        <f>IFERROR(MAX(IF(OR(O1079="",P1079="",Q1079=""),"",IF(AND(MONTH(E1079)=5,MONTH(F1079)=5),(NETWORKDAYS(E1079,F1079,Lister!$D$7:$D$13)-P1079)*N1079/NETWORKDAYS(Lister!$D$20,Lister!$E$20,Lister!$D$7:$D$13),IF(AND(MONTH(E1079)=4,MONTH(F1079)=5),(NETWORKDAYS(Lister!$D$20,F1079,Lister!$D$7:$D$13)-P1079)*N1079/NETWORKDAYS(Lister!$D$20,Lister!$E$20,Lister!$D$7:$D$13),IF(AND(MONTH(E1079)=5,MONTH(F1079)=6),(NETWORKDAYS(E1079,Lister!$E$20,Lister!$D$7:$D$13)-P1079)*N1079/NETWORKDAYS(Lister!$D$20,Lister!$E$20,Lister!$D$7:$D$13),IF(AND(MONTH(E1079)=4,MONTH(F1079)=6),(NETWORKDAYS(Lister!$D$20,Lister!$E$20,Lister!$D$7:$D$13)-P1079)*N1079/NETWORKDAYS(Lister!$D$20,Lister!$E$20,Lister!$D$7:$D$13),IF(OR(MONTH(F1079)=4,MONTH(E1079)=6),0)))))),0),"")</f>
        <v/>
      </c>
      <c r="T1079" s="48" t="str">
        <f>IFERROR(MAX(IF(OR(O1079="",P1079="",Q1079=""),"",IF(AND(MONTH(E1079)=6,MONTH(F1079)=6),(NETWORKDAYS(E1079,F1079,Lister!$D$7:$D$13)-Q1079)*N1079/NETWORKDAYS(Lister!$D$21,Lister!$E$21,Lister!$D$7:$D$13),IF(AND(MONTH(E1079)&lt;6,MONTH(F1079)=6),(NETWORKDAYS(Lister!$D$21,F1079,Lister!$D$7:$D$13)-Q1079)*N1079/NETWORKDAYS(Lister!$D$21,Lister!$E$21,Lister!$D$7:$D$13),IF(MONTH(F1079)&lt;6,0)))),0),"")</f>
        <v/>
      </c>
      <c r="U1079" s="50" t="str">
        <f t="shared" si="83"/>
        <v/>
      </c>
    </row>
    <row r="1080" spans="1:21" x14ac:dyDescent="0.35">
      <c r="A1080" s="11" t="str">
        <f t="shared" si="84"/>
        <v/>
      </c>
      <c r="B1080" s="32"/>
      <c r="C1080" s="17"/>
      <c r="D1080" s="18"/>
      <c r="E1080" s="12"/>
      <c r="F1080" s="12"/>
      <c r="G1080" s="40" t="str">
        <f>IF(OR(E1080="",F1080=""),"",NETWORKDAYS(E1080,F1080,Lister!$D$7:$D$13))</f>
        <v/>
      </c>
      <c r="H1080" s="14"/>
      <c r="I1080" s="25" t="str">
        <f t="shared" si="80"/>
        <v/>
      </c>
      <c r="J1080" s="45"/>
      <c r="K1080" s="46"/>
      <c r="L1080" s="15"/>
      <c r="M1080" s="49" t="str">
        <f t="shared" si="81"/>
        <v/>
      </c>
      <c r="N1080" s="47" t="str">
        <f t="shared" si="82"/>
        <v/>
      </c>
      <c r="O1080" s="15"/>
      <c r="P1080" s="15"/>
      <c r="Q1080" s="15"/>
      <c r="R1080" s="48" t="str">
        <f>IFERROR(MAX(IF(OR(O1080="",P1080="",Q1080=""),"",IF(AND(MONTH(E1080)=4,MONTH(F1080)=4),(NETWORKDAYS(E1080,F1080,Lister!$D$7:$D$13)-O1080)*N1080/NETWORKDAYS(Lister!$D$19,Lister!$E$19,Lister!$D$7:$D$13),IF(AND(MONTH(E1080)=4,MONTH(F1080)&gt;4),(NETWORKDAYS(E1080,Lister!$E$19,Lister!$D$7:$D$13)-O1080)*N1080/NETWORKDAYS(Lister!$D$19,Lister!$E$19,Lister!$D$7:$D$13),IF(MONTH(E1080)&gt;4,0)))),0),"")</f>
        <v/>
      </c>
      <c r="S1080" s="48" t="str">
        <f>IFERROR(MAX(IF(OR(O1080="",P1080="",Q1080=""),"",IF(AND(MONTH(E1080)=5,MONTH(F1080)=5),(NETWORKDAYS(E1080,F1080,Lister!$D$7:$D$13)-P1080)*N1080/NETWORKDAYS(Lister!$D$20,Lister!$E$20,Lister!$D$7:$D$13),IF(AND(MONTH(E1080)=4,MONTH(F1080)=5),(NETWORKDAYS(Lister!$D$20,F1080,Lister!$D$7:$D$13)-P1080)*N1080/NETWORKDAYS(Lister!$D$20,Lister!$E$20,Lister!$D$7:$D$13),IF(AND(MONTH(E1080)=5,MONTH(F1080)=6),(NETWORKDAYS(E1080,Lister!$E$20,Lister!$D$7:$D$13)-P1080)*N1080/NETWORKDAYS(Lister!$D$20,Lister!$E$20,Lister!$D$7:$D$13),IF(AND(MONTH(E1080)=4,MONTH(F1080)=6),(NETWORKDAYS(Lister!$D$20,Lister!$E$20,Lister!$D$7:$D$13)-P1080)*N1080/NETWORKDAYS(Lister!$D$20,Lister!$E$20,Lister!$D$7:$D$13),IF(OR(MONTH(F1080)=4,MONTH(E1080)=6),0)))))),0),"")</f>
        <v/>
      </c>
      <c r="T1080" s="48" t="str">
        <f>IFERROR(MAX(IF(OR(O1080="",P1080="",Q1080=""),"",IF(AND(MONTH(E1080)=6,MONTH(F1080)=6),(NETWORKDAYS(E1080,F1080,Lister!$D$7:$D$13)-Q1080)*N1080/NETWORKDAYS(Lister!$D$21,Lister!$E$21,Lister!$D$7:$D$13),IF(AND(MONTH(E1080)&lt;6,MONTH(F1080)=6),(NETWORKDAYS(Lister!$D$21,F1080,Lister!$D$7:$D$13)-Q1080)*N1080/NETWORKDAYS(Lister!$D$21,Lister!$E$21,Lister!$D$7:$D$13),IF(MONTH(F1080)&lt;6,0)))),0),"")</f>
        <v/>
      </c>
      <c r="U1080" s="50" t="str">
        <f t="shared" si="83"/>
        <v/>
      </c>
    </row>
    <row r="1081" spans="1:21" x14ac:dyDescent="0.35">
      <c r="A1081" s="11" t="str">
        <f t="shared" si="84"/>
        <v/>
      </c>
      <c r="B1081" s="32"/>
      <c r="C1081" s="17"/>
      <c r="D1081" s="18"/>
      <c r="E1081" s="12"/>
      <c r="F1081" s="12"/>
      <c r="G1081" s="40" t="str">
        <f>IF(OR(E1081="",F1081=""),"",NETWORKDAYS(E1081,F1081,Lister!$D$7:$D$13))</f>
        <v/>
      </c>
      <c r="H1081" s="14"/>
      <c r="I1081" s="25" t="str">
        <f t="shared" si="80"/>
        <v/>
      </c>
      <c r="J1081" s="45"/>
      <c r="K1081" s="46"/>
      <c r="L1081" s="15"/>
      <c r="M1081" s="49" t="str">
        <f t="shared" si="81"/>
        <v/>
      </c>
      <c r="N1081" s="47" t="str">
        <f t="shared" si="82"/>
        <v/>
      </c>
      <c r="O1081" s="15"/>
      <c r="P1081" s="15"/>
      <c r="Q1081" s="15"/>
      <c r="R1081" s="48" t="str">
        <f>IFERROR(MAX(IF(OR(O1081="",P1081="",Q1081=""),"",IF(AND(MONTH(E1081)=4,MONTH(F1081)=4),(NETWORKDAYS(E1081,F1081,Lister!$D$7:$D$13)-O1081)*N1081/NETWORKDAYS(Lister!$D$19,Lister!$E$19,Lister!$D$7:$D$13),IF(AND(MONTH(E1081)=4,MONTH(F1081)&gt;4),(NETWORKDAYS(E1081,Lister!$E$19,Lister!$D$7:$D$13)-O1081)*N1081/NETWORKDAYS(Lister!$D$19,Lister!$E$19,Lister!$D$7:$D$13),IF(MONTH(E1081)&gt;4,0)))),0),"")</f>
        <v/>
      </c>
      <c r="S1081" s="48" t="str">
        <f>IFERROR(MAX(IF(OR(O1081="",P1081="",Q1081=""),"",IF(AND(MONTH(E1081)=5,MONTH(F1081)=5),(NETWORKDAYS(E1081,F1081,Lister!$D$7:$D$13)-P1081)*N1081/NETWORKDAYS(Lister!$D$20,Lister!$E$20,Lister!$D$7:$D$13),IF(AND(MONTH(E1081)=4,MONTH(F1081)=5),(NETWORKDAYS(Lister!$D$20,F1081,Lister!$D$7:$D$13)-P1081)*N1081/NETWORKDAYS(Lister!$D$20,Lister!$E$20,Lister!$D$7:$D$13),IF(AND(MONTH(E1081)=5,MONTH(F1081)=6),(NETWORKDAYS(E1081,Lister!$E$20,Lister!$D$7:$D$13)-P1081)*N1081/NETWORKDAYS(Lister!$D$20,Lister!$E$20,Lister!$D$7:$D$13),IF(AND(MONTH(E1081)=4,MONTH(F1081)=6),(NETWORKDAYS(Lister!$D$20,Lister!$E$20,Lister!$D$7:$D$13)-P1081)*N1081/NETWORKDAYS(Lister!$D$20,Lister!$E$20,Lister!$D$7:$D$13),IF(OR(MONTH(F1081)=4,MONTH(E1081)=6),0)))))),0),"")</f>
        <v/>
      </c>
      <c r="T1081" s="48" t="str">
        <f>IFERROR(MAX(IF(OR(O1081="",P1081="",Q1081=""),"",IF(AND(MONTH(E1081)=6,MONTH(F1081)=6),(NETWORKDAYS(E1081,F1081,Lister!$D$7:$D$13)-Q1081)*N1081/NETWORKDAYS(Lister!$D$21,Lister!$E$21,Lister!$D$7:$D$13),IF(AND(MONTH(E1081)&lt;6,MONTH(F1081)=6),(NETWORKDAYS(Lister!$D$21,F1081,Lister!$D$7:$D$13)-Q1081)*N1081/NETWORKDAYS(Lister!$D$21,Lister!$E$21,Lister!$D$7:$D$13),IF(MONTH(F1081)&lt;6,0)))),0),"")</f>
        <v/>
      </c>
      <c r="U1081" s="50" t="str">
        <f t="shared" si="83"/>
        <v/>
      </c>
    </row>
    <row r="1082" spans="1:21" x14ac:dyDescent="0.35">
      <c r="A1082" s="11" t="str">
        <f t="shared" si="84"/>
        <v/>
      </c>
      <c r="B1082" s="32"/>
      <c r="C1082" s="17"/>
      <c r="D1082" s="18"/>
      <c r="E1082" s="12"/>
      <c r="F1082" s="12"/>
      <c r="G1082" s="40" t="str">
        <f>IF(OR(E1082="",F1082=""),"",NETWORKDAYS(E1082,F1082,Lister!$D$7:$D$13))</f>
        <v/>
      </c>
      <c r="H1082" s="14"/>
      <c r="I1082" s="25" t="str">
        <f t="shared" si="80"/>
        <v/>
      </c>
      <c r="J1082" s="45"/>
      <c r="K1082" s="46"/>
      <c r="L1082" s="15"/>
      <c r="M1082" s="49" t="str">
        <f t="shared" si="81"/>
        <v/>
      </c>
      <c r="N1082" s="47" t="str">
        <f t="shared" si="82"/>
        <v/>
      </c>
      <c r="O1082" s="15"/>
      <c r="P1082" s="15"/>
      <c r="Q1082" s="15"/>
      <c r="R1082" s="48" t="str">
        <f>IFERROR(MAX(IF(OR(O1082="",P1082="",Q1082=""),"",IF(AND(MONTH(E1082)=4,MONTH(F1082)=4),(NETWORKDAYS(E1082,F1082,Lister!$D$7:$D$13)-O1082)*N1082/NETWORKDAYS(Lister!$D$19,Lister!$E$19,Lister!$D$7:$D$13),IF(AND(MONTH(E1082)=4,MONTH(F1082)&gt;4),(NETWORKDAYS(E1082,Lister!$E$19,Lister!$D$7:$D$13)-O1082)*N1082/NETWORKDAYS(Lister!$D$19,Lister!$E$19,Lister!$D$7:$D$13),IF(MONTH(E1082)&gt;4,0)))),0),"")</f>
        <v/>
      </c>
      <c r="S1082" s="48" t="str">
        <f>IFERROR(MAX(IF(OR(O1082="",P1082="",Q1082=""),"",IF(AND(MONTH(E1082)=5,MONTH(F1082)=5),(NETWORKDAYS(E1082,F1082,Lister!$D$7:$D$13)-P1082)*N1082/NETWORKDAYS(Lister!$D$20,Lister!$E$20,Lister!$D$7:$D$13),IF(AND(MONTH(E1082)=4,MONTH(F1082)=5),(NETWORKDAYS(Lister!$D$20,F1082,Lister!$D$7:$D$13)-P1082)*N1082/NETWORKDAYS(Lister!$D$20,Lister!$E$20,Lister!$D$7:$D$13),IF(AND(MONTH(E1082)=5,MONTH(F1082)=6),(NETWORKDAYS(E1082,Lister!$E$20,Lister!$D$7:$D$13)-P1082)*N1082/NETWORKDAYS(Lister!$D$20,Lister!$E$20,Lister!$D$7:$D$13),IF(AND(MONTH(E1082)=4,MONTH(F1082)=6),(NETWORKDAYS(Lister!$D$20,Lister!$E$20,Lister!$D$7:$D$13)-P1082)*N1082/NETWORKDAYS(Lister!$D$20,Lister!$E$20,Lister!$D$7:$D$13),IF(OR(MONTH(F1082)=4,MONTH(E1082)=6),0)))))),0),"")</f>
        <v/>
      </c>
      <c r="T1082" s="48" t="str">
        <f>IFERROR(MAX(IF(OR(O1082="",P1082="",Q1082=""),"",IF(AND(MONTH(E1082)=6,MONTH(F1082)=6),(NETWORKDAYS(E1082,F1082,Lister!$D$7:$D$13)-Q1082)*N1082/NETWORKDAYS(Lister!$D$21,Lister!$E$21,Lister!$D$7:$D$13),IF(AND(MONTH(E1082)&lt;6,MONTH(F1082)=6),(NETWORKDAYS(Lister!$D$21,F1082,Lister!$D$7:$D$13)-Q1082)*N1082/NETWORKDAYS(Lister!$D$21,Lister!$E$21,Lister!$D$7:$D$13),IF(MONTH(F1082)&lt;6,0)))),0),"")</f>
        <v/>
      </c>
      <c r="U1082" s="50" t="str">
        <f t="shared" si="83"/>
        <v/>
      </c>
    </row>
    <row r="1083" spans="1:21" x14ac:dyDescent="0.35">
      <c r="A1083" s="11" t="str">
        <f t="shared" si="84"/>
        <v/>
      </c>
      <c r="B1083" s="32"/>
      <c r="C1083" s="17"/>
      <c r="D1083" s="18"/>
      <c r="E1083" s="12"/>
      <c r="F1083" s="12"/>
      <c r="G1083" s="40" t="str">
        <f>IF(OR(E1083="",F1083=""),"",NETWORKDAYS(E1083,F1083,Lister!$D$7:$D$13))</f>
        <v/>
      </c>
      <c r="H1083" s="14"/>
      <c r="I1083" s="25" t="str">
        <f t="shared" si="80"/>
        <v/>
      </c>
      <c r="J1083" s="45"/>
      <c r="K1083" s="46"/>
      <c r="L1083" s="15"/>
      <c r="M1083" s="49" t="str">
        <f t="shared" si="81"/>
        <v/>
      </c>
      <c r="N1083" s="47" t="str">
        <f t="shared" si="82"/>
        <v/>
      </c>
      <c r="O1083" s="15"/>
      <c r="P1083" s="15"/>
      <c r="Q1083" s="15"/>
      <c r="R1083" s="48" t="str">
        <f>IFERROR(MAX(IF(OR(O1083="",P1083="",Q1083=""),"",IF(AND(MONTH(E1083)=4,MONTH(F1083)=4),(NETWORKDAYS(E1083,F1083,Lister!$D$7:$D$13)-O1083)*N1083/NETWORKDAYS(Lister!$D$19,Lister!$E$19,Lister!$D$7:$D$13),IF(AND(MONTH(E1083)=4,MONTH(F1083)&gt;4),(NETWORKDAYS(E1083,Lister!$E$19,Lister!$D$7:$D$13)-O1083)*N1083/NETWORKDAYS(Lister!$D$19,Lister!$E$19,Lister!$D$7:$D$13),IF(MONTH(E1083)&gt;4,0)))),0),"")</f>
        <v/>
      </c>
      <c r="S1083" s="48" t="str">
        <f>IFERROR(MAX(IF(OR(O1083="",P1083="",Q1083=""),"",IF(AND(MONTH(E1083)=5,MONTH(F1083)=5),(NETWORKDAYS(E1083,F1083,Lister!$D$7:$D$13)-P1083)*N1083/NETWORKDAYS(Lister!$D$20,Lister!$E$20,Lister!$D$7:$D$13),IF(AND(MONTH(E1083)=4,MONTH(F1083)=5),(NETWORKDAYS(Lister!$D$20,F1083,Lister!$D$7:$D$13)-P1083)*N1083/NETWORKDAYS(Lister!$D$20,Lister!$E$20,Lister!$D$7:$D$13),IF(AND(MONTH(E1083)=5,MONTH(F1083)=6),(NETWORKDAYS(E1083,Lister!$E$20,Lister!$D$7:$D$13)-P1083)*N1083/NETWORKDAYS(Lister!$D$20,Lister!$E$20,Lister!$D$7:$D$13),IF(AND(MONTH(E1083)=4,MONTH(F1083)=6),(NETWORKDAYS(Lister!$D$20,Lister!$E$20,Lister!$D$7:$D$13)-P1083)*N1083/NETWORKDAYS(Lister!$D$20,Lister!$E$20,Lister!$D$7:$D$13),IF(OR(MONTH(F1083)=4,MONTH(E1083)=6),0)))))),0),"")</f>
        <v/>
      </c>
      <c r="T1083" s="48" t="str">
        <f>IFERROR(MAX(IF(OR(O1083="",P1083="",Q1083=""),"",IF(AND(MONTH(E1083)=6,MONTH(F1083)=6),(NETWORKDAYS(E1083,F1083,Lister!$D$7:$D$13)-Q1083)*N1083/NETWORKDAYS(Lister!$D$21,Lister!$E$21,Lister!$D$7:$D$13),IF(AND(MONTH(E1083)&lt;6,MONTH(F1083)=6),(NETWORKDAYS(Lister!$D$21,F1083,Lister!$D$7:$D$13)-Q1083)*N1083/NETWORKDAYS(Lister!$D$21,Lister!$E$21,Lister!$D$7:$D$13),IF(MONTH(F1083)&lt;6,0)))),0),"")</f>
        <v/>
      </c>
      <c r="U1083" s="50" t="str">
        <f t="shared" si="83"/>
        <v/>
      </c>
    </row>
    <row r="1084" spans="1:21" x14ac:dyDescent="0.35">
      <c r="A1084" s="11" t="str">
        <f t="shared" si="84"/>
        <v/>
      </c>
      <c r="B1084" s="32"/>
      <c r="C1084" s="17"/>
      <c r="D1084" s="18"/>
      <c r="E1084" s="12"/>
      <c r="F1084" s="12"/>
      <c r="G1084" s="40" t="str">
        <f>IF(OR(E1084="",F1084=""),"",NETWORKDAYS(E1084,F1084,Lister!$D$7:$D$13))</f>
        <v/>
      </c>
      <c r="H1084" s="14"/>
      <c r="I1084" s="25" t="str">
        <f t="shared" si="80"/>
        <v/>
      </c>
      <c r="J1084" s="45"/>
      <c r="K1084" s="46"/>
      <c r="L1084" s="15"/>
      <c r="M1084" s="49" t="str">
        <f t="shared" si="81"/>
        <v/>
      </c>
      <c r="N1084" s="47" t="str">
        <f t="shared" si="82"/>
        <v/>
      </c>
      <c r="O1084" s="15"/>
      <c r="P1084" s="15"/>
      <c r="Q1084" s="15"/>
      <c r="R1084" s="48" t="str">
        <f>IFERROR(MAX(IF(OR(O1084="",P1084="",Q1084=""),"",IF(AND(MONTH(E1084)=4,MONTH(F1084)=4),(NETWORKDAYS(E1084,F1084,Lister!$D$7:$D$13)-O1084)*N1084/NETWORKDAYS(Lister!$D$19,Lister!$E$19,Lister!$D$7:$D$13),IF(AND(MONTH(E1084)=4,MONTH(F1084)&gt;4),(NETWORKDAYS(E1084,Lister!$E$19,Lister!$D$7:$D$13)-O1084)*N1084/NETWORKDAYS(Lister!$D$19,Lister!$E$19,Lister!$D$7:$D$13),IF(MONTH(E1084)&gt;4,0)))),0),"")</f>
        <v/>
      </c>
      <c r="S1084" s="48" t="str">
        <f>IFERROR(MAX(IF(OR(O1084="",P1084="",Q1084=""),"",IF(AND(MONTH(E1084)=5,MONTH(F1084)=5),(NETWORKDAYS(E1084,F1084,Lister!$D$7:$D$13)-P1084)*N1084/NETWORKDAYS(Lister!$D$20,Lister!$E$20,Lister!$D$7:$D$13),IF(AND(MONTH(E1084)=4,MONTH(F1084)=5),(NETWORKDAYS(Lister!$D$20,F1084,Lister!$D$7:$D$13)-P1084)*N1084/NETWORKDAYS(Lister!$D$20,Lister!$E$20,Lister!$D$7:$D$13),IF(AND(MONTH(E1084)=5,MONTH(F1084)=6),(NETWORKDAYS(E1084,Lister!$E$20,Lister!$D$7:$D$13)-P1084)*N1084/NETWORKDAYS(Lister!$D$20,Lister!$E$20,Lister!$D$7:$D$13),IF(AND(MONTH(E1084)=4,MONTH(F1084)=6),(NETWORKDAYS(Lister!$D$20,Lister!$E$20,Lister!$D$7:$D$13)-P1084)*N1084/NETWORKDAYS(Lister!$D$20,Lister!$E$20,Lister!$D$7:$D$13),IF(OR(MONTH(F1084)=4,MONTH(E1084)=6),0)))))),0),"")</f>
        <v/>
      </c>
      <c r="T1084" s="48" t="str">
        <f>IFERROR(MAX(IF(OR(O1084="",P1084="",Q1084=""),"",IF(AND(MONTH(E1084)=6,MONTH(F1084)=6),(NETWORKDAYS(E1084,F1084,Lister!$D$7:$D$13)-Q1084)*N1084/NETWORKDAYS(Lister!$D$21,Lister!$E$21,Lister!$D$7:$D$13),IF(AND(MONTH(E1084)&lt;6,MONTH(F1084)=6),(NETWORKDAYS(Lister!$D$21,F1084,Lister!$D$7:$D$13)-Q1084)*N1084/NETWORKDAYS(Lister!$D$21,Lister!$E$21,Lister!$D$7:$D$13),IF(MONTH(F1084)&lt;6,0)))),0),"")</f>
        <v/>
      </c>
      <c r="U1084" s="50" t="str">
        <f t="shared" si="83"/>
        <v/>
      </c>
    </row>
    <row r="1085" spans="1:21" x14ac:dyDescent="0.35">
      <c r="A1085" s="11" t="str">
        <f t="shared" si="84"/>
        <v/>
      </c>
      <c r="B1085" s="32"/>
      <c r="C1085" s="17"/>
      <c r="D1085" s="18"/>
      <c r="E1085" s="12"/>
      <c r="F1085" s="12"/>
      <c r="G1085" s="40" t="str">
        <f>IF(OR(E1085="",F1085=""),"",NETWORKDAYS(E1085,F1085,Lister!$D$7:$D$13))</f>
        <v/>
      </c>
      <c r="H1085" s="14"/>
      <c r="I1085" s="25" t="str">
        <f t="shared" si="80"/>
        <v/>
      </c>
      <c r="J1085" s="45"/>
      <c r="K1085" s="46"/>
      <c r="L1085" s="15"/>
      <c r="M1085" s="49" t="str">
        <f t="shared" si="81"/>
        <v/>
      </c>
      <c r="N1085" s="47" t="str">
        <f t="shared" si="82"/>
        <v/>
      </c>
      <c r="O1085" s="15"/>
      <c r="P1085" s="15"/>
      <c r="Q1085" s="15"/>
      <c r="R1085" s="48" t="str">
        <f>IFERROR(MAX(IF(OR(O1085="",P1085="",Q1085=""),"",IF(AND(MONTH(E1085)=4,MONTH(F1085)=4),(NETWORKDAYS(E1085,F1085,Lister!$D$7:$D$13)-O1085)*N1085/NETWORKDAYS(Lister!$D$19,Lister!$E$19,Lister!$D$7:$D$13),IF(AND(MONTH(E1085)=4,MONTH(F1085)&gt;4),(NETWORKDAYS(E1085,Lister!$E$19,Lister!$D$7:$D$13)-O1085)*N1085/NETWORKDAYS(Lister!$D$19,Lister!$E$19,Lister!$D$7:$D$13),IF(MONTH(E1085)&gt;4,0)))),0),"")</f>
        <v/>
      </c>
      <c r="S1085" s="48" t="str">
        <f>IFERROR(MAX(IF(OR(O1085="",P1085="",Q1085=""),"",IF(AND(MONTH(E1085)=5,MONTH(F1085)=5),(NETWORKDAYS(E1085,F1085,Lister!$D$7:$D$13)-P1085)*N1085/NETWORKDAYS(Lister!$D$20,Lister!$E$20,Lister!$D$7:$D$13),IF(AND(MONTH(E1085)=4,MONTH(F1085)=5),(NETWORKDAYS(Lister!$D$20,F1085,Lister!$D$7:$D$13)-P1085)*N1085/NETWORKDAYS(Lister!$D$20,Lister!$E$20,Lister!$D$7:$D$13),IF(AND(MONTH(E1085)=5,MONTH(F1085)=6),(NETWORKDAYS(E1085,Lister!$E$20,Lister!$D$7:$D$13)-P1085)*N1085/NETWORKDAYS(Lister!$D$20,Lister!$E$20,Lister!$D$7:$D$13),IF(AND(MONTH(E1085)=4,MONTH(F1085)=6),(NETWORKDAYS(Lister!$D$20,Lister!$E$20,Lister!$D$7:$D$13)-P1085)*N1085/NETWORKDAYS(Lister!$D$20,Lister!$E$20,Lister!$D$7:$D$13),IF(OR(MONTH(F1085)=4,MONTH(E1085)=6),0)))))),0),"")</f>
        <v/>
      </c>
      <c r="T1085" s="48" t="str">
        <f>IFERROR(MAX(IF(OR(O1085="",P1085="",Q1085=""),"",IF(AND(MONTH(E1085)=6,MONTH(F1085)=6),(NETWORKDAYS(E1085,F1085,Lister!$D$7:$D$13)-Q1085)*N1085/NETWORKDAYS(Lister!$D$21,Lister!$E$21,Lister!$D$7:$D$13),IF(AND(MONTH(E1085)&lt;6,MONTH(F1085)=6),(NETWORKDAYS(Lister!$D$21,F1085,Lister!$D$7:$D$13)-Q1085)*N1085/NETWORKDAYS(Lister!$D$21,Lister!$E$21,Lister!$D$7:$D$13),IF(MONTH(F1085)&lt;6,0)))),0),"")</f>
        <v/>
      </c>
      <c r="U1085" s="50" t="str">
        <f t="shared" si="83"/>
        <v/>
      </c>
    </row>
    <row r="1086" spans="1:21" x14ac:dyDescent="0.35">
      <c r="A1086" s="11" t="str">
        <f t="shared" si="84"/>
        <v/>
      </c>
      <c r="B1086" s="32"/>
      <c r="C1086" s="17"/>
      <c r="D1086" s="18"/>
      <c r="E1086" s="12"/>
      <c r="F1086" s="12"/>
      <c r="G1086" s="40" t="str">
        <f>IF(OR(E1086="",F1086=""),"",NETWORKDAYS(E1086,F1086,Lister!$D$7:$D$13))</f>
        <v/>
      </c>
      <c r="H1086" s="14"/>
      <c r="I1086" s="25" t="str">
        <f t="shared" si="80"/>
        <v/>
      </c>
      <c r="J1086" s="45"/>
      <c r="K1086" s="46"/>
      <c r="L1086" s="15"/>
      <c r="M1086" s="49" t="str">
        <f t="shared" si="81"/>
        <v/>
      </c>
      <c r="N1086" s="47" t="str">
        <f t="shared" si="82"/>
        <v/>
      </c>
      <c r="O1086" s="15"/>
      <c r="P1086" s="15"/>
      <c r="Q1086" s="15"/>
      <c r="R1086" s="48" t="str">
        <f>IFERROR(MAX(IF(OR(O1086="",P1086="",Q1086=""),"",IF(AND(MONTH(E1086)=4,MONTH(F1086)=4),(NETWORKDAYS(E1086,F1086,Lister!$D$7:$D$13)-O1086)*N1086/NETWORKDAYS(Lister!$D$19,Lister!$E$19,Lister!$D$7:$D$13),IF(AND(MONTH(E1086)=4,MONTH(F1086)&gt;4),(NETWORKDAYS(E1086,Lister!$E$19,Lister!$D$7:$D$13)-O1086)*N1086/NETWORKDAYS(Lister!$D$19,Lister!$E$19,Lister!$D$7:$D$13),IF(MONTH(E1086)&gt;4,0)))),0),"")</f>
        <v/>
      </c>
      <c r="S1086" s="48" t="str">
        <f>IFERROR(MAX(IF(OR(O1086="",P1086="",Q1086=""),"",IF(AND(MONTH(E1086)=5,MONTH(F1086)=5),(NETWORKDAYS(E1086,F1086,Lister!$D$7:$D$13)-P1086)*N1086/NETWORKDAYS(Lister!$D$20,Lister!$E$20,Lister!$D$7:$D$13),IF(AND(MONTH(E1086)=4,MONTH(F1086)=5),(NETWORKDAYS(Lister!$D$20,F1086,Lister!$D$7:$D$13)-P1086)*N1086/NETWORKDAYS(Lister!$D$20,Lister!$E$20,Lister!$D$7:$D$13),IF(AND(MONTH(E1086)=5,MONTH(F1086)=6),(NETWORKDAYS(E1086,Lister!$E$20,Lister!$D$7:$D$13)-P1086)*N1086/NETWORKDAYS(Lister!$D$20,Lister!$E$20,Lister!$D$7:$D$13),IF(AND(MONTH(E1086)=4,MONTH(F1086)=6),(NETWORKDAYS(Lister!$D$20,Lister!$E$20,Lister!$D$7:$D$13)-P1086)*N1086/NETWORKDAYS(Lister!$D$20,Lister!$E$20,Lister!$D$7:$D$13),IF(OR(MONTH(F1086)=4,MONTH(E1086)=6),0)))))),0),"")</f>
        <v/>
      </c>
      <c r="T1086" s="48" t="str">
        <f>IFERROR(MAX(IF(OR(O1086="",P1086="",Q1086=""),"",IF(AND(MONTH(E1086)=6,MONTH(F1086)=6),(NETWORKDAYS(E1086,F1086,Lister!$D$7:$D$13)-Q1086)*N1086/NETWORKDAYS(Lister!$D$21,Lister!$E$21,Lister!$D$7:$D$13),IF(AND(MONTH(E1086)&lt;6,MONTH(F1086)=6),(NETWORKDAYS(Lister!$D$21,F1086,Lister!$D$7:$D$13)-Q1086)*N1086/NETWORKDAYS(Lister!$D$21,Lister!$E$21,Lister!$D$7:$D$13),IF(MONTH(F1086)&lt;6,0)))),0),"")</f>
        <v/>
      </c>
      <c r="U1086" s="50" t="str">
        <f t="shared" si="83"/>
        <v/>
      </c>
    </row>
    <row r="1087" spans="1:21" x14ac:dyDescent="0.35">
      <c r="A1087" s="11" t="str">
        <f t="shared" si="84"/>
        <v/>
      </c>
      <c r="B1087" s="32"/>
      <c r="C1087" s="17"/>
      <c r="D1087" s="18"/>
      <c r="E1087" s="12"/>
      <c r="F1087" s="12"/>
      <c r="G1087" s="40" t="str">
        <f>IF(OR(E1087="",F1087=""),"",NETWORKDAYS(E1087,F1087,Lister!$D$7:$D$13))</f>
        <v/>
      </c>
      <c r="H1087" s="14"/>
      <c r="I1087" s="25" t="str">
        <f t="shared" si="80"/>
        <v/>
      </c>
      <c r="J1087" s="45"/>
      <c r="K1087" s="46"/>
      <c r="L1087" s="15"/>
      <c r="M1087" s="49" t="str">
        <f t="shared" si="81"/>
        <v/>
      </c>
      <c r="N1087" s="47" t="str">
        <f t="shared" si="82"/>
        <v/>
      </c>
      <c r="O1087" s="15"/>
      <c r="P1087" s="15"/>
      <c r="Q1087" s="15"/>
      <c r="R1087" s="48" t="str">
        <f>IFERROR(MAX(IF(OR(O1087="",P1087="",Q1087=""),"",IF(AND(MONTH(E1087)=4,MONTH(F1087)=4),(NETWORKDAYS(E1087,F1087,Lister!$D$7:$D$13)-O1087)*N1087/NETWORKDAYS(Lister!$D$19,Lister!$E$19,Lister!$D$7:$D$13),IF(AND(MONTH(E1087)=4,MONTH(F1087)&gt;4),(NETWORKDAYS(E1087,Lister!$E$19,Lister!$D$7:$D$13)-O1087)*N1087/NETWORKDAYS(Lister!$D$19,Lister!$E$19,Lister!$D$7:$D$13),IF(MONTH(E1087)&gt;4,0)))),0),"")</f>
        <v/>
      </c>
      <c r="S1087" s="48" t="str">
        <f>IFERROR(MAX(IF(OR(O1087="",P1087="",Q1087=""),"",IF(AND(MONTH(E1087)=5,MONTH(F1087)=5),(NETWORKDAYS(E1087,F1087,Lister!$D$7:$D$13)-P1087)*N1087/NETWORKDAYS(Lister!$D$20,Lister!$E$20,Lister!$D$7:$D$13),IF(AND(MONTH(E1087)=4,MONTH(F1087)=5),(NETWORKDAYS(Lister!$D$20,F1087,Lister!$D$7:$D$13)-P1087)*N1087/NETWORKDAYS(Lister!$D$20,Lister!$E$20,Lister!$D$7:$D$13),IF(AND(MONTH(E1087)=5,MONTH(F1087)=6),(NETWORKDAYS(E1087,Lister!$E$20,Lister!$D$7:$D$13)-P1087)*N1087/NETWORKDAYS(Lister!$D$20,Lister!$E$20,Lister!$D$7:$D$13),IF(AND(MONTH(E1087)=4,MONTH(F1087)=6),(NETWORKDAYS(Lister!$D$20,Lister!$E$20,Lister!$D$7:$D$13)-P1087)*N1087/NETWORKDAYS(Lister!$D$20,Lister!$E$20,Lister!$D$7:$D$13),IF(OR(MONTH(F1087)=4,MONTH(E1087)=6),0)))))),0),"")</f>
        <v/>
      </c>
      <c r="T1087" s="48" t="str">
        <f>IFERROR(MAX(IF(OR(O1087="",P1087="",Q1087=""),"",IF(AND(MONTH(E1087)=6,MONTH(F1087)=6),(NETWORKDAYS(E1087,F1087,Lister!$D$7:$D$13)-Q1087)*N1087/NETWORKDAYS(Lister!$D$21,Lister!$E$21,Lister!$D$7:$D$13),IF(AND(MONTH(E1087)&lt;6,MONTH(F1087)=6),(NETWORKDAYS(Lister!$D$21,F1087,Lister!$D$7:$D$13)-Q1087)*N1087/NETWORKDAYS(Lister!$D$21,Lister!$E$21,Lister!$D$7:$D$13),IF(MONTH(F1087)&lt;6,0)))),0),"")</f>
        <v/>
      </c>
      <c r="U1087" s="50" t="str">
        <f t="shared" si="83"/>
        <v/>
      </c>
    </row>
    <row r="1088" spans="1:21" x14ac:dyDescent="0.35">
      <c r="A1088" s="11" t="str">
        <f t="shared" si="84"/>
        <v/>
      </c>
      <c r="B1088" s="32"/>
      <c r="C1088" s="17"/>
      <c r="D1088" s="18"/>
      <c r="E1088" s="12"/>
      <c r="F1088" s="12"/>
      <c r="G1088" s="40" t="str">
        <f>IF(OR(E1088="",F1088=""),"",NETWORKDAYS(E1088,F1088,Lister!$D$7:$D$13))</f>
        <v/>
      </c>
      <c r="H1088" s="14"/>
      <c r="I1088" s="25" t="str">
        <f t="shared" si="80"/>
        <v/>
      </c>
      <c r="J1088" s="45"/>
      <c r="K1088" s="46"/>
      <c r="L1088" s="15"/>
      <c r="M1088" s="49" t="str">
        <f t="shared" si="81"/>
        <v/>
      </c>
      <c r="N1088" s="47" t="str">
        <f t="shared" si="82"/>
        <v/>
      </c>
      <c r="O1088" s="15"/>
      <c r="P1088" s="15"/>
      <c r="Q1088" s="15"/>
      <c r="R1088" s="48" t="str">
        <f>IFERROR(MAX(IF(OR(O1088="",P1088="",Q1088=""),"",IF(AND(MONTH(E1088)=4,MONTH(F1088)=4),(NETWORKDAYS(E1088,F1088,Lister!$D$7:$D$13)-O1088)*N1088/NETWORKDAYS(Lister!$D$19,Lister!$E$19,Lister!$D$7:$D$13),IF(AND(MONTH(E1088)=4,MONTH(F1088)&gt;4),(NETWORKDAYS(E1088,Lister!$E$19,Lister!$D$7:$D$13)-O1088)*N1088/NETWORKDAYS(Lister!$D$19,Lister!$E$19,Lister!$D$7:$D$13),IF(MONTH(E1088)&gt;4,0)))),0),"")</f>
        <v/>
      </c>
      <c r="S1088" s="48" t="str">
        <f>IFERROR(MAX(IF(OR(O1088="",P1088="",Q1088=""),"",IF(AND(MONTH(E1088)=5,MONTH(F1088)=5),(NETWORKDAYS(E1088,F1088,Lister!$D$7:$D$13)-P1088)*N1088/NETWORKDAYS(Lister!$D$20,Lister!$E$20,Lister!$D$7:$D$13),IF(AND(MONTH(E1088)=4,MONTH(F1088)=5),(NETWORKDAYS(Lister!$D$20,F1088,Lister!$D$7:$D$13)-P1088)*N1088/NETWORKDAYS(Lister!$D$20,Lister!$E$20,Lister!$D$7:$D$13),IF(AND(MONTH(E1088)=5,MONTH(F1088)=6),(NETWORKDAYS(E1088,Lister!$E$20,Lister!$D$7:$D$13)-P1088)*N1088/NETWORKDAYS(Lister!$D$20,Lister!$E$20,Lister!$D$7:$D$13),IF(AND(MONTH(E1088)=4,MONTH(F1088)=6),(NETWORKDAYS(Lister!$D$20,Lister!$E$20,Lister!$D$7:$D$13)-P1088)*N1088/NETWORKDAYS(Lister!$D$20,Lister!$E$20,Lister!$D$7:$D$13),IF(OR(MONTH(F1088)=4,MONTH(E1088)=6),0)))))),0),"")</f>
        <v/>
      </c>
      <c r="T1088" s="48" t="str">
        <f>IFERROR(MAX(IF(OR(O1088="",P1088="",Q1088=""),"",IF(AND(MONTH(E1088)=6,MONTH(F1088)=6),(NETWORKDAYS(E1088,F1088,Lister!$D$7:$D$13)-Q1088)*N1088/NETWORKDAYS(Lister!$D$21,Lister!$E$21,Lister!$D$7:$D$13),IF(AND(MONTH(E1088)&lt;6,MONTH(F1088)=6),(NETWORKDAYS(Lister!$D$21,F1088,Lister!$D$7:$D$13)-Q1088)*N1088/NETWORKDAYS(Lister!$D$21,Lister!$E$21,Lister!$D$7:$D$13),IF(MONTH(F1088)&lt;6,0)))),0),"")</f>
        <v/>
      </c>
      <c r="U1088" s="50" t="str">
        <f t="shared" si="83"/>
        <v/>
      </c>
    </row>
    <row r="1089" spans="1:21" x14ac:dyDescent="0.35">
      <c r="A1089" s="11" t="str">
        <f t="shared" si="84"/>
        <v/>
      </c>
      <c r="B1089" s="32"/>
      <c r="C1089" s="17"/>
      <c r="D1089" s="18"/>
      <c r="E1089" s="12"/>
      <c r="F1089" s="12"/>
      <c r="G1089" s="40" t="str">
        <f>IF(OR(E1089="",F1089=""),"",NETWORKDAYS(E1089,F1089,Lister!$D$7:$D$13))</f>
        <v/>
      </c>
      <c r="H1089" s="14"/>
      <c r="I1089" s="25" t="str">
        <f t="shared" si="80"/>
        <v/>
      </c>
      <c r="J1089" s="45"/>
      <c r="K1089" s="46"/>
      <c r="L1089" s="15"/>
      <c r="M1089" s="49" t="str">
        <f t="shared" si="81"/>
        <v/>
      </c>
      <c r="N1089" s="47" t="str">
        <f t="shared" si="82"/>
        <v/>
      </c>
      <c r="O1089" s="15"/>
      <c r="P1089" s="15"/>
      <c r="Q1089" s="15"/>
      <c r="R1089" s="48" t="str">
        <f>IFERROR(MAX(IF(OR(O1089="",P1089="",Q1089=""),"",IF(AND(MONTH(E1089)=4,MONTH(F1089)=4),(NETWORKDAYS(E1089,F1089,Lister!$D$7:$D$13)-O1089)*N1089/NETWORKDAYS(Lister!$D$19,Lister!$E$19,Lister!$D$7:$D$13),IF(AND(MONTH(E1089)=4,MONTH(F1089)&gt;4),(NETWORKDAYS(E1089,Lister!$E$19,Lister!$D$7:$D$13)-O1089)*N1089/NETWORKDAYS(Lister!$D$19,Lister!$E$19,Lister!$D$7:$D$13),IF(MONTH(E1089)&gt;4,0)))),0),"")</f>
        <v/>
      </c>
      <c r="S1089" s="48" t="str">
        <f>IFERROR(MAX(IF(OR(O1089="",P1089="",Q1089=""),"",IF(AND(MONTH(E1089)=5,MONTH(F1089)=5),(NETWORKDAYS(E1089,F1089,Lister!$D$7:$D$13)-P1089)*N1089/NETWORKDAYS(Lister!$D$20,Lister!$E$20,Lister!$D$7:$D$13),IF(AND(MONTH(E1089)=4,MONTH(F1089)=5),(NETWORKDAYS(Lister!$D$20,F1089,Lister!$D$7:$D$13)-P1089)*N1089/NETWORKDAYS(Lister!$D$20,Lister!$E$20,Lister!$D$7:$D$13),IF(AND(MONTH(E1089)=5,MONTH(F1089)=6),(NETWORKDAYS(E1089,Lister!$E$20,Lister!$D$7:$D$13)-P1089)*N1089/NETWORKDAYS(Lister!$D$20,Lister!$E$20,Lister!$D$7:$D$13),IF(AND(MONTH(E1089)=4,MONTH(F1089)=6),(NETWORKDAYS(Lister!$D$20,Lister!$E$20,Lister!$D$7:$D$13)-P1089)*N1089/NETWORKDAYS(Lister!$D$20,Lister!$E$20,Lister!$D$7:$D$13),IF(OR(MONTH(F1089)=4,MONTH(E1089)=6),0)))))),0),"")</f>
        <v/>
      </c>
      <c r="T1089" s="48" t="str">
        <f>IFERROR(MAX(IF(OR(O1089="",P1089="",Q1089=""),"",IF(AND(MONTH(E1089)=6,MONTH(F1089)=6),(NETWORKDAYS(E1089,F1089,Lister!$D$7:$D$13)-Q1089)*N1089/NETWORKDAYS(Lister!$D$21,Lister!$E$21,Lister!$D$7:$D$13),IF(AND(MONTH(E1089)&lt;6,MONTH(F1089)=6),(NETWORKDAYS(Lister!$D$21,F1089,Lister!$D$7:$D$13)-Q1089)*N1089/NETWORKDAYS(Lister!$D$21,Lister!$E$21,Lister!$D$7:$D$13),IF(MONTH(F1089)&lt;6,0)))),0),"")</f>
        <v/>
      </c>
      <c r="U1089" s="50" t="str">
        <f t="shared" si="83"/>
        <v/>
      </c>
    </row>
    <row r="1090" spans="1:21" x14ac:dyDescent="0.35">
      <c r="A1090" s="11" t="str">
        <f t="shared" si="84"/>
        <v/>
      </c>
      <c r="B1090" s="32"/>
      <c r="C1090" s="17"/>
      <c r="D1090" s="18"/>
      <c r="E1090" s="12"/>
      <c r="F1090" s="12"/>
      <c r="G1090" s="40" t="str">
        <f>IF(OR(E1090="",F1090=""),"",NETWORKDAYS(E1090,F1090,Lister!$D$7:$D$13))</f>
        <v/>
      </c>
      <c r="H1090" s="14"/>
      <c r="I1090" s="25" t="str">
        <f t="shared" si="80"/>
        <v/>
      </c>
      <c r="J1090" s="45"/>
      <c r="K1090" s="46"/>
      <c r="L1090" s="15"/>
      <c r="M1090" s="49" t="str">
        <f t="shared" si="81"/>
        <v/>
      </c>
      <c r="N1090" s="47" t="str">
        <f t="shared" si="82"/>
        <v/>
      </c>
      <c r="O1090" s="15"/>
      <c r="P1090" s="15"/>
      <c r="Q1090" s="15"/>
      <c r="R1090" s="48" t="str">
        <f>IFERROR(MAX(IF(OR(O1090="",P1090="",Q1090=""),"",IF(AND(MONTH(E1090)=4,MONTH(F1090)=4),(NETWORKDAYS(E1090,F1090,Lister!$D$7:$D$13)-O1090)*N1090/NETWORKDAYS(Lister!$D$19,Lister!$E$19,Lister!$D$7:$D$13),IF(AND(MONTH(E1090)=4,MONTH(F1090)&gt;4),(NETWORKDAYS(E1090,Lister!$E$19,Lister!$D$7:$D$13)-O1090)*N1090/NETWORKDAYS(Lister!$D$19,Lister!$E$19,Lister!$D$7:$D$13),IF(MONTH(E1090)&gt;4,0)))),0),"")</f>
        <v/>
      </c>
      <c r="S1090" s="48" t="str">
        <f>IFERROR(MAX(IF(OR(O1090="",P1090="",Q1090=""),"",IF(AND(MONTH(E1090)=5,MONTH(F1090)=5),(NETWORKDAYS(E1090,F1090,Lister!$D$7:$D$13)-P1090)*N1090/NETWORKDAYS(Lister!$D$20,Lister!$E$20,Lister!$D$7:$D$13),IF(AND(MONTH(E1090)=4,MONTH(F1090)=5),(NETWORKDAYS(Lister!$D$20,F1090,Lister!$D$7:$D$13)-P1090)*N1090/NETWORKDAYS(Lister!$D$20,Lister!$E$20,Lister!$D$7:$D$13),IF(AND(MONTH(E1090)=5,MONTH(F1090)=6),(NETWORKDAYS(E1090,Lister!$E$20,Lister!$D$7:$D$13)-P1090)*N1090/NETWORKDAYS(Lister!$D$20,Lister!$E$20,Lister!$D$7:$D$13),IF(AND(MONTH(E1090)=4,MONTH(F1090)=6),(NETWORKDAYS(Lister!$D$20,Lister!$E$20,Lister!$D$7:$D$13)-P1090)*N1090/NETWORKDAYS(Lister!$D$20,Lister!$E$20,Lister!$D$7:$D$13),IF(OR(MONTH(F1090)=4,MONTH(E1090)=6),0)))))),0),"")</f>
        <v/>
      </c>
      <c r="T1090" s="48" t="str">
        <f>IFERROR(MAX(IF(OR(O1090="",P1090="",Q1090=""),"",IF(AND(MONTH(E1090)=6,MONTH(F1090)=6),(NETWORKDAYS(E1090,F1090,Lister!$D$7:$D$13)-Q1090)*N1090/NETWORKDAYS(Lister!$D$21,Lister!$E$21,Lister!$D$7:$D$13),IF(AND(MONTH(E1090)&lt;6,MONTH(F1090)=6),(NETWORKDAYS(Lister!$D$21,F1090,Lister!$D$7:$D$13)-Q1090)*N1090/NETWORKDAYS(Lister!$D$21,Lister!$E$21,Lister!$D$7:$D$13),IF(MONTH(F1090)&lt;6,0)))),0),"")</f>
        <v/>
      </c>
      <c r="U1090" s="50" t="str">
        <f t="shared" si="83"/>
        <v/>
      </c>
    </row>
    <row r="1091" spans="1:21" x14ac:dyDescent="0.35">
      <c r="A1091" s="11" t="str">
        <f t="shared" si="84"/>
        <v/>
      </c>
      <c r="B1091" s="32"/>
      <c r="C1091" s="17"/>
      <c r="D1091" s="18"/>
      <c r="E1091" s="12"/>
      <c r="F1091" s="12"/>
      <c r="G1091" s="40" t="str">
        <f>IF(OR(E1091="",F1091=""),"",NETWORKDAYS(E1091,F1091,Lister!$D$7:$D$13))</f>
        <v/>
      </c>
      <c r="H1091" s="14"/>
      <c r="I1091" s="25" t="str">
        <f t="shared" si="80"/>
        <v/>
      </c>
      <c r="J1091" s="45"/>
      <c r="K1091" s="46"/>
      <c r="L1091" s="15"/>
      <c r="M1091" s="49" t="str">
        <f t="shared" si="81"/>
        <v/>
      </c>
      <c r="N1091" s="47" t="str">
        <f t="shared" si="82"/>
        <v/>
      </c>
      <c r="O1091" s="15"/>
      <c r="P1091" s="15"/>
      <c r="Q1091" s="15"/>
      <c r="R1091" s="48" t="str">
        <f>IFERROR(MAX(IF(OR(O1091="",P1091="",Q1091=""),"",IF(AND(MONTH(E1091)=4,MONTH(F1091)=4),(NETWORKDAYS(E1091,F1091,Lister!$D$7:$D$13)-O1091)*N1091/NETWORKDAYS(Lister!$D$19,Lister!$E$19,Lister!$D$7:$D$13),IF(AND(MONTH(E1091)=4,MONTH(F1091)&gt;4),(NETWORKDAYS(E1091,Lister!$E$19,Lister!$D$7:$D$13)-O1091)*N1091/NETWORKDAYS(Lister!$D$19,Lister!$E$19,Lister!$D$7:$D$13),IF(MONTH(E1091)&gt;4,0)))),0),"")</f>
        <v/>
      </c>
      <c r="S1091" s="48" t="str">
        <f>IFERROR(MAX(IF(OR(O1091="",P1091="",Q1091=""),"",IF(AND(MONTH(E1091)=5,MONTH(F1091)=5),(NETWORKDAYS(E1091,F1091,Lister!$D$7:$D$13)-P1091)*N1091/NETWORKDAYS(Lister!$D$20,Lister!$E$20,Lister!$D$7:$D$13),IF(AND(MONTH(E1091)=4,MONTH(F1091)=5),(NETWORKDAYS(Lister!$D$20,F1091,Lister!$D$7:$D$13)-P1091)*N1091/NETWORKDAYS(Lister!$D$20,Lister!$E$20,Lister!$D$7:$D$13),IF(AND(MONTH(E1091)=5,MONTH(F1091)=6),(NETWORKDAYS(E1091,Lister!$E$20,Lister!$D$7:$D$13)-P1091)*N1091/NETWORKDAYS(Lister!$D$20,Lister!$E$20,Lister!$D$7:$D$13),IF(AND(MONTH(E1091)=4,MONTH(F1091)=6),(NETWORKDAYS(Lister!$D$20,Lister!$E$20,Lister!$D$7:$D$13)-P1091)*N1091/NETWORKDAYS(Lister!$D$20,Lister!$E$20,Lister!$D$7:$D$13),IF(OR(MONTH(F1091)=4,MONTH(E1091)=6),0)))))),0),"")</f>
        <v/>
      </c>
      <c r="T1091" s="48" t="str">
        <f>IFERROR(MAX(IF(OR(O1091="",P1091="",Q1091=""),"",IF(AND(MONTH(E1091)=6,MONTH(F1091)=6),(NETWORKDAYS(E1091,F1091,Lister!$D$7:$D$13)-Q1091)*N1091/NETWORKDAYS(Lister!$D$21,Lister!$E$21,Lister!$D$7:$D$13),IF(AND(MONTH(E1091)&lt;6,MONTH(F1091)=6),(NETWORKDAYS(Lister!$D$21,F1091,Lister!$D$7:$D$13)-Q1091)*N1091/NETWORKDAYS(Lister!$D$21,Lister!$E$21,Lister!$D$7:$D$13),IF(MONTH(F1091)&lt;6,0)))),0),"")</f>
        <v/>
      </c>
      <c r="U1091" s="50" t="str">
        <f t="shared" si="83"/>
        <v/>
      </c>
    </row>
    <row r="1092" spans="1:21" x14ac:dyDescent="0.35">
      <c r="A1092" s="11" t="str">
        <f t="shared" si="84"/>
        <v/>
      </c>
      <c r="B1092" s="32"/>
      <c r="C1092" s="17"/>
      <c r="D1092" s="18"/>
      <c r="E1092" s="12"/>
      <c r="F1092" s="12"/>
      <c r="G1092" s="40" t="str">
        <f>IF(OR(E1092="",F1092=""),"",NETWORKDAYS(E1092,F1092,Lister!$D$7:$D$13))</f>
        <v/>
      </c>
      <c r="H1092" s="14"/>
      <c r="I1092" s="25" t="str">
        <f t="shared" si="80"/>
        <v/>
      </c>
      <c r="J1092" s="45"/>
      <c r="K1092" s="46"/>
      <c r="L1092" s="15"/>
      <c r="M1092" s="49" t="str">
        <f t="shared" si="81"/>
        <v/>
      </c>
      <c r="N1092" s="47" t="str">
        <f t="shared" si="82"/>
        <v/>
      </c>
      <c r="O1092" s="15"/>
      <c r="P1092" s="15"/>
      <c r="Q1092" s="15"/>
      <c r="R1092" s="48" t="str">
        <f>IFERROR(MAX(IF(OR(O1092="",P1092="",Q1092=""),"",IF(AND(MONTH(E1092)=4,MONTH(F1092)=4),(NETWORKDAYS(E1092,F1092,Lister!$D$7:$D$13)-O1092)*N1092/NETWORKDAYS(Lister!$D$19,Lister!$E$19,Lister!$D$7:$D$13),IF(AND(MONTH(E1092)=4,MONTH(F1092)&gt;4),(NETWORKDAYS(E1092,Lister!$E$19,Lister!$D$7:$D$13)-O1092)*N1092/NETWORKDAYS(Lister!$D$19,Lister!$E$19,Lister!$D$7:$D$13),IF(MONTH(E1092)&gt;4,0)))),0),"")</f>
        <v/>
      </c>
      <c r="S1092" s="48" t="str">
        <f>IFERROR(MAX(IF(OR(O1092="",P1092="",Q1092=""),"",IF(AND(MONTH(E1092)=5,MONTH(F1092)=5),(NETWORKDAYS(E1092,F1092,Lister!$D$7:$D$13)-P1092)*N1092/NETWORKDAYS(Lister!$D$20,Lister!$E$20,Lister!$D$7:$D$13),IF(AND(MONTH(E1092)=4,MONTH(F1092)=5),(NETWORKDAYS(Lister!$D$20,F1092,Lister!$D$7:$D$13)-P1092)*N1092/NETWORKDAYS(Lister!$D$20,Lister!$E$20,Lister!$D$7:$D$13),IF(AND(MONTH(E1092)=5,MONTH(F1092)=6),(NETWORKDAYS(E1092,Lister!$E$20,Lister!$D$7:$D$13)-P1092)*N1092/NETWORKDAYS(Lister!$D$20,Lister!$E$20,Lister!$D$7:$D$13),IF(AND(MONTH(E1092)=4,MONTH(F1092)=6),(NETWORKDAYS(Lister!$D$20,Lister!$E$20,Lister!$D$7:$D$13)-P1092)*N1092/NETWORKDAYS(Lister!$D$20,Lister!$E$20,Lister!$D$7:$D$13),IF(OR(MONTH(F1092)=4,MONTH(E1092)=6),0)))))),0),"")</f>
        <v/>
      </c>
      <c r="T1092" s="48" t="str">
        <f>IFERROR(MAX(IF(OR(O1092="",P1092="",Q1092=""),"",IF(AND(MONTH(E1092)=6,MONTH(F1092)=6),(NETWORKDAYS(E1092,F1092,Lister!$D$7:$D$13)-Q1092)*N1092/NETWORKDAYS(Lister!$D$21,Lister!$E$21,Lister!$D$7:$D$13),IF(AND(MONTH(E1092)&lt;6,MONTH(F1092)=6),(NETWORKDAYS(Lister!$D$21,F1092,Lister!$D$7:$D$13)-Q1092)*N1092/NETWORKDAYS(Lister!$D$21,Lister!$E$21,Lister!$D$7:$D$13),IF(MONTH(F1092)&lt;6,0)))),0),"")</f>
        <v/>
      </c>
      <c r="U1092" s="50" t="str">
        <f t="shared" si="83"/>
        <v/>
      </c>
    </row>
    <row r="1093" spans="1:21" x14ac:dyDescent="0.35">
      <c r="A1093" s="11" t="str">
        <f t="shared" si="84"/>
        <v/>
      </c>
      <c r="B1093" s="32"/>
      <c r="C1093" s="17"/>
      <c r="D1093" s="18"/>
      <c r="E1093" s="12"/>
      <c r="F1093" s="12"/>
      <c r="G1093" s="40" t="str">
        <f>IF(OR(E1093="",F1093=""),"",NETWORKDAYS(E1093,F1093,Lister!$D$7:$D$13))</f>
        <v/>
      </c>
      <c r="H1093" s="14"/>
      <c r="I1093" s="25" t="str">
        <f t="shared" si="80"/>
        <v/>
      </c>
      <c r="J1093" s="45"/>
      <c r="K1093" s="46"/>
      <c r="L1093" s="15"/>
      <c r="M1093" s="49" t="str">
        <f t="shared" si="81"/>
        <v/>
      </c>
      <c r="N1093" s="47" t="str">
        <f t="shared" si="82"/>
        <v/>
      </c>
      <c r="O1093" s="15"/>
      <c r="P1093" s="15"/>
      <c r="Q1093" s="15"/>
      <c r="R1093" s="48" t="str">
        <f>IFERROR(MAX(IF(OR(O1093="",P1093="",Q1093=""),"",IF(AND(MONTH(E1093)=4,MONTH(F1093)=4),(NETWORKDAYS(E1093,F1093,Lister!$D$7:$D$13)-O1093)*N1093/NETWORKDAYS(Lister!$D$19,Lister!$E$19,Lister!$D$7:$D$13),IF(AND(MONTH(E1093)=4,MONTH(F1093)&gt;4),(NETWORKDAYS(E1093,Lister!$E$19,Lister!$D$7:$D$13)-O1093)*N1093/NETWORKDAYS(Lister!$D$19,Lister!$E$19,Lister!$D$7:$D$13),IF(MONTH(E1093)&gt;4,0)))),0),"")</f>
        <v/>
      </c>
      <c r="S1093" s="48" t="str">
        <f>IFERROR(MAX(IF(OR(O1093="",P1093="",Q1093=""),"",IF(AND(MONTH(E1093)=5,MONTH(F1093)=5),(NETWORKDAYS(E1093,F1093,Lister!$D$7:$D$13)-P1093)*N1093/NETWORKDAYS(Lister!$D$20,Lister!$E$20,Lister!$D$7:$D$13),IF(AND(MONTH(E1093)=4,MONTH(F1093)=5),(NETWORKDAYS(Lister!$D$20,F1093,Lister!$D$7:$D$13)-P1093)*N1093/NETWORKDAYS(Lister!$D$20,Lister!$E$20,Lister!$D$7:$D$13),IF(AND(MONTH(E1093)=5,MONTH(F1093)=6),(NETWORKDAYS(E1093,Lister!$E$20,Lister!$D$7:$D$13)-P1093)*N1093/NETWORKDAYS(Lister!$D$20,Lister!$E$20,Lister!$D$7:$D$13),IF(AND(MONTH(E1093)=4,MONTH(F1093)=6),(NETWORKDAYS(Lister!$D$20,Lister!$E$20,Lister!$D$7:$D$13)-P1093)*N1093/NETWORKDAYS(Lister!$D$20,Lister!$E$20,Lister!$D$7:$D$13),IF(OR(MONTH(F1093)=4,MONTH(E1093)=6),0)))))),0),"")</f>
        <v/>
      </c>
      <c r="T1093" s="48" t="str">
        <f>IFERROR(MAX(IF(OR(O1093="",P1093="",Q1093=""),"",IF(AND(MONTH(E1093)=6,MONTH(F1093)=6),(NETWORKDAYS(E1093,F1093,Lister!$D$7:$D$13)-Q1093)*N1093/NETWORKDAYS(Lister!$D$21,Lister!$E$21,Lister!$D$7:$D$13),IF(AND(MONTH(E1093)&lt;6,MONTH(F1093)=6),(NETWORKDAYS(Lister!$D$21,F1093,Lister!$D$7:$D$13)-Q1093)*N1093/NETWORKDAYS(Lister!$D$21,Lister!$E$21,Lister!$D$7:$D$13),IF(MONTH(F1093)&lt;6,0)))),0),"")</f>
        <v/>
      </c>
      <c r="U1093" s="50" t="str">
        <f t="shared" si="83"/>
        <v/>
      </c>
    </row>
    <row r="1094" spans="1:21" x14ac:dyDescent="0.35">
      <c r="A1094" s="11" t="str">
        <f t="shared" si="84"/>
        <v/>
      </c>
      <c r="B1094" s="32"/>
      <c r="C1094" s="17"/>
      <c r="D1094" s="18"/>
      <c r="E1094" s="12"/>
      <c r="F1094" s="12"/>
      <c r="G1094" s="40" t="str">
        <f>IF(OR(E1094="",F1094=""),"",NETWORKDAYS(E1094,F1094,Lister!$D$7:$D$13))</f>
        <v/>
      </c>
      <c r="H1094" s="14"/>
      <c r="I1094" s="25" t="str">
        <f t="shared" si="80"/>
        <v/>
      </c>
      <c r="J1094" s="45"/>
      <c r="K1094" s="46"/>
      <c r="L1094" s="15"/>
      <c r="M1094" s="49" t="str">
        <f t="shared" si="81"/>
        <v/>
      </c>
      <c r="N1094" s="47" t="str">
        <f t="shared" si="82"/>
        <v/>
      </c>
      <c r="O1094" s="15"/>
      <c r="P1094" s="15"/>
      <c r="Q1094" s="15"/>
      <c r="R1094" s="48" t="str">
        <f>IFERROR(MAX(IF(OR(O1094="",P1094="",Q1094=""),"",IF(AND(MONTH(E1094)=4,MONTH(F1094)=4),(NETWORKDAYS(E1094,F1094,Lister!$D$7:$D$13)-O1094)*N1094/NETWORKDAYS(Lister!$D$19,Lister!$E$19,Lister!$D$7:$D$13),IF(AND(MONTH(E1094)=4,MONTH(F1094)&gt;4),(NETWORKDAYS(E1094,Lister!$E$19,Lister!$D$7:$D$13)-O1094)*N1094/NETWORKDAYS(Lister!$D$19,Lister!$E$19,Lister!$D$7:$D$13),IF(MONTH(E1094)&gt;4,0)))),0),"")</f>
        <v/>
      </c>
      <c r="S1094" s="48" t="str">
        <f>IFERROR(MAX(IF(OR(O1094="",P1094="",Q1094=""),"",IF(AND(MONTH(E1094)=5,MONTH(F1094)=5),(NETWORKDAYS(E1094,F1094,Lister!$D$7:$D$13)-P1094)*N1094/NETWORKDAYS(Lister!$D$20,Lister!$E$20,Lister!$D$7:$D$13),IF(AND(MONTH(E1094)=4,MONTH(F1094)=5),(NETWORKDAYS(Lister!$D$20,F1094,Lister!$D$7:$D$13)-P1094)*N1094/NETWORKDAYS(Lister!$D$20,Lister!$E$20,Lister!$D$7:$D$13),IF(AND(MONTH(E1094)=5,MONTH(F1094)=6),(NETWORKDAYS(E1094,Lister!$E$20,Lister!$D$7:$D$13)-P1094)*N1094/NETWORKDAYS(Lister!$D$20,Lister!$E$20,Lister!$D$7:$D$13),IF(AND(MONTH(E1094)=4,MONTH(F1094)=6),(NETWORKDAYS(Lister!$D$20,Lister!$E$20,Lister!$D$7:$D$13)-P1094)*N1094/NETWORKDAYS(Lister!$D$20,Lister!$E$20,Lister!$D$7:$D$13),IF(OR(MONTH(F1094)=4,MONTH(E1094)=6),0)))))),0),"")</f>
        <v/>
      </c>
      <c r="T1094" s="48" t="str">
        <f>IFERROR(MAX(IF(OR(O1094="",P1094="",Q1094=""),"",IF(AND(MONTH(E1094)=6,MONTH(F1094)=6),(NETWORKDAYS(E1094,F1094,Lister!$D$7:$D$13)-Q1094)*N1094/NETWORKDAYS(Lister!$D$21,Lister!$E$21,Lister!$D$7:$D$13),IF(AND(MONTH(E1094)&lt;6,MONTH(F1094)=6),(NETWORKDAYS(Lister!$D$21,F1094,Lister!$D$7:$D$13)-Q1094)*N1094/NETWORKDAYS(Lister!$D$21,Lister!$E$21,Lister!$D$7:$D$13),IF(MONTH(F1094)&lt;6,0)))),0),"")</f>
        <v/>
      </c>
      <c r="U1094" s="50" t="str">
        <f t="shared" si="83"/>
        <v/>
      </c>
    </row>
    <row r="1095" spans="1:21" x14ac:dyDescent="0.35">
      <c r="A1095" s="11" t="str">
        <f t="shared" si="84"/>
        <v/>
      </c>
      <c r="B1095" s="32"/>
      <c r="C1095" s="17"/>
      <c r="D1095" s="18"/>
      <c r="E1095" s="12"/>
      <c r="F1095" s="12"/>
      <c r="G1095" s="40" t="str">
        <f>IF(OR(E1095="",F1095=""),"",NETWORKDAYS(E1095,F1095,Lister!$D$7:$D$13))</f>
        <v/>
      </c>
      <c r="H1095" s="14"/>
      <c r="I1095" s="25" t="str">
        <f t="shared" si="80"/>
        <v/>
      </c>
      <c r="J1095" s="45"/>
      <c r="K1095" s="46"/>
      <c r="L1095" s="15"/>
      <c r="M1095" s="49" t="str">
        <f t="shared" si="81"/>
        <v/>
      </c>
      <c r="N1095" s="47" t="str">
        <f t="shared" si="82"/>
        <v/>
      </c>
      <c r="O1095" s="15"/>
      <c r="P1095" s="15"/>
      <c r="Q1095" s="15"/>
      <c r="R1095" s="48" t="str">
        <f>IFERROR(MAX(IF(OR(O1095="",P1095="",Q1095=""),"",IF(AND(MONTH(E1095)=4,MONTH(F1095)=4),(NETWORKDAYS(E1095,F1095,Lister!$D$7:$D$13)-O1095)*N1095/NETWORKDAYS(Lister!$D$19,Lister!$E$19,Lister!$D$7:$D$13),IF(AND(MONTH(E1095)=4,MONTH(F1095)&gt;4),(NETWORKDAYS(E1095,Lister!$E$19,Lister!$D$7:$D$13)-O1095)*N1095/NETWORKDAYS(Lister!$D$19,Lister!$E$19,Lister!$D$7:$D$13),IF(MONTH(E1095)&gt;4,0)))),0),"")</f>
        <v/>
      </c>
      <c r="S1095" s="48" t="str">
        <f>IFERROR(MAX(IF(OR(O1095="",P1095="",Q1095=""),"",IF(AND(MONTH(E1095)=5,MONTH(F1095)=5),(NETWORKDAYS(E1095,F1095,Lister!$D$7:$D$13)-P1095)*N1095/NETWORKDAYS(Lister!$D$20,Lister!$E$20,Lister!$D$7:$D$13),IF(AND(MONTH(E1095)=4,MONTH(F1095)=5),(NETWORKDAYS(Lister!$D$20,F1095,Lister!$D$7:$D$13)-P1095)*N1095/NETWORKDAYS(Lister!$D$20,Lister!$E$20,Lister!$D$7:$D$13),IF(AND(MONTH(E1095)=5,MONTH(F1095)=6),(NETWORKDAYS(E1095,Lister!$E$20,Lister!$D$7:$D$13)-P1095)*N1095/NETWORKDAYS(Lister!$D$20,Lister!$E$20,Lister!$D$7:$D$13),IF(AND(MONTH(E1095)=4,MONTH(F1095)=6),(NETWORKDAYS(Lister!$D$20,Lister!$E$20,Lister!$D$7:$D$13)-P1095)*N1095/NETWORKDAYS(Lister!$D$20,Lister!$E$20,Lister!$D$7:$D$13),IF(OR(MONTH(F1095)=4,MONTH(E1095)=6),0)))))),0),"")</f>
        <v/>
      </c>
      <c r="T1095" s="48" t="str">
        <f>IFERROR(MAX(IF(OR(O1095="",P1095="",Q1095=""),"",IF(AND(MONTH(E1095)=6,MONTH(F1095)=6),(NETWORKDAYS(E1095,F1095,Lister!$D$7:$D$13)-Q1095)*N1095/NETWORKDAYS(Lister!$D$21,Lister!$E$21,Lister!$D$7:$D$13),IF(AND(MONTH(E1095)&lt;6,MONTH(F1095)=6),(NETWORKDAYS(Lister!$D$21,F1095,Lister!$D$7:$D$13)-Q1095)*N1095/NETWORKDAYS(Lister!$D$21,Lister!$E$21,Lister!$D$7:$D$13),IF(MONTH(F1095)&lt;6,0)))),0),"")</f>
        <v/>
      </c>
      <c r="U1095" s="50" t="str">
        <f t="shared" si="83"/>
        <v/>
      </c>
    </row>
    <row r="1096" spans="1:21" x14ac:dyDescent="0.35">
      <c r="A1096" s="11" t="str">
        <f t="shared" si="84"/>
        <v/>
      </c>
      <c r="B1096" s="32"/>
      <c r="C1096" s="17"/>
      <c r="D1096" s="18"/>
      <c r="E1096" s="12"/>
      <c r="F1096" s="12"/>
      <c r="G1096" s="40" t="str">
        <f>IF(OR(E1096="",F1096=""),"",NETWORKDAYS(E1096,F1096,Lister!$D$7:$D$13))</f>
        <v/>
      </c>
      <c r="H1096" s="14"/>
      <c r="I1096" s="25" t="str">
        <f t="shared" si="80"/>
        <v/>
      </c>
      <c r="J1096" s="45"/>
      <c r="K1096" s="46"/>
      <c r="L1096" s="15"/>
      <c r="M1096" s="49" t="str">
        <f t="shared" si="81"/>
        <v/>
      </c>
      <c r="N1096" s="47" t="str">
        <f t="shared" si="82"/>
        <v/>
      </c>
      <c r="O1096" s="15"/>
      <c r="P1096" s="15"/>
      <c r="Q1096" s="15"/>
      <c r="R1096" s="48" t="str">
        <f>IFERROR(MAX(IF(OR(O1096="",P1096="",Q1096=""),"",IF(AND(MONTH(E1096)=4,MONTH(F1096)=4),(NETWORKDAYS(E1096,F1096,Lister!$D$7:$D$13)-O1096)*N1096/NETWORKDAYS(Lister!$D$19,Lister!$E$19,Lister!$D$7:$D$13),IF(AND(MONTH(E1096)=4,MONTH(F1096)&gt;4),(NETWORKDAYS(E1096,Lister!$E$19,Lister!$D$7:$D$13)-O1096)*N1096/NETWORKDAYS(Lister!$D$19,Lister!$E$19,Lister!$D$7:$D$13),IF(MONTH(E1096)&gt;4,0)))),0),"")</f>
        <v/>
      </c>
      <c r="S1096" s="48" t="str">
        <f>IFERROR(MAX(IF(OR(O1096="",P1096="",Q1096=""),"",IF(AND(MONTH(E1096)=5,MONTH(F1096)=5),(NETWORKDAYS(E1096,F1096,Lister!$D$7:$D$13)-P1096)*N1096/NETWORKDAYS(Lister!$D$20,Lister!$E$20,Lister!$D$7:$D$13),IF(AND(MONTH(E1096)=4,MONTH(F1096)=5),(NETWORKDAYS(Lister!$D$20,F1096,Lister!$D$7:$D$13)-P1096)*N1096/NETWORKDAYS(Lister!$D$20,Lister!$E$20,Lister!$D$7:$D$13),IF(AND(MONTH(E1096)=5,MONTH(F1096)=6),(NETWORKDAYS(E1096,Lister!$E$20,Lister!$D$7:$D$13)-P1096)*N1096/NETWORKDAYS(Lister!$D$20,Lister!$E$20,Lister!$D$7:$D$13),IF(AND(MONTH(E1096)=4,MONTH(F1096)=6),(NETWORKDAYS(Lister!$D$20,Lister!$E$20,Lister!$D$7:$D$13)-P1096)*N1096/NETWORKDAYS(Lister!$D$20,Lister!$E$20,Lister!$D$7:$D$13),IF(OR(MONTH(F1096)=4,MONTH(E1096)=6),0)))))),0),"")</f>
        <v/>
      </c>
      <c r="T1096" s="48" t="str">
        <f>IFERROR(MAX(IF(OR(O1096="",P1096="",Q1096=""),"",IF(AND(MONTH(E1096)=6,MONTH(F1096)=6),(NETWORKDAYS(E1096,F1096,Lister!$D$7:$D$13)-Q1096)*N1096/NETWORKDAYS(Lister!$D$21,Lister!$E$21,Lister!$D$7:$D$13),IF(AND(MONTH(E1096)&lt;6,MONTH(F1096)=6),(NETWORKDAYS(Lister!$D$21,F1096,Lister!$D$7:$D$13)-Q1096)*N1096/NETWORKDAYS(Lister!$D$21,Lister!$E$21,Lister!$D$7:$D$13),IF(MONTH(F1096)&lt;6,0)))),0),"")</f>
        <v/>
      </c>
      <c r="U1096" s="50" t="str">
        <f t="shared" si="83"/>
        <v/>
      </c>
    </row>
    <row r="1097" spans="1:21" x14ac:dyDescent="0.35">
      <c r="A1097" s="11" t="str">
        <f t="shared" si="84"/>
        <v/>
      </c>
      <c r="B1097" s="32"/>
      <c r="C1097" s="17"/>
      <c r="D1097" s="18"/>
      <c r="E1097" s="12"/>
      <c r="F1097" s="12"/>
      <c r="G1097" s="40" t="str">
        <f>IF(OR(E1097="",F1097=""),"",NETWORKDAYS(E1097,F1097,Lister!$D$7:$D$13))</f>
        <v/>
      </c>
      <c r="H1097" s="14"/>
      <c r="I1097" s="25" t="str">
        <f t="shared" si="80"/>
        <v/>
      </c>
      <c r="J1097" s="45"/>
      <c r="K1097" s="46"/>
      <c r="L1097" s="15"/>
      <c r="M1097" s="49" t="str">
        <f t="shared" si="81"/>
        <v/>
      </c>
      <c r="N1097" s="47" t="str">
        <f t="shared" si="82"/>
        <v/>
      </c>
      <c r="O1097" s="15"/>
      <c r="P1097" s="15"/>
      <c r="Q1097" s="15"/>
      <c r="R1097" s="48" t="str">
        <f>IFERROR(MAX(IF(OR(O1097="",P1097="",Q1097=""),"",IF(AND(MONTH(E1097)=4,MONTH(F1097)=4),(NETWORKDAYS(E1097,F1097,Lister!$D$7:$D$13)-O1097)*N1097/NETWORKDAYS(Lister!$D$19,Lister!$E$19,Lister!$D$7:$D$13),IF(AND(MONTH(E1097)=4,MONTH(F1097)&gt;4),(NETWORKDAYS(E1097,Lister!$E$19,Lister!$D$7:$D$13)-O1097)*N1097/NETWORKDAYS(Lister!$D$19,Lister!$E$19,Lister!$D$7:$D$13),IF(MONTH(E1097)&gt;4,0)))),0),"")</f>
        <v/>
      </c>
      <c r="S1097" s="48" t="str">
        <f>IFERROR(MAX(IF(OR(O1097="",P1097="",Q1097=""),"",IF(AND(MONTH(E1097)=5,MONTH(F1097)=5),(NETWORKDAYS(E1097,F1097,Lister!$D$7:$D$13)-P1097)*N1097/NETWORKDAYS(Lister!$D$20,Lister!$E$20,Lister!$D$7:$D$13),IF(AND(MONTH(E1097)=4,MONTH(F1097)=5),(NETWORKDAYS(Lister!$D$20,F1097,Lister!$D$7:$D$13)-P1097)*N1097/NETWORKDAYS(Lister!$D$20,Lister!$E$20,Lister!$D$7:$D$13),IF(AND(MONTH(E1097)=5,MONTH(F1097)=6),(NETWORKDAYS(E1097,Lister!$E$20,Lister!$D$7:$D$13)-P1097)*N1097/NETWORKDAYS(Lister!$D$20,Lister!$E$20,Lister!$D$7:$D$13),IF(AND(MONTH(E1097)=4,MONTH(F1097)=6),(NETWORKDAYS(Lister!$D$20,Lister!$E$20,Lister!$D$7:$D$13)-P1097)*N1097/NETWORKDAYS(Lister!$D$20,Lister!$E$20,Lister!$D$7:$D$13),IF(OR(MONTH(F1097)=4,MONTH(E1097)=6),0)))))),0),"")</f>
        <v/>
      </c>
      <c r="T1097" s="48" t="str">
        <f>IFERROR(MAX(IF(OR(O1097="",P1097="",Q1097=""),"",IF(AND(MONTH(E1097)=6,MONTH(F1097)=6),(NETWORKDAYS(E1097,F1097,Lister!$D$7:$D$13)-Q1097)*N1097/NETWORKDAYS(Lister!$D$21,Lister!$E$21,Lister!$D$7:$D$13),IF(AND(MONTH(E1097)&lt;6,MONTH(F1097)=6),(NETWORKDAYS(Lister!$D$21,F1097,Lister!$D$7:$D$13)-Q1097)*N1097/NETWORKDAYS(Lister!$D$21,Lister!$E$21,Lister!$D$7:$D$13),IF(MONTH(F1097)&lt;6,0)))),0),"")</f>
        <v/>
      </c>
      <c r="U1097" s="50" t="str">
        <f t="shared" si="83"/>
        <v/>
      </c>
    </row>
    <row r="1098" spans="1:21" x14ac:dyDescent="0.35">
      <c r="A1098" s="11" t="str">
        <f t="shared" si="84"/>
        <v/>
      </c>
      <c r="B1098" s="32"/>
      <c r="C1098" s="17"/>
      <c r="D1098" s="18"/>
      <c r="E1098" s="12"/>
      <c r="F1098" s="12"/>
      <c r="G1098" s="40" t="str">
        <f>IF(OR(E1098="",F1098=""),"",NETWORKDAYS(E1098,F1098,Lister!$D$7:$D$13))</f>
        <v/>
      </c>
      <c r="H1098" s="14"/>
      <c r="I1098" s="25" t="str">
        <f t="shared" si="80"/>
        <v/>
      </c>
      <c r="J1098" s="45"/>
      <c r="K1098" s="46"/>
      <c r="L1098" s="15"/>
      <c r="M1098" s="49" t="str">
        <f t="shared" si="81"/>
        <v/>
      </c>
      <c r="N1098" s="47" t="str">
        <f t="shared" si="82"/>
        <v/>
      </c>
      <c r="O1098" s="15"/>
      <c r="P1098" s="15"/>
      <c r="Q1098" s="15"/>
      <c r="R1098" s="48" t="str">
        <f>IFERROR(MAX(IF(OR(O1098="",P1098="",Q1098=""),"",IF(AND(MONTH(E1098)=4,MONTH(F1098)=4),(NETWORKDAYS(E1098,F1098,Lister!$D$7:$D$13)-O1098)*N1098/NETWORKDAYS(Lister!$D$19,Lister!$E$19,Lister!$D$7:$D$13),IF(AND(MONTH(E1098)=4,MONTH(F1098)&gt;4),(NETWORKDAYS(E1098,Lister!$E$19,Lister!$D$7:$D$13)-O1098)*N1098/NETWORKDAYS(Lister!$D$19,Lister!$E$19,Lister!$D$7:$D$13),IF(MONTH(E1098)&gt;4,0)))),0),"")</f>
        <v/>
      </c>
      <c r="S1098" s="48" t="str">
        <f>IFERROR(MAX(IF(OR(O1098="",P1098="",Q1098=""),"",IF(AND(MONTH(E1098)=5,MONTH(F1098)=5),(NETWORKDAYS(E1098,F1098,Lister!$D$7:$D$13)-P1098)*N1098/NETWORKDAYS(Lister!$D$20,Lister!$E$20,Lister!$D$7:$D$13),IF(AND(MONTH(E1098)=4,MONTH(F1098)=5),(NETWORKDAYS(Lister!$D$20,F1098,Lister!$D$7:$D$13)-P1098)*N1098/NETWORKDAYS(Lister!$D$20,Lister!$E$20,Lister!$D$7:$D$13),IF(AND(MONTH(E1098)=5,MONTH(F1098)=6),(NETWORKDAYS(E1098,Lister!$E$20,Lister!$D$7:$D$13)-P1098)*N1098/NETWORKDAYS(Lister!$D$20,Lister!$E$20,Lister!$D$7:$D$13),IF(AND(MONTH(E1098)=4,MONTH(F1098)=6),(NETWORKDAYS(Lister!$D$20,Lister!$E$20,Lister!$D$7:$D$13)-P1098)*N1098/NETWORKDAYS(Lister!$D$20,Lister!$E$20,Lister!$D$7:$D$13),IF(OR(MONTH(F1098)=4,MONTH(E1098)=6),0)))))),0),"")</f>
        <v/>
      </c>
      <c r="T1098" s="48" t="str">
        <f>IFERROR(MAX(IF(OR(O1098="",P1098="",Q1098=""),"",IF(AND(MONTH(E1098)=6,MONTH(F1098)=6),(NETWORKDAYS(E1098,F1098,Lister!$D$7:$D$13)-Q1098)*N1098/NETWORKDAYS(Lister!$D$21,Lister!$E$21,Lister!$D$7:$D$13),IF(AND(MONTH(E1098)&lt;6,MONTH(F1098)=6),(NETWORKDAYS(Lister!$D$21,F1098,Lister!$D$7:$D$13)-Q1098)*N1098/NETWORKDAYS(Lister!$D$21,Lister!$E$21,Lister!$D$7:$D$13),IF(MONTH(F1098)&lt;6,0)))),0),"")</f>
        <v/>
      </c>
      <c r="U1098" s="50" t="str">
        <f t="shared" si="83"/>
        <v/>
      </c>
    </row>
    <row r="1099" spans="1:21" x14ac:dyDescent="0.35">
      <c r="A1099" s="11" t="str">
        <f t="shared" si="84"/>
        <v/>
      </c>
      <c r="B1099" s="32"/>
      <c r="C1099" s="17"/>
      <c r="D1099" s="18"/>
      <c r="E1099" s="12"/>
      <c r="F1099" s="12"/>
      <c r="G1099" s="40" t="str">
        <f>IF(OR(E1099="",F1099=""),"",NETWORKDAYS(E1099,F1099,Lister!$D$7:$D$13))</f>
        <v/>
      </c>
      <c r="H1099" s="14"/>
      <c r="I1099" s="25" t="str">
        <f t="shared" si="80"/>
        <v/>
      </c>
      <c r="J1099" s="45"/>
      <c r="K1099" s="46"/>
      <c r="L1099" s="15"/>
      <c r="M1099" s="49" t="str">
        <f t="shared" si="81"/>
        <v/>
      </c>
      <c r="N1099" s="47" t="str">
        <f t="shared" si="82"/>
        <v/>
      </c>
      <c r="O1099" s="15"/>
      <c r="P1099" s="15"/>
      <c r="Q1099" s="15"/>
      <c r="R1099" s="48" t="str">
        <f>IFERROR(MAX(IF(OR(O1099="",P1099="",Q1099=""),"",IF(AND(MONTH(E1099)=4,MONTH(F1099)=4),(NETWORKDAYS(E1099,F1099,Lister!$D$7:$D$13)-O1099)*N1099/NETWORKDAYS(Lister!$D$19,Lister!$E$19,Lister!$D$7:$D$13),IF(AND(MONTH(E1099)=4,MONTH(F1099)&gt;4),(NETWORKDAYS(E1099,Lister!$E$19,Lister!$D$7:$D$13)-O1099)*N1099/NETWORKDAYS(Lister!$D$19,Lister!$E$19,Lister!$D$7:$D$13),IF(MONTH(E1099)&gt;4,0)))),0),"")</f>
        <v/>
      </c>
      <c r="S1099" s="48" t="str">
        <f>IFERROR(MAX(IF(OR(O1099="",P1099="",Q1099=""),"",IF(AND(MONTH(E1099)=5,MONTH(F1099)=5),(NETWORKDAYS(E1099,F1099,Lister!$D$7:$D$13)-P1099)*N1099/NETWORKDAYS(Lister!$D$20,Lister!$E$20,Lister!$D$7:$D$13),IF(AND(MONTH(E1099)=4,MONTH(F1099)=5),(NETWORKDAYS(Lister!$D$20,F1099,Lister!$D$7:$D$13)-P1099)*N1099/NETWORKDAYS(Lister!$D$20,Lister!$E$20,Lister!$D$7:$D$13),IF(AND(MONTH(E1099)=5,MONTH(F1099)=6),(NETWORKDAYS(E1099,Lister!$E$20,Lister!$D$7:$D$13)-P1099)*N1099/NETWORKDAYS(Lister!$D$20,Lister!$E$20,Lister!$D$7:$D$13),IF(AND(MONTH(E1099)=4,MONTH(F1099)=6),(NETWORKDAYS(Lister!$D$20,Lister!$E$20,Lister!$D$7:$D$13)-P1099)*N1099/NETWORKDAYS(Lister!$D$20,Lister!$E$20,Lister!$D$7:$D$13),IF(OR(MONTH(F1099)=4,MONTH(E1099)=6),0)))))),0),"")</f>
        <v/>
      </c>
      <c r="T1099" s="48" t="str">
        <f>IFERROR(MAX(IF(OR(O1099="",P1099="",Q1099=""),"",IF(AND(MONTH(E1099)=6,MONTH(F1099)=6),(NETWORKDAYS(E1099,F1099,Lister!$D$7:$D$13)-Q1099)*N1099/NETWORKDAYS(Lister!$D$21,Lister!$E$21,Lister!$D$7:$D$13),IF(AND(MONTH(E1099)&lt;6,MONTH(F1099)=6),(NETWORKDAYS(Lister!$D$21,F1099,Lister!$D$7:$D$13)-Q1099)*N1099/NETWORKDAYS(Lister!$D$21,Lister!$E$21,Lister!$D$7:$D$13),IF(MONTH(F1099)&lt;6,0)))),0),"")</f>
        <v/>
      </c>
      <c r="U1099" s="50" t="str">
        <f t="shared" si="83"/>
        <v/>
      </c>
    </row>
    <row r="1100" spans="1:21" x14ac:dyDescent="0.35">
      <c r="A1100" s="11" t="str">
        <f t="shared" si="84"/>
        <v/>
      </c>
      <c r="B1100" s="32"/>
      <c r="C1100" s="17"/>
      <c r="D1100" s="18"/>
      <c r="E1100" s="12"/>
      <c r="F1100" s="12"/>
      <c r="G1100" s="40" t="str">
        <f>IF(OR(E1100="",F1100=""),"",NETWORKDAYS(E1100,F1100,Lister!$D$7:$D$13))</f>
        <v/>
      </c>
      <c r="H1100" s="14"/>
      <c r="I1100" s="25" t="str">
        <f t="shared" si="80"/>
        <v/>
      </c>
      <c r="J1100" s="45"/>
      <c r="K1100" s="46"/>
      <c r="L1100" s="15"/>
      <c r="M1100" s="49" t="str">
        <f t="shared" si="81"/>
        <v/>
      </c>
      <c r="N1100" s="47" t="str">
        <f t="shared" si="82"/>
        <v/>
      </c>
      <c r="O1100" s="15"/>
      <c r="P1100" s="15"/>
      <c r="Q1100" s="15"/>
      <c r="R1100" s="48" t="str">
        <f>IFERROR(MAX(IF(OR(O1100="",P1100="",Q1100=""),"",IF(AND(MONTH(E1100)=4,MONTH(F1100)=4),(NETWORKDAYS(E1100,F1100,Lister!$D$7:$D$13)-O1100)*N1100/NETWORKDAYS(Lister!$D$19,Lister!$E$19,Lister!$D$7:$D$13),IF(AND(MONTH(E1100)=4,MONTH(F1100)&gt;4),(NETWORKDAYS(E1100,Lister!$E$19,Lister!$D$7:$D$13)-O1100)*N1100/NETWORKDAYS(Lister!$D$19,Lister!$E$19,Lister!$D$7:$D$13),IF(MONTH(E1100)&gt;4,0)))),0),"")</f>
        <v/>
      </c>
      <c r="S1100" s="48" t="str">
        <f>IFERROR(MAX(IF(OR(O1100="",P1100="",Q1100=""),"",IF(AND(MONTH(E1100)=5,MONTH(F1100)=5),(NETWORKDAYS(E1100,F1100,Lister!$D$7:$D$13)-P1100)*N1100/NETWORKDAYS(Lister!$D$20,Lister!$E$20,Lister!$D$7:$D$13),IF(AND(MONTH(E1100)=4,MONTH(F1100)=5),(NETWORKDAYS(Lister!$D$20,F1100,Lister!$D$7:$D$13)-P1100)*N1100/NETWORKDAYS(Lister!$D$20,Lister!$E$20,Lister!$D$7:$D$13),IF(AND(MONTH(E1100)=5,MONTH(F1100)=6),(NETWORKDAYS(E1100,Lister!$E$20,Lister!$D$7:$D$13)-P1100)*N1100/NETWORKDAYS(Lister!$D$20,Lister!$E$20,Lister!$D$7:$D$13),IF(AND(MONTH(E1100)=4,MONTH(F1100)=6),(NETWORKDAYS(Lister!$D$20,Lister!$E$20,Lister!$D$7:$D$13)-P1100)*N1100/NETWORKDAYS(Lister!$D$20,Lister!$E$20,Lister!$D$7:$D$13),IF(OR(MONTH(F1100)=4,MONTH(E1100)=6),0)))))),0),"")</f>
        <v/>
      </c>
      <c r="T1100" s="48" t="str">
        <f>IFERROR(MAX(IF(OR(O1100="",P1100="",Q1100=""),"",IF(AND(MONTH(E1100)=6,MONTH(F1100)=6),(NETWORKDAYS(E1100,F1100,Lister!$D$7:$D$13)-Q1100)*N1100/NETWORKDAYS(Lister!$D$21,Lister!$E$21,Lister!$D$7:$D$13),IF(AND(MONTH(E1100)&lt;6,MONTH(F1100)=6),(NETWORKDAYS(Lister!$D$21,F1100,Lister!$D$7:$D$13)-Q1100)*N1100/NETWORKDAYS(Lister!$D$21,Lister!$E$21,Lister!$D$7:$D$13),IF(MONTH(F1100)&lt;6,0)))),0),"")</f>
        <v/>
      </c>
      <c r="U1100" s="50" t="str">
        <f t="shared" si="83"/>
        <v/>
      </c>
    </row>
    <row r="1101" spans="1:21" x14ac:dyDescent="0.35">
      <c r="A1101" s="11" t="str">
        <f t="shared" si="84"/>
        <v/>
      </c>
      <c r="B1101" s="32"/>
      <c r="C1101" s="17"/>
      <c r="D1101" s="18"/>
      <c r="E1101" s="12"/>
      <c r="F1101" s="12"/>
      <c r="G1101" s="40" t="str">
        <f>IF(OR(E1101="",F1101=""),"",NETWORKDAYS(E1101,F1101,Lister!$D$7:$D$13))</f>
        <v/>
      </c>
      <c r="H1101" s="14"/>
      <c r="I1101" s="25" t="str">
        <f t="shared" si="80"/>
        <v/>
      </c>
      <c r="J1101" s="45"/>
      <c r="K1101" s="46"/>
      <c r="L1101" s="15"/>
      <c r="M1101" s="49" t="str">
        <f t="shared" si="81"/>
        <v/>
      </c>
      <c r="N1101" s="47" t="str">
        <f t="shared" si="82"/>
        <v/>
      </c>
      <c r="O1101" s="15"/>
      <c r="P1101" s="15"/>
      <c r="Q1101" s="15"/>
      <c r="R1101" s="48" t="str">
        <f>IFERROR(MAX(IF(OR(O1101="",P1101="",Q1101=""),"",IF(AND(MONTH(E1101)=4,MONTH(F1101)=4),(NETWORKDAYS(E1101,F1101,Lister!$D$7:$D$13)-O1101)*N1101/NETWORKDAYS(Lister!$D$19,Lister!$E$19,Lister!$D$7:$D$13),IF(AND(MONTH(E1101)=4,MONTH(F1101)&gt;4),(NETWORKDAYS(E1101,Lister!$E$19,Lister!$D$7:$D$13)-O1101)*N1101/NETWORKDAYS(Lister!$D$19,Lister!$E$19,Lister!$D$7:$D$13),IF(MONTH(E1101)&gt;4,0)))),0),"")</f>
        <v/>
      </c>
      <c r="S1101" s="48" t="str">
        <f>IFERROR(MAX(IF(OR(O1101="",P1101="",Q1101=""),"",IF(AND(MONTH(E1101)=5,MONTH(F1101)=5),(NETWORKDAYS(E1101,F1101,Lister!$D$7:$D$13)-P1101)*N1101/NETWORKDAYS(Lister!$D$20,Lister!$E$20,Lister!$D$7:$D$13),IF(AND(MONTH(E1101)=4,MONTH(F1101)=5),(NETWORKDAYS(Lister!$D$20,F1101,Lister!$D$7:$D$13)-P1101)*N1101/NETWORKDAYS(Lister!$D$20,Lister!$E$20,Lister!$D$7:$D$13),IF(AND(MONTH(E1101)=5,MONTH(F1101)=6),(NETWORKDAYS(E1101,Lister!$E$20,Lister!$D$7:$D$13)-P1101)*N1101/NETWORKDAYS(Lister!$D$20,Lister!$E$20,Lister!$D$7:$D$13),IF(AND(MONTH(E1101)=4,MONTH(F1101)=6),(NETWORKDAYS(Lister!$D$20,Lister!$E$20,Lister!$D$7:$D$13)-P1101)*N1101/NETWORKDAYS(Lister!$D$20,Lister!$E$20,Lister!$D$7:$D$13),IF(OR(MONTH(F1101)=4,MONTH(E1101)=6),0)))))),0),"")</f>
        <v/>
      </c>
      <c r="T1101" s="48" t="str">
        <f>IFERROR(MAX(IF(OR(O1101="",P1101="",Q1101=""),"",IF(AND(MONTH(E1101)=6,MONTH(F1101)=6),(NETWORKDAYS(E1101,F1101,Lister!$D$7:$D$13)-Q1101)*N1101/NETWORKDAYS(Lister!$D$21,Lister!$E$21,Lister!$D$7:$D$13),IF(AND(MONTH(E1101)&lt;6,MONTH(F1101)=6),(NETWORKDAYS(Lister!$D$21,F1101,Lister!$D$7:$D$13)-Q1101)*N1101/NETWORKDAYS(Lister!$D$21,Lister!$E$21,Lister!$D$7:$D$13),IF(MONTH(F1101)&lt;6,0)))),0),"")</f>
        <v/>
      </c>
      <c r="U1101" s="50" t="str">
        <f t="shared" si="83"/>
        <v/>
      </c>
    </row>
    <row r="1102" spans="1:21" x14ac:dyDescent="0.35">
      <c r="A1102" s="11" t="str">
        <f t="shared" si="84"/>
        <v/>
      </c>
      <c r="B1102" s="32"/>
      <c r="C1102" s="17"/>
      <c r="D1102" s="18"/>
      <c r="E1102" s="12"/>
      <c r="F1102" s="12"/>
      <c r="G1102" s="40" t="str">
        <f>IF(OR(E1102="",F1102=""),"",NETWORKDAYS(E1102,F1102,Lister!$D$7:$D$13))</f>
        <v/>
      </c>
      <c r="H1102" s="14"/>
      <c r="I1102" s="25" t="str">
        <f t="shared" si="80"/>
        <v/>
      </c>
      <c r="J1102" s="45"/>
      <c r="K1102" s="46"/>
      <c r="L1102" s="15"/>
      <c r="M1102" s="49" t="str">
        <f t="shared" si="81"/>
        <v/>
      </c>
      <c r="N1102" s="47" t="str">
        <f t="shared" si="82"/>
        <v/>
      </c>
      <c r="O1102" s="15"/>
      <c r="P1102" s="15"/>
      <c r="Q1102" s="15"/>
      <c r="R1102" s="48" t="str">
        <f>IFERROR(MAX(IF(OR(O1102="",P1102="",Q1102=""),"",IF(AND(MONTH(E1102)=4,MONTH(F1102)=4),(NETWORKDAYS(E1102,F1102,Lister!$D$7:$D$13)-O1102)*N1102/NETWORKDAYS(Lister!$D$19,Lister!$E$19,Lister!$D$7:$D$13),IF(AND(MONTH(E1102)=4,MONTH(F1102)&gt;4),(NETWORKDAYS(E1102,Lister!$E$19,Lister!$D$7:$D$13)-O1102)*N1102/NETWORKDAYS(Lister!$D$19,Lister!$E$19,Lister!$D$7:$D$13),IF(MONTH(E1102)&gt;4,0)))),0),"")</f>
        <v/>
      </c>
      <c r="S1102" s="48" t="str">
        <f>IFERROR(MAX(IF(OR(O1102="",P1102="",Q1102=""),"",IF(AND(MONTH(E1102)=5,MONTH(F1102)=5),(NETWORKDAYS(E1102,F1102,Lister!$D$7:$D$13)-P1102)*N1102/NETWORKDAYS(Lister!$D$20,Lister!$E$20,Lister!$D$7:$D$13),IF(AND(MONTH(E1102)=4,MONTH(F1102)=5),(NETWORKDAYS(Lister!$D$20,F1102,Lister!$D$7:$D$13)-P1102)*N1102/NETWORKDAYS(Lister!$D$20,Lister!$E$20,Lister!$D$7:$D$13),IF(AND(MONTH(E1102)=5,MONTH(F1102)=6),(NETWORKDAYS(E1102,Lister!$E$20,Lister!$D$7:$D$13)-P1102)*N1102/NETWORKDAYS(Lister!$D$20,Lister!$E$20,Lister!$D$7:$D$13),IF(AND(MONTH(E1102)=4,MONTH(F1102)=6),(NETWORKDAYS(Lister!$D$20,Lister!$E$20,Lister!$D$7:$D$13)-P1102)*N1102/NETWORKDAYS(Lister!$D$20,Lister!$E$20,Lister!$D$7:$D$13),IF(OR(MONTH(F1102)=4,MONTH(E1102)=6),0)))))),0),"")</f>
        <v/>
      </c>
      <c r="T1102" s="48" t="str">
        <f>IFERROR(MAX(IF(OR(O1102="",P1102="",Q1102=""),"",IF(AND(MONTH(E1102)=6,MONTH(F1102)=6),(NETWORKDAYS(E1102,F1102,Lister!$D$7:$D$13)-Q1102)*N1102/NETWORKDAYS(Lister!$D$21,Lister!$E$21,Lister!$D$7:$D$13),IF(AND(MONTH(E1102)&lt;6,MONTH(F1102)=6),(NETWORKDAYS(Lister!$D$21,F1102,Lister!$D$7:$D$13)-Q1102)*N1102/NETWORKDAYS(Lister!$D$21,Lister!$E$21,Lister!$D$7:$D$13),IF(MONTH(F1102)&lt;6,0)))),0),"")</f>
        <v/>
      </c>
      <c r="U1102" s="50" t="str">
        <f t="shared" si="83"/>
        <v/>
      </c>
    </row>
    <row r="1103" spans="1:21" x14ac:dyDescent="0.35">
      <c r="A1103" s="11" t="str">
        <f t="shared" si="84"/>
        <v/>
      </c>
      <c r="B1103" s="32"/>
      <c r="C1103" s="17"/>
      <c r="D1103" s="18"/>
      <c r="E1103" s="12"/>
      <c r="F1103" s="12"/>
      <c r="G1103" s="40" t="str">
        <f>IF(OR(E1103="",F1103=""),"",NETWORKDAYS(E1103,F1103,Lister!$D$7:$D$13))</f>
        <v/>
      </c>
      <c r="H1103" s="14"/>
      <c r="I1103" s="25" t="str">
        <f t="shared" si="80"/>
        <v/>
      </c>
      <c r="J1103" s="45"/>
      <c r="K1103" s="46"/>
      <c r="L1103" s="15"/>
      <c r="M1103" s="49" t="str">
        <f t="shared" si="81"/>
        <v/>
      </c>
      <c r="N1103" s="47" t="str">
        <f t="shared" si="82"/>
        <v/>
      </c>
      <c r="O1103" s="15"/>
      <c r="P1103" s="15"/>
      <c r="Q1103" s="15"/>
      <c r="R1103" s="48" t="str">
        <f>IFERROR(MAX(IF(OR(O1103="",P1103="",Q1103=""),"",IF(AND(MONTH(E1103)=4,MONTH(F1103)=4),(NETWORKDAYS(E1103,F1103,Lister!$D$7:$D$13)-O1103)*N1103/NETWORKDAYS(Lister!$D$19,Lister!$E$19,Lister!$D$7:$D$13),IF(AND(MONTH(E1103)=4,MONTH(F1103)&gt;4),(NETWORKDAYS(E1103,Lister!$E$19,Lister!$D$7:$D$13)-O1103)*N1103/NETWORKDAYS(Lister!$D$19,Lister!$E$19,Lister!$D$7:$D$13),IF(MONTH(E1103)&gt;4,0)))),0),"")</f>
        <v/>
      </c>
      <c r="S1103" s="48" t="str">
        <f>IFERROR(MAX(IF(OR(O1103="",P1103="",Q1103=""),"",IF(AND(MONTH(E1103)=5,MONTH(F1103)=5),(NETWORKDAYS(E1103,F1103,Lister!$D$7:$D$13)-P1103)*N1103/NETWORKDAYS(Lister!$D$20,Lister!$E$20,Lister!$D$7:$D$13),IF(AND(MONTH(E1103)=4,MONTH(F1103)=5),(NETWORKDAYS(Lister!$D$20,F1103,Lister!$D$7:$D$13)-P1103)*N1103/NETWORKDAYS(Lister!$D$20,Lister!$E$20,Lister!$D$7:$D$13),IF(AND(MONTH(E1103)=5,MONTH(F1103)=6),(NETWORKDAYS(E1103,Lister!$E$20,Lister!$D$7:$D$13)-P1103)*N1103/NETWORKDAYS(Lister!$D$20,Lister!$E$20,Lister!$D$7:$D$13),IF(AND(MONTH(E1103)=4,MONTH(F1103)=6),(NETWORKDAYS(Lister!$D$20,Lister!$E$20,Lister!$D$7:$D$13)-P1103)*N1103/NETWORKDAYS(Lister!$D$20,Lister!$E$20,Lister!$D$7:$D$13),IF(OR(MONTH(F1103)=4,MONTH(E1103)=6),0)))))),0),"")</f>
        <v/>
      </c>
      <c r="T1103" s="48" t="str">
        <f>IFERROR(MAX(IF(OR(O1103="",P1103="",Q1103=""),"",IF(AND(MONTH(E1103)=6,MONTH(F1103)=6),(NETWORKDAYS(E1103,F1103,Lister!$D$7:$D$13)-Q1103)*N1103/NETWORKDAYS(Lister!$D$21,Lister!$E$21,Lister!$D$7:$D$13),IF(AND(MONTH(E1103)&lt;6,MONTH(F1103)=6),(NETWORKDAYS(Lister!$D$21,F1103,Lister!$D$7:$D$13)-Q1103)*N1103/NETWORKDAYS(Lister!$D$21,Lister!$E$21,Lister!$D$7:$D$13),IF(MONTH(F1103)&lt;6,0)))),0),"")</f>
        <v/>
      </c>
      <c r="U1103" s="50" t="str">
        <f t="shared" si="83"/>
        <v/>
      </c>
    </row>
    <row r="1104" spans="1:21" x14ac:dyDescent="0.35">
      <c r="A1104" s="11" t="str">
        <f t="shared" si="84"/>
        <v/>
      </c>
      <c r="B1104" s="32"/>
      <c r="C1104" s="17"/>
      <c r="D1104" s="18"/>
      <c r="E1104" s="12"/>
      <c r="F1104" s="12"/>
      <c r="G1104" s="40" t="str">
        <f>IF(OR(E1104="",F1104=""),"",NETWORKDAYS(E1104,F1104,Lister!$D$7:$D$13))</f>
        <v/>
      </c>
      <c r="H1104" s="14"/>
      <c r="I1104" s="25" t="str">
        <f t="shared" si="80"/>
        <v/>
      </c>
      <c r="J1104" s="45"/>
      <c r="K1104" s="46"/>
      <c r="L1104" s="15"/>
      <c r="M1104" s="49" t="str">
        <f t="shared" si="81"/>
        <v/>
      </c>
      <c r="N1104" s="47" t="str">
        <f t="shared" si="82"/>
        <v/>
      </c>
      <c r="O1104" s="15"/>
      <c r="P1104" s="15"/>
      <c r="Q1104" s="15"/>
      <c r="R1104" s="48" t="str">
        <f>IFERROR(MAX(IF(OR(O1104="",P1104="",Q1104=""),"",IF(AND(MONTH(E1104)=4,MONTH(F1104)=4),(NETWORKDAYS(E1104,F1104,Lister!$D$7:$D$13)-O1104)*N1104/NETWORKDAYS(Lister!$D$19,Lister!$E$19,Lister!$D$7:$D$13),IF(AND(MONTH(E1104)=4,MONTH(F1104)&gt;4),(NETWORKDAYS(E1104,Lister!$E$19,Lister!$D$7:$D$13)-O1104)*N1104/NETWORKDAYS(Lister!$D$19,Lister!$E$19,Lister!$D$7:$D$13),IF(MONTH(E1104)&gt;4,0)))),0),"")</f>
        <v/>
      </c>
      <c r="S1104" s="48" t="str">
        <f>IFERROR(MAX(IF(OR(O1104="",P1104="",Q1104=""),"",IF(AND(MONTH(E1104)=5,MONTH(F1104)=5),(NETWORKDAYS(E1104,F1104,Lister!$D$7:$D$13)-P1104)*N1104/NETWORKDAYS(Lister!$D$20,Lister!$E$20,Lister!$D$7:$D$13),IF(AND(MONTH(E1104)=4,MONTH(F1104)=5),(NETWORKDAYS(Lister!$D$20,F1104,Lister!$D$7:$D$13)-P1104)*N1104/NETWORKDAYS(Lister!$D$20,Lister!$E$20,Lister!$D$7:$D$13),IF(AND(MONTH(E1104)=5,MONTH(F1104)=6),(NETWORKDAYS(E1104,Lister!$E$20,Lister!$D$7:$D$13)-P1104)*N1104/NETWORKDAYS(Lister!$D$20,Lister!$E$20,Lister!$D$7:$D$13),IF(AND(MONTH(E1104)=4,MONTH(F1104)=6),(NETWORKDAYS(Lister!$D$20,Lister!$E$20,Lister!$D$7:$D$13)-P1104)*N1104/NETWORKDAYS(Lister!$D$20,Lister!$E$20,Lister!$D$7:$D$13),IF(OR(MONTH(F1104)=4,MONTH(E1104)=6),0)))))),0),"")</f>
        <v/>
      </c>
      <c r="T1104" s="48" t="str">
        <f>IFERROR(MAX(IF(OR(O1104="",P1104="",Q1104=""),"",IF(AND(MONTH(E1104)=6,MONTH(F1104)=6),(NETWORKDAYS(E1104,F1104,Lister!$D$7:$D$13)-Q1104)*N1104/NETWORKDAYS(Lister!$D$21,Lister!$E$21,Lister!$D$7:$D$13),IF(AND(MONTH(E1104)&lt;6,MONTH(F1104)=6),(NETWORKDAYS(Lister!$D$21,F1104,Lister!$D$7:$D$13)-Q1104)*N1104/NETWORKDAYS(Lister!$D$21,Lister!$E$21,Lister!$D$7:$D$13),IF(MONTH(F1104)&lt;6,0)))),0),"")</f>
        <v/>
      </c>
      <c r="U1104" s="50" t="str">
        <f t="shared" si="83"/>
        <v/>
      </c>
    </row>
    <row r="1105" spans="1:21" x14ac:dyDescent="0.35">
      <c r="A1105" s="11" t="str">
        <f t="shared" si="84"/>
        <v/>
      </c>
      <c r="B1105" s="32"/>
      <c r="C1105" s="17"/>
      <c r="D1105" s="18"/>
      <c r="E1105" s="12"/>
      <c r="F1105" s="12"/>
      <c r="G1105" s="40" t="str">
        <f>IF(OR(E1105="",F1105=""),"",NETWORKDAYS(E1105,F1105,Lister!$D$7:$D$13))</f>
        <v/>
      </c>
      <c r="H1105" s="14"/>
      <c r="I1105" s="25" t="str">
        <f t="shared" si="80"/>
        <v/>
      </c>
      <c r="J1105" s="45"/>
      <c r="K1105" s="46"/>
      <c r="L1105" s="15"/>
      <c r="M1105" s="49" t="str">
        <f t="shared" si="81"/>
        <v/>
      </c>
      <c r="N1105" s="47" t="str">
        <f t="shared" si="82"/>
        <v/>
      </c>
      <c r="O1105" s="15"/>
      <c r="P1105" s="15"/>
      <c r="Q1105" s="15"/>
      <c r="R1105" s="48" t="str">
        <f>IFERROR(MAX(IF(OR(O1105="",P1105="",Q1105=""),"",IF(AND(MONTH(E1105)=4,MONTH(F1105)=4),(NETWORKDAYS(E1105,F1105,Lister!$D$7:$D$13)-O1105)*N1105/NETWORKDAYS(Lister!$D$19,Lister!$E$19,Lister!$D$7:$D$13),IF(AND(MONTH(E1105)=4,MONTH(F1105)&gt;4),(NETWORKDAYS(E1105,Lister!$E$19,Lister!$D$7:$D$13)-O1105)*N1105/NETWORKDAYS(Lister!$D$19,Lister!$E$19,Lister!$D$7:$D$13),IF(MONTH(E1105)&gt;4,0)))),0),"")</f>
        <v/>
      </c>
      <c r="S1105" s="48" t="str">
        <f>IFERROR(MAX(IF(OR(O1105="",P1105="",Q1105=""),"",IF(AND(MONTH(E1105)=5,MONTH(F1105)=5),(NETWORKDAYS(E1105,F1105,Lister!$D$7:$D$13)-P1105)*N1105/NETWORKDAYS(Lister!$D$20,Lister!$E$20,Lister!$D$7:$D$13),IF(AND(MONTH(E1105)=4,MONTH(F1105)=5),(NETWORKDAYS(Lister!$D$20,F1105,Lister!$D$7:$D$13)-P1105)*N1105/NETWORKDAYS(Lister!$D$20,Lister!$E$20,Lister!$D$7:$D$13),IF(AND(MONTH(E1105)=5,MONTH(F1105)=6),(NETWORKDAYS(E1105,Lister!$E$20,Lister!$D$7:$D$13)-P1105)*N1105/NETWORKDAYS(Lister!$D$20,Lister!$E$20,Lister!$D$7:$D$13),IF(AND(MONTH(E1105)=4,MONTH(F1105)=6),(NETWORKDAYS(Lister!$D$20,Lister!$E$20,Lister!$D$7:$D$13)-P1105)*N1105/NETWORKDAYS(Lister!$D$20,Lister!$E$20,Lister!$D$7:$D$13),IF(OR(MONTH(F1105)=4,MONTH(E1105)=6),0)))))),0),"")</f>
        <v/>
      </c>
      <c r="T1105" s="48" t="str">
        <f>IFERROR(MAX(IF(OR(O1105="",P1105="",Q1105=""),"",IF(AND(MONTH(E1105)=6,MONTH(F1105)=6),(NETWORKDAYS(E1105,F1105,Lister!$D$7:$D$13)-Q1105)*N1105/NETWORKDAYS(Lister!$D$21,Lister!$E$21,Lister!$D$7:$D$13),IF(AND(MONTH(E1105)&lt;6,MONTH(F1105)=6),(NETWORKDAYS(Lister!$D$21,F1105,Lister!$D$7:$D$13)-Q1105)*N1105/NETWORKDAYS(Lister!$D$21,Lister!$E$21,Lister!$D$7:$D$13),IF(MONTH(F1105)&lt;6,0)))),0),"")</f>
        <v/>
      </c>
      <c r="U1105" s="50" t="str">
        <f t="shared" si="83"/>
        <v/>
      </c>
    </row>
    <row r="1106" spans="1:21" x14ac:dyDescent="0.35">
      <c r="A1106" s="11" t="str">
        <f t="shared" si="84"/>
        <v/>
      </c>
      <c r="B1106" s="32"/>
      <c r="C1106" s="17"/>
      <c r="D1106" s="18"/>
      <c r="E1106" s="12"/>
      <c r="F1106" s="12"/>
      <c r="G1106" s="40" t="str">
        <f>IF(OR(E1106="",F1106=""),"",NETWORKDAYS(E1106,F1106,Lister!$D$7:$D$13))</f>
        <v/>
      </c>
      <c r="H1106" s="14"/>
      <c r="I1106" s="25" t="str">
        <f t="shared" si="80"/>
        <v/>
      </c>
      <c r="J1106" s="45"/>
      <c r="K1106" s="46"/>
      <c r="L1106" s="15"/>
      <c r="M1106" s="49" t="str">
        <f t="shared" si="81"/>
        <v/>
      </c>
      <c r="N1106" s="47" t="str">
        <f t="shared" si="82"/>
        <v/>
      </c>
      <c r="O1106" s="15"/>
      <c r="P1106" s="15"/>
      <c r="Q1106" s="15"/>
      <c r="R1106" s="48" t="str">
        <f>IFERROR(MAX(IF(OR(O1106="",P1106="",Q1106=""),"",IF(AND(MONTH(E1106)=4,MONTH(F1106)=4),(NETWORKDAYS(E1106,F1106,Lister!$D$7:$D$13)-O1106)*N1106/NETWORKDAYS(Lister!$D$19,Lister!$E$19,Lister!$D$7:$D$13),IF(AND(MONTH(E1106)=4,MONTH(F1106)&gt;4),(NETWORKDAYS(E1106,Lister!$E$19,Lister!$D$7:$D$13)-O1106)*N1106/NETWORKDAYS(Lister!$D$19,Lister!$E$19,Lister!$D$7:$D$13),IF(MONTH(E1106)&gt;4,0)))),0),"")</f>
        <v/>
      </c>
      <c r="S1106" s="48" t="str">
        <f>IFERROR(MAX(IF(OR(O1106="",P1106="",Q1106=""),"",IF(AND(MONTH(E1106)=5,MONTH(F1106)=5),(NETWORKDAYS(E1106,F1106,Lister!$D$7:$D$13)-P1106)*N1106/NETWORKDAYS(Lister!$D$20,Lister!$E$20,Lister!$D$7:$D$13),IF(AND(MONTH(E1106)=4,MONTH(F1106)=5),(NETWORKDAYS(Lister!$D$20,F1106,Lister!$D$7:$D$13)-P1106)*N1106/NETWORKDAYS(Lister!$D$20,Lister!$E$20,Lister!$D$7:$D$13),IF(AND(MONTH(E1106)=5,MONTH(F1106)=6),(NETWORKDAYS(E1106,Lister!$E$20,Lister!$D$7:$D$13)-P1106)*N1106/NETWORKDAYS(Lister!$D$20,Lister!$E$20,Lister!$D$7:$D$13),IF(AND(MONTH(E1106)=4,MONTH(F1106)=6),(NETWORKDAYS(Lister!$D$20,Lister!$E$20,Lister!$D$7:$D$13)-P1106)*N1106/NETWORKDAYS(Lister!$D$20,Lister!$E$20,Lister!$D$7:$D$13),IF(OR(MONTH(F1106)=4,MONTH(E1106)=6),0)))))),0),"")</f>
        <v/>
      </c>
      <c r="T1106" s="48" t="str">
        <f>IFERROR(MAX(IF(OR(O1106="",P1106="",Q1106=""),"",IF(AND(MONTH(E1106)=6,MONTH(F1106)=6),(NETWORKDAYS(E1106,F1106,Lister!$D$7:$D$13)-Q1106)*N1106/NETWORKDAYS(Lister!$D$21,Lister!$E$21,Lister!$D$7:$D$13),IF(AND(MONTH(E1106)&lt;6,MONTH(F1106)=6),(NETWORKDAYS(Lister!$D$21,F1106,Lister!$D$7:$D$13)-Q1106)*N1106/NETWORKDAYS(Lister!$D$21,Lister!$E$21,Lister!$D$7:$D$13),IF(MONTH(F1106)&lt;6,0)))),0),"")</f>
        <v/>
      </c>
      <c r="U1106" s="50" t="str">
        <f t="shared" si="83"/>
        <v/>
      </c>
    </row>
    <row r="1107" spans="1:21" x14ac:dyDescent="0.35">
      <c r="A1107" s="11" t="str">
        <f t="shared" si="84"/>
        <v/>
      </c>
      <c r="B1107" s="32"/>
      <c r="C1107" s="17"/>
      <c r="D1107" s="18"/>
      <c r="E1107" s="12"/>
      <c r="F1107" s="12"/>
      <c r="G1107" s="40" t="str">
        <f>IF(OR(E1107="",F1107=""),"",NETWORKDAYS(E1107,F1107,Lister!$D$7:$D$13))</f>
        <v/>
      </c>
      <c r="H1107" s="14"/>
      <c r="I1107" s="25" t="str">
        <f t="shared" si="80"/>
        <v/>
      </c>
      <c r="J1107" s="45"/>
      <c r="K1107" s="46"/>
      <c r="L1107" s="15"/>
      <c r="M1107" s="49" t="str">
        <f t="shared" si="81"/>
        <v/>
      </c>
      <c r="N1107" s="47" t="str">
        <f t="shared" si="82"/>
        <v/>
      </c>
      <c r="O1107" s="15"/>
      <c r="P1107" s="15"/>
      <c r="Q1107" s="15"/>
      <c r="R1107" s="48" t="str">
        <f>IFERROR(MAX(IF(OR(O1107="",P1107="",Q1107=""),"",IF(AND(MONTH(E1107)=4,MONTH(F1107)=4),(NETWORKDAYS(E1107,F1107,Lister!$D$7:$D$13)-O1107)*N1107/NETWORKDAYS(Lister!$D$19,Lister!$E$19,Lister!$D$7:$D$13),IF(AND(MONTH(E1107)=4,MONTH(F1107)&gt;4),(NETWORKDAYS(E1107,Lister!$E$19,Lister!$D$7:$D$13)-O1107)*N1107/NETWORKDAYS(Lister!$D$19,Lister!$E$19,Lister!$D$7:$D$13),IF(MONTH(E1107)&gt;4,0)))),0),"")</f>
        <v/>
      </c>
      <c r="S1107" s="48" t="str">
        <f>IFERROR(MAX(IF(OR(O1107="",P1107="",Q1107=""),"",IF(AND(MONTH(E1107)=5,MONTH(F1107)=5),(NETWORKDAYS(E1107,F1107,Lister!$D$7:$D$13)-P1107)*N1107/NETWORKDAYS(Lister!$D$20,Lister!$E$20,Lister!$D$7:$D$13),IF(AND(MONTH(E1107)=4,MONTH(F1107)=5),(NETWORKDAYS(Lister!$D$20,F1107,Lister!$D$7:$D$13)-P1107)*N1107/NETWORKDAYS(Lister!$D$20,Lister!$E$20,Lister!$D$7:$D$13),IF(AND(MONTH(E1107)=5,MONTH(F1107)=6),(NETWORKDAYS(E1107,Lister!$E$20,Lister!$D$7:$D$13)-P1107)*N1107/NETWORKDAYS(Lister!$D$20,Lister!$E$20,Lister!$D$7:$D$13),IF(AND(MONTH(E1107)=4,MONTH(F1107)=6),(NETWORKDAYS(Lister!$D$20,Lister!$E$20,Lister!$D$7:$D$13)-P1107)*N1107/NETWORKDAYS(Lister!$D$20,Lister!$E$20,Lister!$D$7:$D$13),IF(OR(MONTH(F1107)=4,MONTH(E1107)=6),0)))))),0),"")</f>
        <v/>
      </c>
      <c r="T1107" s="48" t="str">
        <f>IFERROR(MAX(IF(OR(O1107="",P1107="",Q1107=""),"",IF(AND(MONTH(E1107)=6,MONTH(F1107)=6),(NETWORKDAYS(E1107,F1107,Lister!$D$7:$D$13)-Q1107)*N1107/NETWORKDAYS(Lister!$D$21,Lister!$E$21,Lister!$D$7:$D$13),IF(AND(MONTH(E1107)&lt;6,MONTH(F1107)=6),(NETWORKDAYS(Lister!$D$21,F1107,Lister!$D$7:$D$13)-Q1107)*N1107/NETWORKDAYS(Lister!$D$21,Lister!$E$21,Lister!$D$7:$D$13),IF(MONTH(F1107)&lt;6,0)))),0),"")</f>
        <v/>
      </c>
      <c r="U1107" s="50" t="str">
        <f t="shared" si="83"/>
        <v/>
      </c>
    </row>
    <row r="1108" spans="1:21" x14ac:dyDescent="0.35">
      <c r="A1108" s="11" t="str">
        <f t="shared" si="84"/>
        <v/>
      </c>
      <c r="B1108" s="32"/>
      <c r="C1108" s="17"/>
      <c r="D1108" s="18"/>
      <c r="E1108" s="12"/>
      <c r="F1108" s="12"/>
      <c r="G1108" s="40" t="str">
        <f>IF(OR(E1108="",F1108=""),"",NETWORKDAYS(E1108,F1108,Lister!$D$7:$D$13))</f>
        <v/>
      </c>
      <c r="H1108" s="14"/>
      <c r="I1108" s="25" t="str">
        <f t="shared" si="80"/>
        <v/>
      </c>
      <c r="J1108" s="45"/>
      <c r="K1108" s="46"/>
      <c r="L1108" s="15"/>
      <c r="M1108" s="49" t="str">
        <f t="shared" si="81"/>
        <v/>
      </c>
      <c r="N1108" s="47" t="str">
        <f t="shared" si="82"/>
        <v/>
      </c>
      <c r="O1108" s="15"/>
      <c r="P1108" s="15"/>
      <c r="Q1108" s="15"/>
      <c r="R1108" s="48" t="str">
        <f>IFERROR(MAX(IF(OR(O1108="",P1108="",Q1108=""),"",IF(AND(MONTH(E1108)=4,MONTH(F1108)=4),(NETWORKDAYS(E1108,F1108,Lister!$D$7:$D$13)-O1108)*N1108/NETWORKDAYS(Lister!$D$19,Lister!$E$19,Lister!$D$7:$D$13),IF(AND(MONTH(E1108)=4,MONTH(F1108)&gt;4),(NETWORKDAYS(E1108,Lister!$E$19,Lister!$D$7:$D$13)-O1108)*N1108/NETWORKDAYS(Lister!$D$19,Lister!$E$19,Lister!$D$7:$D$13),IF(MONTH(E1108)&gt;4,0)))),0),"")</f>
        <v/>
      </c>
      <c r="S1108" s="48" t="str">
        <f>IFERROR(MAX(IF(OR(O1108="",P1108="",Q1108=""),"",IF(AND(MONTH(E1108)=5,MONTH(F1108)=5),(NETWORKDAYS(E1108,F1108,Lister!$D$7:$D$13)-P1108)*N1108/NETWORKDAYS(Lister!$D$20,Lister!$E$20,Lister!$D$7:$D$13),IF(AND(MONTH(E1108)=4,MONTH(F1108)=5),(NETWORKDAYS(Lister!$D$20,F1108,Lister!$D$7:$D$13)-P1108)*N1108/NETWORKDAYS(Lister!$D$20,Lister!$E$20,Lister!$D$7:$D$13),IF(AND(MONTH(E1108)=5,MONTH(F1108)=6),(NETWORKDAYS(E1108,Lister!$E$20,Lister!$D$7:$D$13)-P1108)*N1108/NETWORKDAYS(Lister!$D$20,Lister!$E$20,Lister!$D$7:$D$13),IF(AND(MONTH(E1108)=4,MONTH(F1108)=6),(NETWORKDAYS(Lister!$D$20,Lister!$E$20,Lister!$D$7:$D$13)-P1108)*N1108/NETWORKDAYS(Lister!$D$20,Lister!$E$20,Lister!$D$7:$D$13),IF(OR(MONTH(F1108)=4,MONTH(E1108)=6),0)))))),0),"")</f>
        <v/>
      </c>
      <c r="T1108" s="48" t="str">
        <f>IFERROR(MAX(IF(OR(O1108="",P1108="",Q1108=""),"",IF(AND(MONTH(E1108)=6,MONTH(F1108)=6),(NETWORKDAYS(E1108,F1108,Lister!$D$7:$D$13)-Q1108)*N1108/NETWORKDAYS(Lister!$D$21,Lister!$E$21,Lister!$D$7:$D$13),IF(AND(MONTH(E1108)&lt;6,MONTH(F1108)=6),(NETWORKDAYS(Lister!$D$21,F1108,Lister!$D$7:$D$13)-Q1108)*N1108/NETWORKDAYS(Lister!$D$21,Lister!$E$21,Lister!$D$7:$D$13),IF(MONTH(F1108)&lt;6,0)))),0),"")</f>
        <v/>
      </c>
      <c r="U1108" s="50" t="str">
        <f t="shared" si="83"/>
        <v/>
      </c>
    </row>
    <row r="1109" spans="1:21" x14ac:dyDescent="0.35">
      <c r="A1109" s="11" t="str">
        <f t="shared" si="84"/>
        <v/>
      </c>
      <c r="B1109" s="32"/>
      <c r="C1109" s="17"/>
      <c r="D1109" s="18"/>
      <c r="E1109" s="12"/>
      <c r="F1109" s="12"/>
      <c r="G1109" s="40" t="str">
        <f>IF(OR(E1109="",F1109=""),"",NETWORKDAYS(E1109,F1109,Lister!$D$7:$D$13))</f>
        <v/>
      </c>
      <c r="H1109" s="14"/>
      <c r="I1109" s="25" t="str">
        <f t="shared" si="80"/>
        <v/>
      </c>
      <c r="J1109" s="45"/>
      <c r="K1109" s="46"/>
      <c r="L1109" s="15"/>
      <c r="M1109" s="49" t="str">
        <f t="shared" si="81"/>
        <v/>
      </c>
      <c r="N1109" s="47" t="str">
        <f t="shared" si="82"/>
        <v/>
      </c>
      <c r="O1109" s="15"/>
      <c r="P1109" s="15"/>
      <c r="Q1109" s="15"/>
      <c r="R1109" s="48" t="str">
        <f>IFERROR(MAX(IF(OR(O1109="",P1109="",Q1109=""),"",IF(AND(MONTH(E1109)=4,MONTH(F1109)=4),(NETWORKDAYS(E1109,F1109,Lister!$D$7:$D$13)-O1109)*N1109/NETWORKDAYS(Lister!$D$19,Lister!$E$19,Lister!$D$7:$D$13),IF(AND(MONTH(E1109)=4,MONTH(F1109)&gt;4),(NETWORKDAYS(E1109,Lister!$E$19,Lister!$D$7:$D$13)-O1109)*N1109/NETWORKDAYS(Lister!$D$19,Lister!$E$19,Lister!$D$7:$D$13),IF(MONTH(E1109)&gt;4,0)))),0),"")</f>
        <v/>
      </c>
      <c r="S1109" s="48" t="str">
        <f>IFERROR(MAX(IF(OR(O1109="",P1109="",Q1109=""),"",IF(AND(MONTH(E1109)=5,MONTH(F1109)=5),(NETWORKDAYS(E1109,F1109,Lister!$D$7:$D$13)-P1109)*N1109/NETWORKDAYS(Lister!$D$20,Lister!$E$20,Lister!$D$7:$D$13),IF(AND(MONTH(E1109)=4,MONTH(F1109)=5),(NETWORKDAYS(Lister!$D$20,F1109,Lister!$D$7:$D$13)-P1109)*N1109/NETWORKDAYS(Lister!$D$20,Lister!$E$20,Lister!$D$7:$D$13),IF(AND(MONTH(E1109)=5,MONTH(F1109)=6),(NETWORKDAYS(E1109,Lister!$E$20,Lister!$D$7:$D$13)-P1109)*N1109/NETWORKDAYS(Lister!$D$20,Lister!$E$20,Lister!$D$7:$D$13),IF(AND(MONTH(E1109)=4,MONTH(F1109)=6),(NETWORKDAYS(Lister!$D$20,Lister!$E$20,Lister!$D$7:$D$13)-P1109)*N1109/NETWORKDAYS(Lister!$D$20,Lister!$E$20,Lister!$D$7:$D$13),IF(OR(MONTH(F1109)=4,MONTH(E1109)=6),0)))))),0),"")</f>
        <v/>
      </c>
      <c r="T1109" s="48" t="str">
        <f>IFERROR(MAX(IF(OR(O1109="",P1109="",Q1109=""),"",IF(AND(MONTH(E1109)=6,MONTH(F1109)=6),(NETWORKDAYS(E1109,F1109,Lister!$D$7:$D$13)-Q1109)*N1109/NETWORKDAYS(Lister!$D$21,Lister!$E$21,Lister!$D$7:$D$13),IF(AND(MONTH(E1109)&lt;6,MONTH(F1109)=6),(NETWORKDAYS(Lister!$D$21,F1109,Lister!$D$7:$D$13)-Q1109)*N1109/NETWORKDAYS(Lister!$D$21,Lister!$E$21,Lister!$D$7:$D$13),IF(MONTH(F1109)&lt;6,0)))),0),"")</f>
        <v/>
      </c>
      <c r="U1109" s="50" t="str">
        <f t="shared" si="83"/>
        <v/>
      </c>
    </row>
    <row r="1110" spans="1:21" x14ac:dyDescent="0.35">
      <c r="A1110" s="11" t="str">
        <f t="shared" si="84"/>
        <v/>
      </c>
      <c r="B1110" s="32"/>
      <c r="C1110" s="17"/>
      <c r="D1110" s="18"/>
      <c r="E1110" s="12"/>
      <c r="F1110" s="12"/>
      <c r="G1110" s="40" t="str">
        <f>IF(OR(E1110="",F1110=""),"",NETWORKDAYS(E1110,F1110,Lister!$D$7:$D$13))</f>
        <v/>
      </c>
      <c r="H1110" s="14"/>
      <c r="I1110" s="25" t="str">
        <f t="shared" ref="I1110:I1173" si="85">IF(H1110="","",IF(H1110="Funktionær",0.75,IF(H1110="Ikke-funktionær",0.9,IF(H1110="Elev/lærling",0.9))))</f>
        <v/>
      </c>
      <c r="J1110" s="45"/>
      <c r="K1110" s="46"/>
      <c r="L1110" s="15"/>
      <c r="M1110" s="49" t="str">
        <f t="shared" ref="M1110:M1173" si="86">IF(B1110="","",IF(J1110*I1110&gt;30000*IF(L1110&gt;37,37,L1110)/37,30000*IF(L1110&gt;37,37,L1110)/37,J1110*I1110))</f>
        <v/>
      </c>
      <c r="N1110" s="47" t="str">
        <f t="shared" ref="N1110:N1173" si="87">IF(M1110="","",IF(M1110&lt;=J1110-K1110,M1110,J1110-K1110))</f>
        <v/>
      </c>
      <c r="O1110" s="15"/>
      <c r="P1110" s="15"/>
      <c r="Q1110" s="15"/>
      <c r="R1110" s="48" t="str">
        <f>IFERROR(MAX(IF(OR(O1110="",P1110="",Q1110=""),"",IF(AND(MONTH(E1110)=4,MONTH(F1110)=4),(NETWORKDAYS(E1110,F1110,Lister!$D$7:$D$13)-O1110)*N1110/NETWORKDAYS(Lister!$D$19,Lister!$E$19,Lister!$D$7:$D$13),IF(AND(MONTH(E1110)=4,MONTH(F1110)&gt;4),(NETWORKDAYS(E1110,Lister!$E$19,Lister!$D$7:$D$13)-O1110)*N1110/NETWORKDAYS(Lister!$D$19,Lister!$E$19,Lister!$D$7:$D$13),IF(MONTH(E1110)&gt;4,0)))),0),"")</f>
        <v/>
      </c>
      <c r="S1110" s="48" t="str">
        <f>IFERROR(MAX(IF(OR(O1110="",P1110="",Q1110=""),"",IF(AND(MONTH(E1110)=5,MONTH(F1110)=5),(NETWORKDAYS(E1110,F1110,Lister!$D$7:$D$13)-P1110)*N1110/NETWORKDAYS(Lister!$D$20,Lister!$E$20,Lister!$D$7:$D$13),IF(AND(MONTH(E1110)=4,MONTH(F1110)=5),(NETWORKDAYS(Lister!$D$20,F1110,Lister!$D$7:$D$13)-P1110)*N1110/NETWORKDAYS(Lister!$D$20,Lister!$E$20,Lister!$D$7:$D$13),IF(AND(MONTH(E1110)=5,MONTH(F1110)=6),(NETWORKDAYS(E1110,Lister!$E$20,Lister!$D$7:$D$13)-P1110)*N1110/NETWORKDAYS(Lister!$D$20,Lister!$E$20,Lister!$D$7:$D$13),IF(AND(MONTH(E1110)=4,MONTH(F1110)=6),(NETWORKDAYS(Lister!$D$20,Lister!$E$20,Lister!$D$7:$D$13)-P1110)*N1110/NETWORKDAYS(Lister!$D$20,Lister!$E$20,Lister!$D$7:$D$13),IF(OR(MONTH(F1110)=4,MONTH(E1110)=6),0)))))),0),"")</f>
        <v/>
      </c>
      <c r="T1110" s="48" t="str">
        <f>IFERROR(MAX(IF(OR(O1110="",P1110="",Q1110=""),"",IF(AND(MONTH(E1110)=6,MONTH(F1110)=6),(NETWORKDAYS(E1110,F1110,Lister!$D$7:$D$13)-Q1110)*N1110/NETWORKDAYS(Lister!$D$21,Lister!$E$21,Lister!$D$7:$D$13),IF(AND(MONTH(E1110)&lt;6,MONTH(F1110)=6),(NETWORKDAYS(Lister!$D$21,F1110,Lister!$D$7:$D$13)-Q1110)*N1110/NETWORKDAYS(Lister!$D$21,Lister!$E$21,Lister!$D$7:$D$13),IF(MONTH(F1110)&lt;6,0)))),0),"")</f>
        <v/>
      </c>
      <c r="U1110" s="50" t="str">
        <f t="shared" ref="U1110:U1173" si="88">IFERROR(MAX(IF(AND(ISNUMBER(R1110),ISNUMBER(S1110),ISNUMBER(Q1110)),R1110+S1110+T1110,""),0),"")</f>
        <v/>
      </c>
    </row>
    <row r="1111" spans="1:21" x14ac:dyDescent="0.35">
      <c r="A1111" s="11" t="str">
        <f t="shared" ref="A1111:A1174" si="89">IF(B1111="","",A1110+1)</f>
        <v/>
      </c>
      <c r="B1111" s="32"/>
      <c r="C1111" s="17"/>
      <c r="D1111" s="18"/>
      <c r="E1111" s="12"/>
      <c r="F1111" s="12"/>
      <c r="G1111" s="40" t="str">
        <f>IF(OR(E1111="",F1111=""),"",NETWORKDAYS(E1111,F1111,Lister!$D$7:$D$13))</f>
        <v/>
      </c>
      <c r="H1111" s="14"/>
      <c r="I1111" s="25" t="str">
        <f t="shared" si="85"/>
        <v/>
      </c>
      <c r="J1111" s="45"/>
      <c r="K1111" s="46"/>
      <c r="L1111" s="15"/>
      <c r="M1111" s="49" t="str">
        <f t="shared" si="86"/>
        <v/>
      </c>
      <c r="N1111" s="47" t="str">
        <f t="shared" si="87"/>
        <v/>
      </c>
      <c r="O1111" s="15"/>
      <c r="P1111" s="15"/>
      <c r="Q1111" s="15"/>
      <c r="R1111" s="48" t="str">
        <f>IFERROR(MAX(IF(OR(O1111="",P1111="",Q1111=""),"",IF(AND(MONTH(E1111)=4,MONTH(F1111)=4),(NETWORKDAYS(E1111,F1111,Lister!$D$7:$D$13)-O1111)*N1111/NETWORKDAYS(Lister!$D$19,Lister!$E$19,Lister!$D$7:$D$13),IF(AND(MONTH(E1111)=4,MONTH(F1111)&gt;4),(NETWORKDAYS(E1111,Lister!$E$19,Lister!$D$7:$D$13)-O1111)*N1111/NETWORKDAYS(Lister!$D$19,Lister!$E$19,Lister!$D$7:$D$13),IF(MONTH(E1111)&gt;4,0)))),0),"")</f>
        <v/>
      </c>
      <c r="S1111" s="48" t="str">
        <f>IFERROR(MAX(IF(OR(O1111="",P1111="",Q1111=""),"",IF(AND(MONTH(E1111)=5,MONTH(F1111)=5),(NETWORKDAYS(E1111,F1111,Lister!$D$7:$D$13)-P1111)*N1111/NETWORKDAYS(Lister!$D$20,Lister!$E$20,Lister!$D$7:$D$13),IF(AND(MONTH(E1111)=4,MONTH(F1111)=5),(NETWORKDAYS(Lister!$D$20,F1111,Lister!$D$7:$D$13)-P1111)*N1111/NETWORKDAYS(Lister!$D$20,Lister!$E$20,Lister!$D$7:$D$13),IF(AND(MONTH(E1111)=5,MONTH(F1111)=6),(NETWORKDAYS(E1111,Lister!$E$20,Lister!$D$7:$D$13)-P1111)*N1111/NETWORKDAYS(Lister!$D$20,Lister!$E$20,Lister!$D$7:$D$13),IF(AND(MONTH(E1111)=4,MONTH(F1111)=6),(NETWORKDAYS(Lister!$D$20,Lister!$E$20,Lister!$D$7:$D$13)-P1111)*N1111/NETWORKDAYS(Lister!$D$20,Lister!$E$20,Lister!$D$7:$D$13),IF(OR(MONTH(F1111)=4,MONTH(E1111)=6),0)))))),0),"")</f>
        <v/>
      </c>
      <c r="T1111" s="48" t="str">
        <f>IFERROR(MAX(IF(OR(O1111="",P1111="",Q1111=""),"",IF(AND(MONTH(E1111)=6,MONTH(F1111)=6),(NETWORKDAYS(E1111,F1111,Lister!$D$7:$D$13)-Q1111)*N1111/NETWORKDAYS(Lister!$D$21,Lister!$E$21,Lister!$D$7:$D$13),IF(AND(MONTH(E1111)&lt;6,MONTH(F1111)=6),(NETWORKDAYS(Lister!$D$21,F1111,Lister!$D$7:$D$13)-Q1111)*N1111/NETWORKDAYS(Lister!$D$21,Lister!$E$21,Lister!$D$7:$D$13),IF(MONTH(F1111)&lt;6,0)))),0),"")</f>
        <v/>
      </c>
      <c r="U1111" s="50" t="str">
        <f t="shared" si="88"/>
        <v/>
      </c>
    </row>
    <row r="1112" spans="1:21" x14ac:dyDescent="0.35">
      <c r="A1112" s="11" t="str">
        <f t="shared" si="89"/>
        <v/>
      </c>
      <c r="B1112" s="32"/>
      <c r="C1112" s="17"/>
      <c r="D1112" s="18"/>
      <c r="E1112" s="12"/>
      <c r="F1112" s="12"/>
      <c r="G1112" s="40" t="str">
        <f>IF(OR(E1112="",F1112=""),"",NETWORKDAYS(E1112,F1112,Lister!$D$7:$D$13))</f>
        <v/>
      </c>
      <c r="H1112" s="14"/>
      <c r="I1112" s="25" t="str">
        <f t="shared" si="85"/>
        <v/>
      </c>
      <c r="J1112" s="45"/>
      <c r="K1112" s="46"/>
      <c r="L1112" s="15"/>
      <c r="M1112" s="49" t="str">
        <f t="shared" si="86"/>
        <v/>
      </c>
      <c r="N1112" s="47" t="str">
        <f t="shared" si="87"/>
        <v/>
      </c>
      <c r="O1112" s="15"/>
      <c r="P1112" s="15"/>
      <c r="Q1112" s="15"/>
      <c r="R1112" s="48" t="str">
        <f>IFERROR(MAX(IF(OR(O1112="",P1112="",Q1112=""),"",IF(AND(MONTH(E1112)=4,MONTH(F1112)=4),(NETWORKDAYS(E1112,F1112,Lister!$D$7:$D$13)-O1112)*N1112/NETWORKDAYS(Lister!$D$19,Lister!$E$19,Lister!$D$7:$D$13),IF(AND(MONTH(E1112)=4,MONTH(F1112)&gt;4),(NETWORKDAYS(E1112,Lister!$E$19,Lister!$D$7:$D$13)-O1112)*N1112/NETWORKDAYS(Lister!$D$19,Lister!$E$19,Lister!$D$7:$D$13),IF(MONTH(E1112)&gt;4,0)))),0),"")</f>
        <v/>
      </c>
      <c r="S1112" s="48" t="str">
        <f>IFERROR(MAX(IF(OR(O1112="",P1112="",Q1112=""),"",IF(AND(MONTH(E1112)=5,MONTH(F1112)=5),(NETWORKDAYS(E1112,F1112,Lister!$D$7:$D$13)-P1112)*N1112/NETWORKDAYS(Lister!$D$20,Lister!$E$20,Lister!$D$7:$D$13),IF(AND(MONTH(E1112)=4,MONTH(F1112)=5),(NETWORKDAYS(Lister!$D$20,F1112,Lister!$D$7:$D$13)-P1112)*N1112/NETWORKDAYS(Lister!$D$20,Lister!$E$20,Lister!$D$7:$D$13),IF(AND(MONTH(E1112)=5,MONTH(F1112)=6),(NETWORKDAYS(E1112,Lister!$E$20,Lister!$D$7:$D$13)-P1112)*N1112/NETWORKDAYS(Lister!$D$20,Lister!$E$20,Lister!$D$7:$D$13),IF(AND(MONTH(E1112)=4,MONTH(F1112)=6),(NETWORKDAYS(Lister!$D$20,Lister!$E$20,Lister!$D$7:$D$13)-P1112)*N1112/NETWORKDAYS(Lister!$D$20,Lister!$E$20,Lister!$D$7:$D$13),IF(OR(MONTH(F1112)=4,MONTH(E1112)=6),0)))))),0),"")</f>
        <v/>
      </c>
      <c r="T1112" s="48" t="str">
        <f>IFERROR(MAX(IF(OR(O1112="",P1112="",Q1112=""),"",IF(AND(MONTH(E1112)=6,MONTH(F1112)=6),(NETWORKDAYS(E1112,F1112,Lister!$D$7:$D$13)-Q1112)*N1112/NETWORKDAYS(Lister!$D$21,Lister!$E$21,Lister!$D$7:$D$13),IF(AND(MONTH(E1112)&lt;6,MONTH(F1112)=6),(NETWORKDAYS(Lister!$D$21,F1112,Lister!$D$7:$D$13)-Q1112)*N1112/NETWORKDAYS(Lister!$D$21,Lister!$E$21,Lister!$D$7:$D$13),IF(MONTH(F1112)&lt;6,0)))),0),"")</f>
        <v/>
      </c>
      <c r="U1112" s="50" t="str">
        <f t="shared" si="88"/>
        <v/>
      </c>
    </row>
    <row r="1113" spans="1:21" x14ac:dyDescent="0.35">
      <c r="A1113" s="11" t="str">
        <f t="shared" si="89"/>
        <v/>
      </c>
      <c r="B1113" s="32"/>
      <c r="C1113" s="17"/>
      <c r="D1113" s="18"/>
      <c r="E1113" s="12"/>
      <c r="F1113" s="12"/>
      <c r="G1113" s="40" t="str">
        <f>IF(OR(E1113="",F1113=""),"",NETWORKDAYS(E1113,F1113,Lister!$D$7:$D$13))</f>
        <v/>
      </c>
      <c r="H1113" s="14"/>
      <c r="I1113" s="25" t="str">
        <f t="shared" si="85"/>
        <v/>
      </c>
      <c r="J1113" s="45"/>
      <c r="K1113" s="46"/>
      <c r="L1113" s="15"/>
      <c r="M1113" s="49" t="str">
        <f t="shared" si="86"/>
        <v/>
      </c>
      <c r="N1113" s="47" t="str">
        <f t="shared" si="87"/>
        <v/>
      </c>
      <c r="O1113" s="15"/>
      <c r="P1113" s="15"/>
      <c r="Q1113" s="15"/>
      <c r="R1113" s="48" t="str">
        <f>IFERROR(MAX(IF(OR(O1113="",P1113="",Q1113=""),"",IF(AND(MONTH(E1113)=4,MONTH(F1113)=4),(NETWORKDAYS(E1113,F1113,Lister!$D$7:$D$13)-O1113)*N1113/NETWORKDAYS(Lister!$D$19,Lister!$E$19,Lister!$D$7:$D$13),IF(AND(MONTH(E1113)=4,MONTH(F1113)&gt;4),(NETWORKDAYS(E1113,Lister!$E$19,Lister!$D$7:$D$13)-O1113)*N1113/NETWORKDAYS(Lister!$D$19,Lister!$E$19,Lister!$D$7:$D$13),IF(MONTH(E1113)&gt;4,0)))),0),"")</f>
        <v/>
      </c>
      <c r="S1113" s="48" t="str">
        <f>IFERROR(MAX(IF(OR(O1113="",P1113="",Q1113=""),"",IF(AND(MONTH(E1113)=5,MONTH(F1113)=5),(NETWORKDAYS(E1113,F1113,Lister!$D$7:$D$13)-P1113)*N1113/NETWORKDAYS(Lister!$D$20,Lister!$E$20,Lister!$D$7:$D$13),IF(AND(MONTH(E1113)=4,MONTH(F1113)=5),(NETWORKDAYS(Lister!$D$20,F1113,Lister!$D$7:$D$13)-P1113)*N1113/NETWORKDAYS(Lister!$D$20,Lister!$E$20,Lister!$D$7:$D$13),IF(AND(MONTH(E1113)=5,MONTH(F1113)=6),(NETWORKDAYS(E1113,Lister!$E$20,Lister!$D$7:$D$13)-P1113)*N1113/NETWORKDAYS(Lister!$D$20,Lister!$E$20,Lister!$D$7:$D$13),IF(AND(MONTH(E1113)=4,MONTH(F1113)=6),(NETWORKDAYS(Lister!$D$20,Lister!$E$20,Lister!$D$7:$D$13)-P1113)*N1113/NETWORKDAYS(Lister!$D$20,Lister!$E$20,Lister!$D$7:$D$13),IF(OR(MONTH(F1113)=4,MONTH(E1113)=6),0)))))),0),"")</f>
        <v/>
      </c>
      <c r="T1113" s="48" t="str">
        <f>IFERROR(MAX(IF(OR(O1113="",P1113="",Q1113=""),"",IF(AND(MONTH(E1113)=6,MONTH(F1113)=6),(NETWORKDAYS(E1113,F1113,Lister!$D$7:$D$13)-Q1113)*N1113/NETWORKDAYS(Lister!$D$21,Lister!$E$21,Lister!$D$7:$D$13),IF(AND(MONTH(E1113)&lt;6,MONTH(F1113)=6),(NETWORKDAYS(Lister!$D$21,F1113,Lister!$D$7:$D$13)-Q1113)*N1113/NETWORKDAYS(Lister!$D$21,Lister!$E$21,Lister!$D$7:$D$13),IF(MONTH(F1113)&lt;6,0)))),0),"")</f>
        <v/>
      </c>
      <c r="U1113" s="50" t="str">
        <f t="shared" si="88"/>
        <v/>
      </c>
    </row>
    <row r="1114" spans="1:21" x14ac:dyDescent="0.35">
      <c r="A1114" s="11" t="str">
        <f t="shared" si="89"/>
        <v/>
      </c>
      <c r="B1114" s="32"/>
      <c r="C1114" s="17"/>
      <c r="D1114" s="18"/>
      <c r="E1114" s="12"/>
      <c r="F1114" s="12"/>
      <c r="G1114" s="40" t="str">
        <f>IF(OR(E1114="",F1114=""),"",NETWORKDAYS(E1114,F1114,Lister!$D$7:$D$13))</f>
        <v/>
      </c>
      <c r="H1114" s="14"/>
      <c r="I1114" s="25" t="str">
        <f t="shared" si="85"/>
        <v/>
      </c>
      <c r="J1114" s="45"/>
      <c r="K1114" s="46"/>
      <c r="L1114" s="15"/>
      <c r="M1114" s="49" t="str">
        <f t="shared" si="86"/>
        <v/>
      </c>
      <c r="N1114" s="47" t="str">
        <f t="shared" si="87"/>
        <v/>
      </c>
      <c r="O1114" s="15"/>
      <c r="P1114" s="15"/>
      <c r="Q1114" s="15"/>
      <c r="R1114" s="48" t="str">
        <f>IFERROR(MAX(IF(OR(O1114="",P1114="",Q1114=""),"",IF(AND(MONTH(E1114)=4,MONTH(F1114)=4),(NETWORKDAYS(E1114,F1114,Lister!$D$7:$D$13)-O1114)*N1114/NETWORKDAYS(Lister!$D$19,Lister!$E$19,Lister!$D$7:$D$13),IF(AND(MONTH(E1114)=4,MONTH(F1114)&gt;4),(NETWORKDAYS(E1114,Lister!$E$19,Lister!$D$7:$D$13)-O1114)*N1114/NETWORKDAYS(Lister!$D$19,Lister!$E$19,Lister!$D$7:$D$13),IF(MONTH(E1114)&gt;4,0)))),0),"")</f>
        <v/>
      </c>
      <c r="S1114" s="48" t="str">
        <f>IFERROR(MAX(IF(OR(O1114="",P1114="",Q1114=""),"",IF(AND(MONTH(E1114)=5,MONTH(F1114)=5),(NETWORKDAYS(E1114,F1114,Lister!$D$7:$D$13)-P1114)*N1114/NETWORKDAYS(Lister!$D$20,Lister!$E$20,Lister!$D$7:$D$13),IF(AND(MONTH(E1114)=4,MONTH(F1114)=5),(NETWORKDAYS(Lister!$D$20,F1114,Lister!$D$7:$D$13)-P1114)*N1114/NETWORKDAYS(Lister!$D$20,Lister!$E$20,Lister!$D$7:$D$13),IF(AND(MONTH(E1114)=5,MONTH(F1114)=6),(NETWORKDAYS(E1114,Lister!$E$20,Lister!$D$7:$D$13)-P1114)*N1114/NETWORKDAYS(Lister!$D$20,Lister!$E$20,Lister!$D$7:$D$13),IF(AND(MONTH(E1114)=4,MONTH(F1114)=6),(NETWORKDAYS(Lister!$D$20,Lister!$E$20,Lister!$D$7:$D$13)-P1114)*N1114/NETWORKDAYS(Lister!$D$20,Lister!$E$20,Lister!$D$7:$D$13),IF(OR(MONTH(F1114)=4,MONTH(E1114)=6),0)))))),0),"")</f>
        <v/>
      </c>
      <c r="T1114" s="48" t="str">
        <f>IFERROR(MAX(IF(OR(O1114="",P1114="",Q1114=""),"",IF(AND(MONTH(E1114)=6,MONTH(F1114)=6),(NETWORKDAYS(E1114,F1114,Lister!$D$7:$D$13)-Q1114)*N1114/NETWORKDAYS(Lister!$D$21,Lister!$E$21,Lister!$D$7:$D$13),IF(AND(MONTH(E1114)&lt;6,MONTH(F1114)=6),(NETWORKDAYS(Lister!$D$21,F1114,Lister!$D$7:$D$13)-Q1114)*N1114/NETWORKDAYS(Lister!$D$21,Lister!$E$21,Lister!$D$7:$D$13),IF(MONTH(F1114)&lt;6,0)))),0),"")</f>
        <v/>
      </c>
      <c r="U1114" s="50" t="str">
        <f t="shared" si="88"/>
        <v/>
      </c>
    </row>
    <row r="1115" spans="1:21" x14ac:dyDescent="0.35">
      <c r="A1115" s="11" t="str">
        <f t="shared" si="89"/>
        <v/>
      </c>
      <c r="B1115" s="32"/>
      <c r="C1115" s="17"/>
      <c r="D1115" s="18"/>
      <c r="E1115" s="12"/>
      <c r="F1115" s="12"/>
      <c r="G1115" s="40" t="str">
        <f>IF(OR(E1115="",F1115=""),"",NETWORKDAYS(E1115,F1115,Lister!$D$7:$D$13))</f>
        <v/>
      </c>
      <c r="H1115" s="14"/>
      <c r="I1115" s="25" t="str">
        <f t="shared" si="85"/>
        <v/>
      </c>
      <c r="J1115" s="45"/>
      <c r="K1115" s="46"/>
      <c r="L1115" s="15"/>
      <c r="M1115" s="49" t="str">
        <f t="shared" si="86"/>
        <v/>
      </c>
      <c r="N1115" s="47" t="str">
        <f t="shared" si="87"/>
        <v/>
      </c>
      <c r="O1115" s="15"/>
      <c r="P1115" s="15"/>
      <c r="Q1115" s="15"/>
      <c r="R1115" s="48" t="str">
        <f>IFERROR(MAX(IF(OR(O1115="",P1115="",Q1115=""),"",IF(AND(MONTH(E1115)=4,MONTH(F1115)=4),(NETWORKDAYS(E1115,F1115,Lister!$D$7:$D$13)-O1115)*N1115/NETWORKDAYS(Lister!$D$19,Lister!$E$19,Lister!$D$7:$D$13),IF(AND(MONTH(E1115)=4,MONTH(F1115)&gt;4),(NETWORKDAYS(E1115,Lister!$E$19,Lister!$D$7:$D$13)-O1115)*N1115/NETWORKDAYS(Lister!$D$19,Lister!$E$19,Lister!$D$7:$D$13),IF(MONTH(E1115)&gt;4,0)))),0),"")</f>
        <v/>
      </c>
      <c r="S1115" s="48" t="str">
        <f>IFERROR(MAX(IF(OR(O1115="",P1115="",Q1115=""),"",IF(AND(MONTH(E1115)=5,MONTH(F1115)=5),(NETWORKDAYS(E1115,F1115,Lister!$D$7:$D$13)-P1115)*N1115/NETWORKDAYS(Lister!$D$20,Lister!$E$20,Lister!$D$7:$D$13),IF(AND(MONTH(E1115)=4,MONTH(F1115)=5),(NETWORKDAYS(Lister!$D$20,F1115,Lister!$D$7:$D$13)-P1115)*N1115/NETWORKDAYS(Lister!$D$20,Lister!$E$20,Lister!$D$7:$D$13),IF(AND(MONTH(E1115)=5,MONTH(F1115)=6),(NETWORKDAYS(E1115,Lister!$E$20,Lister!$D$7:$D$13)-P1115)*N1115/NETWORKDAYS(Lister!$D$20,Lister!$E$20,Lister!$D$7:$D$13),IF(AND(MONTH(E1115)=4,MONTH(F1115)=6),(NETWORKDAYS(Lister!$D$20,Lister!$E$20,Lister!$D$7:$D$13)-P1115)*N1115/NETWORKDAYS(Lister!$D$20,Lister!$E$20,Lister!$D$7:$D$13),IF(OR(MONTH(F1115)=4,MONTH(E1115)=6),0)))))),0),"")</f>
        <v/>
      </c>
      <c r="T1115" s="48" t="str">
        <f>IFERROR(MAX(IF(OR(O1115="",P1115="",Q1115=""),"",IF(AND(MONTH(E1115)=6,MONTH(F1115)=6),(NETWORKDAYS(E1115,F1115,Lister!$D$7:$D$13)-Q1115)*N1115/NETWORKDAYS(Lister!$D$21,Lister!$E$21,Lister!$D$7:$D$13),IF(AND(MONTH(E1115)&lt;6,MONTH(F1115)=6),(NETWORKDAYS(Lister!$D$21,F1115,Lister!$D$7:$D$13)-Q1115)*N1115/NETWORKDAYS(Lister!$D$21,Lister!$E$21,Lister!$D$7:$D$13),IF(MONTH(F1115)&lt;6,0)))),0),"")</f>
        <v/>
      </c>
      <c r="U1115" s="50" t="str">
        <f t="shared" si="88"/>
        <v/>
      </c>
    </row>
    <row r="1116" spans="1:21" x14ac:dyDescent="0.35">
      <c r="A1116" s="11" t="str">
        <f t="shared" si="89"/>
        <v/>
      </c>
      <c r="B1116" s="32"/>
      <c r="C1116" s="17"/>
      <c r="D1116" s="18"/>
      <c r="E1116" s="12"/>
      <c r="F1116" s="12"/>
      <c r="G1116" s="40" t="str">
        <f>IF(OR(E1116="",F1116=""),"",NETWORKDAYS(E1116,F1116,Lister!$D$7:$D$13))</f>
        <v/>
      </c>
      <c r="H1116" s="14"/>
      <c r="I1116" s="25" t="str">
        <f t="shared" si="85"/>
        <v/>
      </c>
      <c r="J1116" s="45"/>
      <c r="K1116" s="46"/>
      <c r="L1116" s="15"/>
      <c r="M1116" s="49" t="str">
        <f t="shared" si="86"/>
        <v/>
      </c>
      <c r="N1116" s="47" t="str">
        <f t="shared" si="87"/>
        <v/>
      </c>
      <c r="O1116" s="15"/>
      <c r="P1116" s="15"/>
      <c r="Q1116" s="15"/>
      <c r="R1116" s="48" t="str">
        <f>IFERROR(MAX(IF(OR(O1116="",P1116="",Q1116=""),"",IF(AND(MONTH(E1116)=4,MONTH(F1116)=4),(NETWORKDAYS(E1116,F1116,Lister!$D$7:$D$13)-O1116)*N1116/NETWORKDAYS(Lister!$D$19,Lister!$E$19,Lister!$D$7:$D$13),IF(AND(MONTH(E1116)=4,MONTH(F1116)&gt;4),(NETWORKDAYS(E1116,Lister!$E$19,Lister!$D$7:$D$13)-O1116)*N1116/NETWORKDAYS(Lister!$D$19,Lister!$E$19,Lister!$D$7:$D$13),IF(MONTH(E1116)&gt;4,0)))),0),"")</f>
        <v/>
      </c>
      <c r="S1116" s="48" t="str">
        <f>IFERROR(MAX(IF(OR(O1116="",P1116="",Q1116=""),"",IF(AND(MONTH(E1116)=5,MONTH(F1116)=5),(NETWORKDAYS(E1116,F1116,Lister!$D$7:$D$13)-P1116)*N1116/NETWORKDAYS(Lister!$D$20,Lister!$E$20,Lister!$D$7:$D$13),IF(AND(MONTH(E1116)=4,MONTH(F1116)=5),(NETWORKDAYS(Lister!$D$20,F1116,Lister!$D$7:$D$13)-P1116)*N1116/NETWORKDAYS(Lister!$D$20,Lister!$E$20,Lister!$D$7:$D$13),IF(AND(MONTH(E1116)=5,MONTH(F1116)=6),(NETWORKDAYS(E1116,Lister!$E$20,Lister!$D$7:$D$13)-P1116)*N1116/NETWORKDAYS(Lister!$D$20,Lister!$E$20,Lister!$D$7:$D$13),IF(AND(MONTH(E1116)=4,MONTH(F1116)=6),(NETWORKDAYS(Lister!$D$20,Lister!$E$20,Lister!$D$7:$D$13)-P1116)*N1116/NETWORKDAYS(Lister!$D$20,Lister!$E$20,Lister!$D$7:$D$13),IF(OR(MONTH(F1116)=4,MONTH(E1116)=6),0)))))),0),"")</f>
        <v/>
      </c>
      <c r="T1116" s="48" t="str">
        <f>IFERROR(MAX(IF(OR(O1116="",P1116="",Q1116=""),"",IF(AND(MONTH(E1116)=6,MONTH(F1116)=6),(NETWORKDAYS(E1116,F1116,Lister!$D$7:$D$13)-Q1116)*N1116/NETWORKDAYS(Lister!$D$21,Lister!$E$21,Lister!$D$7:$D$13),IF(AND(MONTH(E1116)&lt;6,MONTH(F1116)=6),(NETWORKDAYS(Lister!$D$21,F1116,Lister!$D$7:$D$13)-Q1116)*N1116/NETWORKDAYS(Lister!$D$21,Lister!$E$21,Lister!$D$7:$D$13),IF(MONTH(F1116)&lt;6,0)))),0),"")</f>
        <v/>
      </c>
      <c r="U1116" s="50" t="str">
        <f t="shared" si="88"/>
        <v/>
      </c>
    </row>
    <row r="1117" spans="1:21" x14ac:dyDescent="0.35">
      <c r="A1117" s="11" t="str">
        <f t="shared" si="89"/>
        <v/>
      </c>
      <c r="B1117" s="32"/>
      <c r="C1117" s="17"/>
      <c r="D1117" s="18"/>
      <c r="E1117" s="12"/>
      <c r="F1117" s="12"/>
      <c r="G1117" s="40" t="str">
        <f>IF(OR(E1117="",F1117=""),"",NETWORKDAYS(E1117,F1117,Lister!$D$7:$D$13))</f>
        <v/>
      </c>
      <c r="H1117" s="14"/>
      <c r="I1117" s="25" t="str">
        <f t="shared" si="85"/>
        <v/>
      </c>
      <c r="J1117" s="45"/>
      <c r="K1117" s="46"/>
      <c r="L1117" s="15"/>
      <c r="M1117" s="49" t="str">
        <f t="shared" si="86"/>
        <v/>
      </c>
      <c r="N1117" s="47" t="str">
        <f t="shared" si="87"/>
        <v/>
      </c>
      <c r="O1117" s="15"/>
      <c r="P1117" s="15"/>
      <c r="Q1117" s="15"/>
      <c r="R1117" s="48" t="str">
        <f>IFERROR(MAX(IF(OR(O1117="",P1117="",Q1117=""),"",IF(AND(MONTH(E1117)=4,MONTH(F1117)=4),(NETWORKDAYS(E1117,F1117,Lister!$D$7:$D$13)-O1117)*N1117/NETWORKDAYS(Lister!$D$19,Lister!$E$19,Lister!$D$7:$D$13),IF(AND(MONTH(E1117)=4,MONTH(F1117)&gt;4),(NETWORKDAYS(E1117,Lister!$E$19,Lister!$D$7:$D$13)-O1117)*N1117/NETWORKDAYS(Lister!$D$19,Lister!$E$19,Lister!$D$7:$D$13),IF(MONTH(E1117)&gt;4,0)))),0),"")</f>
        <v/>
      </c>
      <c r="S1117" s="48" t="str">
        <f>IFERROR(MAX(IF(OR(O1117="",P1117="",Q1117=""),"",IF(AND(MONTH(E1117)=5,MONTH(F1117)=5),(NETWORKDAYS(E1117,F1117,Lister!$D$7:$D$13)-P1117)*N1117/NETWORKDAYS(Lister!$D$20,Lister!$E$20,Lister!$D$7:$D$13),IF(AND(MONTH(E1117)=4,MONTH(F1117)=5),(NETWORKDAYS(Lister!$D$20,F1117,Lister!$D$7:$D$13)-P1117)*N1117/NETWORKDAYS(Lister!$D$20,Lister!$E$20,Lister!$D$7:$D$13),IF(AND(MONTH(E1117)=5,MONTH(F1117)=6),(NETWORKDAYS(E1117,Lister!$E$20,Lister!$D$7:$D$13)-P1117)*N1117/NETWORKDAYS(Lister!$D$20,Lister!$E$20,Lister!$D$7:$D$13),IF(AND(MONTH(E1117)=4,MONTH(F1117)=6),(NETWORKDAYS(Lister!$D$20,Lister!$E$20,Lister!$D$7:$D$13)-P1117)*N1117/NETWORKDAYS(Lister!$D$20,Lister!$E$20,Lister!$D$7:$D$13),IF(OR(MONTH(F1117)=4,MONTH(E1117)=6),0)))))),0),"")</f>
        <v/>
      </c>
      <c r="T1117" s="48" t="str">
        <f>IFERROR(MAX(IF(OR(O1117="",P1117="",Q1117=""),"",IF(AND(MONTH(E1117)=6,MONTH(F1117)=6),(NETWORKDAYS(E1117,F1117,Lister!$D$7:$D$13)-Q1117)*N1117/NETWORKDAYS(Lister!$D$21,Lister!$E$21,Lister!$D$7:$D$13),IF(AND(MONTH(E1117)&lt;6,MONTH(F1117)=6),(NETWORKDAYS(Lister!$D$21,F1117,Lister!$D$7:$D$13)-Q1117)*N1117/NETWORKDAYS(Lister!$D$21,Lister!$E$21,Lister!$D$7:$D$13),IF(MONTH(F1117)&lt;6,0)))),0),"")</f>
        <v/>
      </c>
      <c r="U1117" s="50" t="str">
        <f t="shared" si="88"/>
        <v/>
      </c>
    </row>
    <row r="1118" spans="1:21" x14ac:dyDescent="0.35">
      <c r="A1118" s="11" t="str">
        <f t="shared" si="89"/>
        <v/>
      </c>
      <c r="B1118" s="32"/>
      <c r="C1118" s="17"/>
      <c r="D1118" s="18"/>
      <c r="E1118" s="12"/>
      <c r="F1118" s="12"/>
      <c r="G1118" s="40" t="str">
        <f>IF(OR(E1118="",F1118=""),"",NETWORKDAYS(E1118,F1118,Lister!$D$7:$D$13))</f>
        <v/>
      </c>
      <c r="H1118" s="14"/>
      <c r="I1118" s="25" t="str">
        <f t="shared" si="85"/>
        <v/>
      </c>
      <c r="J1118" s="45"/>
      <c r="K1118" s="46"/>
      <c r="L1118" s="15"/>
      <c r="M1118" s="49" t="str">
        <f t="shared" si="86"/>
        <v/>
      </c>
      <c r="N1118" s="47" t="str">
        <f t="shared" si="87"/>
        <v/>
      </c>
      <c r="O1118" s="15"/>
      <c r="P1118" s="15"/>
      <c r="Q1118" s="15"/>
      <c r="R1118" s="48" t="str">
        <f>IFERROR(MAX(IF(OR(O1118="",P1118="",Q1118=""),"",IF(AND(MONTH(E1118)=4,MONTH(F1118)=4),(NETWORKDAYS(E1118,F1118,Lister!$D$7:$D$13)-O1118)*N1118/NETWORKDAYS(Lister!$D$19,Lister!$E$19,Lister!$D$7:$D$13),IF(AND(MONTH(E1118)=4,MONTH(F1118)&gt;4),(NETWORKDAYS(E1118,Lister!$E$19,Lister!$D$7:$D$13)-O1118)*N1118/NETWORKDAYS(Lister!$D$19,Lister!$E$19,Lister!$D$7:$D$13),IF(MONTH(E1118)&gt;4,0)))),0),"")</f>
        <v/>
      </c>
      <c r="S1118" s="48" t="str">
        <f>IFERROR(MAX(IF(OR(O1118="",P1118="",Q1118=""),"",IF(AND(MONTH(E1118)=5,MONTH(F1118)=5),(NETWORKDAYS(E1118,F1118,Lister!$D$7:$D$13)-P1118)*N1118/NETWORKDAYS(Lister!$D$20,Lister!$E$20,Lister!$D$7:$D$13),IF(AND(MONTH(E1118)=4,MONTH(F1118)=5),(NETWORKDAYS(Lister!$D$20,F1118,Lister!$D$7:$D$13)-P1118)*N1118/NETWORKDAYS(Lister!$D$20,Lister!$E$20,Lister!$D$7:$D$13),IF(AND(MONTH(E1118)=5,MONTH(F1118)=6),(NETWORKDAYS(E1118,Lister!$E$20,Lister!$D$7:$D$13)-P1118)*N1118/NETWORKDAYS(Lister!$D$20,Lister!$E$20,Lister!$D$7:$D$13),IF(AND(MONTH(E1118)=4,MONTH(F1118)=6),(NETWORKDAYS(Lister!$D$20,Lister!$E$20,Lister!$D$7:$D$13)-P1118)*N1118/NETWORKDAYS(Lister!$D$20,Lister!$E$20,Lister!$D$7:$D$13),IF(OR(MONTH(F1118)=4,MONTH(E1118)=6),0)))))),0),"")</f>
        <v/>
      </c>
      <c r="T1118" s="48" t="str">
        <f>IFERROR(MAX(IF(OR(O1118="",P1118="",Q1118=""),"",IF(AND(MONTH(E1118)=6,MONTH(F1118)=6),(NETWORKDAYS(E1118,F1118,Lister!$D$7:$D$13)-Q1118)*N1118/NETWORKDAYS(Lister!$D$21,Lister!$E$21,Lister!$D$7:$D$13),IF(AND(MONTH(E1118)&lt;6,MONTH(F1118)=6),(NETWORKDAYS(Lister!$D$21,F1118,Lister!$D$7:$D$13)-Q1118)*N1118/NETWORKDAYS(Lister!$D$21,Lister!$E$21,Lister!$D$7:$D$13),IF(MONTH(F1118)&lt;6,0)))),0),"")</f>
        <v/>
      </c>
      <c r="U1118" s="50" t="str">
        <f t="shared" si="88"/>
        <v/>
      </c>
    </row>
    <row r="1119" spans="1:21" x14ac:dyDescent="0.35">
      <c r="A1119" s="11" t="str">
        <f t="shared" si="89"/>
        <v/>
      </c>
      <c r="B1119" s="32"/>
      <c r="C1119" s="17"/>
      <c r="D1119" s="18"/>
      <c r="E1119" s="12"/>
      <c r="F1119" s="12"/>
      <c r="G1119" s="40" t="str">
        <f>IF(OR(E1119="",F1119=""),"",NETWORKDAYS(E1119,F1119,Lister!$D$7:$D$13))</f>
        <v/>
      </c>
      <c r="H1119" s="14"/>
      <c r="I1119" s="25" t="str">
        <f t="shared" si="85"/>
        <v/>
      </c>
      <c r="J1119" s="45"/>
      <c r="K1119" s="46"/>
      <c r="L1119" s="15"/>
      <c r="M1119" s="49" t="str">
        <f t="shared" si="86"/>
        <v/>
      </c>
      <c r="N1119" s="47" t="str">
        <f t="shared" si="87"/>
        <v/>
      </c>
      <c r="O1119" s="15"/>
      <c r="P1119" s="15"/>
      <c r="Q1119" s="15"/>
      <c r="R1119" s="48" t="str">
        <f>IFERROR(MAX(IF(OR(O1119="",P1119="",Q1119=""),"",IF(AND(MONTH(E1119)=4,MONTH(F1119)=4),(NETWORKDAYS(E1119,F1119,Lister!$D$7:$D$13)-O1119)*N1119/NETWORKDAYS(Lister!$D$19,Lister!$E$19,Lister!$D$7:$D$13),IF(AND(MONTH(E1119)=4,MONTH(F1119)&gt;4),(NETWORKDAYS(E1119,Lister!$E$19,Lister!$D$7:$D$13)-O1119)*N1119/NETWORKDAYS(Lister!$D$19,Lister!$E$19,Lister!$D$7:$D$13),IF(MONTH(E1119)&gt;4,0)))),0),"")</f>
        <v/>
      </c>
      <c r="S1119" s="48" t="str">
        <f>IFERROR(MAX(IF(OR(O1119="",P1119="",Q1119=""),"",IF(AND(MONTH(E1119)=5,MONTH(F1119)=5),(NETWORKDAYS(E1119,F1119,Lister!$D$7:$D$13)-P1119)*N1119/NETWORKDAYS(Lister!$D$20,Lister!$E$20,Lister!$D$7:$D$13),IF(AND(MONTH(E1119)=4,MONTH(F1119)=5),(NETWORKDAYS(Lister!$D$20,F1119,Lister!$D$7:$D$13)-P1119)*N1119/NETWORKDAYS(Lister!$D$20,Lister!$E$20,Lister!$D$7:$D$13),IF(AND(MONTH(E1119)=5,MONTH(F1119)=6),(NETWORKDAYS(E1119,Lister!$E$20,Lister!$D$7:$D$13)-P1119)*N1119/NETWORKDAYS(Lister!$D$20,Lister!$E$20,Lister!$D$7:$D$13),IF(AND(MONTH(E1119)=4,MONTH(F1119)=6),(NETWORKDAYS(Lister!$D$20,Lister!$E$20,Lister!$D$7:$D$13)-P1119)*N1119/NETWORKDAYS(Lister!$D$20,Lister!$E$20,Lister!$D$7:$D$13),IF(OR(MONTH(F1119)=4,MONTH(E1119)=6),0)))))),0),"")</f>
        <v/>
      </c>
      <c r="T1119" s="48" t="str">
        <f>IFERROR(MAX(IF(OR(O1119="",P1119="",Q1119=""),"",IF(AND(MONTH(E1119)=6,MONTH(F1119)=6),(NETWORKDAYS(E1119,F1119,Lister!$D$7:$D$13)-Q1119)*N1119/NETWORKDAYS(Lister!$D$21,Lister!$E$21,Lister!$D$7:$D$13),IF(AND(MONTH(E1119)&lt;6,MONTH(F1119)=6),(NETWORKDAYS(Lister!$D$21,F1119,Lister!$D$7:$D$13)-Q1119)*N1119/NETWORKDAYS(Lister!$D$21,Lister!$E$21,Lister!$D$7:$D$13),IF(MONTH(F1119)&lt;6,0)))),0),"")</f>
        <v/>
      </c>
      <c r="U1119" s="50" t="str">
        <f t="shared" si="88"/>
        <v/>
      </c>
    </row>
    <row r="1120" spans="1:21" x14ac:dyDescent="0.35">
      <c r="A1120" s="11" t="str">
        <f t="shared" si="89"/>
        <v/>
      </c>
      <c r="B1120" s="32"/>
      <c r="C1120" s="17"/>
      <c r="D1120" s="18"/>
      <c r="E1120" s="12"/>
      <c r="F1120" s="12"/>
      <c r="G1120" s="40" t="str">
        <f>IF(OR(E1120="",F1120=""),"",NETWORKDAYS(E1120,F1120,Lister!$D$7:$D$13))</f>
        <v/>
      </c>
      <c r="H1120" s="14"/>
      <c r="I1120" s="25" t="str">
        <f t="shared" si="85"/>
        <v/>
      </c>
      <c r="J1120" s="45"/>
      <c r="K1120" s="46"/>
      <c r="L1120" s="15"/>
      <c r="M1120" s="49" t="str">
        <f t="shared" si="86"/>
        <v/>
      </c>
      <c r="N1120" s="47" t="str">
        <f t="shared" si="87"/>
        <v/>
      </c>
      <c r="O1120" s="15"/>
      <c r="P1120" s="15"/>
      <c r="Q1120" s="15"/>
      <c r="R1120" s="48" t="str">
        <f>IFERROR(MAX(IF(OR(O1120="",P1120="",Q1120=""),"",IF(AND(MONTH(E1120)=4,MONTH(F1120)=4),(NETWORKDAYS(E1120,F1120,Lister!$D$7:$D$13)-O1120)*N1120/NETWORKDAYS(Lister!$D$19,Lister!$E$19,Lister!$D$7:$D$13),IF(AND(MONTH(E1120)=4,MONTH(F1120)&gt;4),(NETWORKDAYS(E1120,Lister!$E$19,Lister!$D$7:$D$13)-O1120)*N1120/NETWORKDAYS(Lister!$D$19,Lister!$E$19,Lister!$D$7:$D$13),IF(MONTH(E1120)&gt;4,0)))),0),"")</f>
        <v/>
      </c>
      <c r="S1120" s="48" t="str">
        <f>IFERROR(MAX(IF(OR(O1120="",P1120="",Q1120=""),"",IF(AND(MONTH(E1120)=5,MONTH(F1120)=5),(NETWORKDAYS(E1120,F1120,Lister!$D$7:$D$13)-P1120)*N1120/NETWORKDAYS(Lister!$D$20,Lister!$E$20,Lister!$D$7:$D$13),IF(AND(MONTH(E1120)=4,MONTH(F1120)=5),(NETWORKDAYS(Lister!$D$20,F1120,Lister!$D$7:$D$13)-P1120)*N1120/NETWORKDAYS(Lister!$D$20,Lister!$E$20,Lister!$D$7:$D$13),IF(AND(MONTH(E1120)=5,MONTH(F1120)=6),(NETWORKDAYS(E1120,Lister!$E$20,Lister!$D$7:$D$13)-P1120)*N1120/NETWORKDAYS(Lister!$D$20,Lister!$E$20,Lister!$D$7:$D$13),IF(AND(MONTH(E1120)=4,MONTH(F1120)=6),(NETWORKDAYS(Lister!$D$20,Lister!$E$20,Lister!$D$7:$D$13)-P1120)*N1120/NETWORKDAYS(Lister!$D$20,Lister!$E$20,Lister!$D$7:$D$13),IF(OR(MONTH(F1120)=4,MONTH(E1120)=6),0)))))),0),"")</f>
        <v/>
      </c>
      <c r="T1120" s="48" t="str">
        <f>IFERROR(MAX(IF(OR(O1120="",P1120="",Q1120=""),"",IF(AND(MONTH(E1120)=6,MONTH(F1120)=6),(NETWORKDAYS(E1120,F1120,Lister!$D$7:$D$13)-Q1120)*N1120/NETWORKDAYS(Lister!$D$21,Lister!$E$21,Lister!$D$7:$D$13),IF(AND(MONTH(E1120)&lt;6,MONTH(F1120)=6),(NETWORKDAYS(Lister!$D$21,F1120,Lister!$D$7:$D$13)-Q1120)*N1120/NETWORKDAYS(Lister!$D$21,Lister!$E$21,Lister!$D$7:$D$13),IF(MONTH(F1120)&lt;6,0)))),0),"")</f>
        <v/>
      </c>
      <c r="U1120" s="50" t="str">
        <f t="shared" si="88"/>
        <v/>
      </c>
    </row>
    <row r="1121" spans="1:21" x14ac:dyDescent="0.35">
      <c r="A1121" s="11" t="str">
        <f t="shared" si="89"/>
        <v/>
      </c>
      <c r="B1121" s="32"/>
      <c r="C1121" s="17"/>
      <c r="D1121" s="18"/>
      <c r="E1121" s="12"/>
      <c r="F1121" s="12"/>
      <c r="G1121" s="40" t="str">
        <f>IF(OR(E1121="",F1121=""),"",NETWORKDAYS(E1121,F1121,Lister!$D$7:$D$13))</f>
        <v/>
      </c>
      <c r="H1121" s="14"/>
      <c r="I1121" s="25" t="str">
        <f t="shared" si="85"/>
        <v/>
      </c>
      <c r="J1121" s="45"/>
      <c r="K1121" s="46"/>
      <c r="L1121" s="15"/>
      <c r="M1121" s="49" t="str">
        <f t="shared" si="86"/>
        <v/>
      </c>
      <c r="N1121" s="47" t="str">
        <f t="shared" si="87"/>
        <v/>
      </c>
      <c r="O1121" s="15"/>
      <c r="P1121" s="15"/>
      <c r="Q1121" s="15"/>
      <c r="R1121" s="48" t="str">
        <f>IFERROR(MAX(IF(OR(O1121="",P1121="",Q1121=""),"",IF(AND(MONTH(E1121)=4,MONTH(F1121)=4),(NETWORKDAYS(E1121,F1121,Lister!$D$7:$D$13)-O1121)*N1121/NETWORKDAYS(Lister!$D$19,Lister!$E$19,Lister!$D$7:$D$13),IF(AND(MONTH(E1121)=4,MONTH(F1121)&gt;4),(NETWORKDAYS(E1121,Lister!$E$19,Lister!$D$7:$D$13)-O1121)*N1121/NETWORKDAYS(Lister!$D$19,Lister!$E$19,Lister!$D$7:$D$13),IF(MONTH(E1121)&gt;4,0)))),0),"")</f>
        <v/>
      </c>
      <c r="S1121" s="48" t="str">
        <f>IFERROR(MAX(IF(OR(O1121="",P1121="",Q1121=""),"",IF(AND(MONTH(E1121)=5,MONTH(F1121)=5),(NETWORKDAYS(E1121,F1121,Lister!$D$7:$D$13)-P1121)*N1121/NETWORKDAYS(Lister!$D$20,Lister!$E$20,Lister!$D$7:$D$13),IF(AND(MONTH(E1121)=4,MONTH(F1121)=5),(NETWORKDAYS(Lister!$D$20,F1121,Lister!$D$7:$D$13)-P1121)*N1121/NETWORKDAYS(Lister!$D$20,Lister!$E$20,Lister!$D$7:$D$13),IF(AND(MONTH(E1121)=5,MONTH(F1121)=6),(NETWORKDAYS(E1121,Lister!$E$20,Lister!$D$7:$D$13)-P1121)*N1121/NETWORKDAYS(Lister!$D$20,Lister!$E$20,Lister!$D$7:$D$13),IF(AND(MONTH(E1121)=4,MONTH(F1121)=6),(NETWORKDAYS(Lister!$D$20,Lister!$E$20,Lister!$D$7:$D$13)-P1121)*N1121/NETWORKDAYS(Lister!$D$20,Lister!$E$20,Lister!$D$7:$D$13),IF(OR(MONTH(F1121)=4,MONTH(E1121)=6),0)))))),0),"")</f>
        <v/>
      </c>
      <c r="T1121" s="48" t="str">
        <f>IFERROR(MAX(IF(OR(O1121="",P1121="",Q1121=""),"",IF(AND(MONTH(E1121)=6,MONTH(F1121)=6),(NETWORKDAYS(E1121,F1121,Lister!$D$7:$D$13)-Q1121)*N1121/NETWORKDAYS(Lister!$D$21,Lister!$E$21,Lister!$D$7:$D$13),IF(AND(MONTH(E1121)&lt;6,MONTH(F1121)=6),(NETWORKDAYS(Lister!$D$21,F1121,Lister!$D$7:$D$13)-Q1121)*N1121/NETWORKDAYS(Lister!$D$21,Lister!$E$21,Lister!$D$7:$D$13),IF(MONTH(F1121)&lt;6,0)))),0),"")</f>
        <v/>
      </c>
      <c r="U1121" s="50" t="str">
        <f t="shared" si="88"/>
        <v/>
      </c>
    </row>
    <row r="1122" spans="1:21" x14ac:dyDescent="0.35">
      <c r="A1122" s="11" t="str">
        <f t="shared" si="89"/>
        <v/>
      </c>
      <c r="B1122" s="32"/>
      <c r="C1122" s="17"/>
      <c r="D1122" s="18"/>
      <c r="E1122" s="12"/>
      <c r="F1122" s="12"/>
      <c r="G1122" s="40" t="str">
        <f>IF(OR(E1122="",F1122=""),"",NETWORKDAYS(E1122,F1122,Lister!$D$7:$D$13))</f>
        <v/>
      </c>
      <c r="H1122" s="14"/>
      <c r="I1122" s="25" t="str">
        <f t="shared" si="85"/>
        <v/>
      </c>
      <c r="J1122" s="45"/>
      <c r="K1122" s="46"/>
      <c r="L1122" s="15"/>
      <c r="M1122" s="49" t="str">
        <f t="shared" si="86"/>
        <v/>
      </c>
      <c r="N1122" s="47" t="str">
        <f t="shared" si="87"/>
        <v/>
      </c>
      <c r="O1122" s="15"/>
      <c r="P1122" s="15"/>
      <c r="Q1122" s="15"/>
      <c r="R1122" s="48" t="str">
        <f>IFERROR(MAX(IF(OR(O1122="",P1122="",Q1122=""),"",IF(AND(MONTH(E1122)=4,MONTH(F1122)=4),(NETWORKDAYS(E1122,F1122,Lister!$D$7:$D$13)-O1122)*N1122/NETWORKDAYS(Lister!$D$19,Lister!$E$19,Lister!$D$7:$D$13),IF(AND(MONTH(E1122)=4,MONTH(F1122)&gt;4),(NETWORKDAYS(E1122,Lister!$E$19,Lister!$D$7:$D$13)-O1122)*N1122/NETWORKDAYS(Lister!$D$19,Lister!$E$19,Lister!$D$7:$D$13),IF(MONTH(E1122)&gt;4,0)))),0),"")</f>
        <v/>
      </c>
      <c r="S1122" s="48" t="str">
        <f>IFERROR(MAX(IF(OR(O1122="",P1122="",Q1122=""),"",IF(AND(MONTH(E1122)=5,MONTH(F1122)=5),(NETWORKDAYS(E1122,F1122,Lister!$D$7:$D$13)-P1122)*N1122/NETWORKDAYS(Lister!$D$20,Lister!$E$20,Lister!$D$7:$D$13),IF(AND(MONTH(E1122)=4,MONTH(F1122)=5),(NETWORKDAYS(Lister!$D$20,F1122,Lister!$D$7:$D$13)-P1122)*N1122/NETWORKDAYS(Lister!$D$20,Lister!$E$20,Lister!$D$7:$D$13),IF(AND(MONTH(E1122)=5,MONTH(F1122)=6),(NETWORKDAYS(E1122,Lister!$E$20,Lister!$D$7:$D$13)-P1122)*N1122/NETWORKDAYS(Lister!$D$20,Lister!$E$20,Lister!$D$7:$D$13),IF(AND(MONTH(E1122)=4,MONTH(F1122)=6),(NETWORKDAYS(Lister!$D$20,Lister!$E$20,Lister!$D$7:$D$13)-P1122)*N1122/NETWORKDAYS(Lister!$D$20,Lister!$E$20,Lister!$D$7:$D$13),IF(OR(MONTH(F1122)=4,MONTH(E1122)=6),0)))))),0),"")</f>
        <v/>
      </c>
      <c r="T1122" s="48" t="str">
        <f>IFERROR(MAX(IF(OR(O1122="",P1122="",Q1122=""),"",IF(AND(MONTH(E1122)=6,MONTH(F1122)=6),(NETWORKDAYS(E1122,F1122,Lister!$D$7:$D$13)-Q1122)*N1122/NETWORKDAYS(Lister!$D$21,Lister!$E$21,Lister!$D$7:$D$13),IF(AND(MONTH(E1122)&lt;6,MONTH(F1122)=6),(NETWORKDAYS(Lister!$D$21,F1122,Lister!$D$7:$D$13)-Q1122)*N1122/NETWORKDAYS(Lister!$D$21,Lister!$E$21,Lister!$D$7:$D$13),IF(MONTH(F1122)&lt;6,0)))),0),"")</f>
        <v/>
      </c>
      <c r="U1122" s="50" t="str">
        <f t="shared" si="88"/>
        <v/>
      </c>
    </row>
    <row r="1123" spans="1:21" x14ac:dyDescent="0.35">
      <c r="A1123" s="11" t="str">
        <f t="shared" si="89"/>
        <v/>
      </c>
      <c r="B1123" s="32"/>
      <c r="C1123" s="17"/>
      <c r="D1123" s="18"/>
      <c r="E1123" s="12"/>
      <c r="F1123" s="12"/>
      <c r="G1123" s="40" t="str">
        <f>IF(OR(E1123="",F1123=""),"",NETWORKDAYS(E1123,F1123,Lister!$D$7:$D$13))</f>
        <v/>
      </c>
      <c r="H1123" s="14"/>
      <c r="I1123" s="25" t="str">
        <f t="shared" si="85"/>
        <v/>
      </c>
      <c r="J1123" s="45"/>
      <c r="K1123" s="46"/>
      <c r="L1123" s="15"/>
      <c r="M1123" s="49" t="str">
        <f t="shared" si="86"/>
        <v/>
      </c>
      <c r="N1123" s="47" t="str">
        <f t="shared" si="87"/>
        <v/>
      </c>
      <c r="O1123" s="15"/>
      <c r="P1123" s="15"/>
      <c r="Q1123" s="15"/>
      <c r="R1123" s="48" t="str">
        <f>IFERROR(MAX(IF(OR(O1123="",P1123="",Q1123=""),"",IF(AND(MONTH(E1123)=4,MONTH(F1123)=4),(NETWORKDAYS(E1123,F1123,Lister!$D$7:$D$13)-O1123)*N1123/NETWORKDAYS(Lister!$D$19,Lister!$E$19,Lister!$D$7:$D$13),IF(AND(MONTH(E1123)=4,MONTH(F1123)&gt;4),(NETWORKDAYS(E1123,Lister!$E$19,Lister!$D$7:$D$13)-O1123)*N1123/NETWORKDAYS(Lister!$D$19,Lister!$E$19,Lister!$D$7:$D$13),IF(MONTH(E1123)&gt;4,0)))),0),"")</f>
        <v/>
      </c>
      <c r="S1123" s="48" t="str">
        <f>IFERROR(MAX(IF(OR(O1123="",P1123="",Q1123=""),"",IF(AND(MONTH(E1123)=5,MONTH(F1123)=5),(NETWORKDAYS(E1123,F1123,Lister!$D$7:$D$13)-P1123)*N1123/NETWORKDAYS(Lister!$D$20,Lister!$E$20,Lister!$D$7:$D$13),IF(AND(MONTH(E1123)=4,MONTH(F1123)=5),(NETWORKDAYS(Lister!$D$20,F1123,Lister!$D$7:$D$13)-P1123)*N1123/NETWORKDAYS(Lister!$D$20,Lister!$E$20,Lister!$D$7:$D$13),IF(AND(MONTH(E1123)=5,MONTH(F1123)=6),(NETWORKDAYS(E1123,Lister!$E$20,Lister!$D$7:$D$13)-P1123)*N1123/NETWORKDAYS(Lister!$D$20,Lister!$E$20,Lister!$D$7:$D$13),IF(AND(MONTH(E1123)=4,MONTH(F1123)=6),(NETWORKDAYS(Lister!$D$20,Lister!$E$20,Lister!$D$7:$D$13)-P1123)*N1123/NETWORKDAYS(Lister!$D$20,Lister!$E$20,Lister!$D$7:$D$13),IF(OR(MONTH(F1123)=4,MONTH(E1123)=6),0)))))),0),"")</f>
        <v/>
      </c>
      <c r="T1123" s="48" t="str">
        <f>IFERROR(MAX(IF(OR(O1123="",P1123="",Q1123=""),"",IF(AND(MONTH(E1123)=6,MONTH(F1123)=6),(NETWORKDAYS(E1123,F1123,Lister!$D$7:$D$13)-Q1123)*N1123/NETWORKDAYS(Lister!$D$21,Lister!$E$21,Lister!$D$7:$D$13),IF(AND(MONTH(E1123)&lt;6,MONTH(F1123)=6),(NETWORKDAYS(Lister!$D$21,F1123,Lister!$D$7:$D$13)-Q1123)*N1123/NETWORKDAYS(Lister!$D$21,Lister!$E$21,Lister!$D$7:$D$13),IF(MONTH(F1123)&lt;6,0)))),0),"")</f>
        <v/>
      </c>
      <c r="U1123" s="50" t="str">
        <f t="shared" si="88"/>
        <v/>
      </c>
    </row>
    <row r="1124" spans="1:21" x14ac:dyDescent="0.35">
      <c r="A1124" s="11" t="str">
        <f t="shared" si="89"/>
        <v/>
      </c>
      <c r="B1124" s="32"/>
      <c r="C1124" s="17"/>
      <c r="D1124" s="18"/>
      <c r="E1124" s="12"/>
      <c r="F1124" s="12"/>
      <c r="G1124" s="40" t="str">
        <f>IF(OR(E1124="",F1124=""),"",NETWORKDAYS(E1124,F1124,Lister!$D$7:$D$13))</f>
        <v/>
      </c>
      <c r="H1124" s="14"/>
      <c r="I1124" s="25" t="str">
        <f t="shared" si="85"/>
        <v/>
      </c>
      <c r="J1124" s="45"/>
      <c r="K1124" s="46"/>
      <c r="L1124" s="15"/>
      <c r="M1124" s="49" t="str">
        <f t="shared" si="86"/>
        <v/>
      </c>
      <c r="N1124" s="47" t="str">
        <f t="shared" si="87"/>
        <v/>
      </c>
      <c r="O1124" s="15"/>
      <c r="P1124" s="15"/>
      <c r="Q1124" s="15"/>
      <c r="R1124" s="48" t="str">
        <f>IFERROR(MAX(IF(OR(O1124="",P1124="",Q1124=""),"",IF(AND(MONTH(E1124)=4,MONTH(F1124)=4),(NETWORKDAYS(E1124,F1124,Lister!$D$7:$D$13)-O1124)*N1124/NETWORKDAYS(Lister!$D$19,Lister!$E$19,Lister!$D$7:$D$13),IF(AND(MONTH(E1124)=4,MONTH(F1124)&gt;4),(NETWORKDAYS(E1124,Lister!$E$19,Lister!$D$7:$D$13)-O1124)*N1124/NETWORKDAYS(Lister!$D$19,Lister!$E$19,Lister!$D$7:$D$13),IF(MONTH(E1124)&gt;4,0)))),0),"")</f>
        <v/>
      </c>
      <c r="S1124" s="48" t="str">
        <f>IFERROR(MAX(IF(OR(O1124="",P1124="",Q1124=""),"",IF(AND(MONTH(E1124)=5,MONTH(F1124)=5),(NETWORKDAYS(E1124,F1124,Lister!$D$7:$D$13)-P1124)*N1124/NETWORKDAYS(Lister!$D$20,Lister!$E$20,Lister!$D$7:$D$13),IF(AND(MONTH(E1124)=4,MONTH(F1124)=5),(NETWORKDAYS(Lister!$D$20,F1124,Lister!$D$7:$D$13)-P1124)*N1124/NETWORKDAYS(Lister!$D$20,Lister!$E$20,Lister!$D$7:$D$13),IF(AND(MONTH(E1124)=5,MONTH(F1124)=6),(NETWORKDAYS(E1124,Lister!$E$20,Lister!$D$7:$D$13)-P1124)*N1124/NETWORKDAYS(Lister!$D$20,Lister!$E$20,Lister!$D$7:$D$13),IF(AND(MONTH(E1124)=4,MONTH(F1124)=6),(NETWORKDAYS(Lister!$D$20,Lister!$E$20,Lister!$D$7:$D$13)-P1124)*N1124/NETWORKDAYS(Lister!$D$20,Lister!$E$20,Lister!$D$7:$D$13),IF(OR(MONTH(F1124)=4,MONTH(E1124)=6),0)))))),0),"")</f>
        <v/>
      </c>
      <c r="T1124" s="48" t="str">
        <f>IFERROR(MAX(IF(OR(O1124="",P1124="",Q1124=""),"",IF(AND(MONTH(E1124)=6,MONTH(F1124)=6),(NETWORKDAYS(E1124,F1124,Lister!$D$7:$D$13)-Q1124)*N1124/NETWORKDAYS(Lister!$D$21,Lister!$E$21,Lister!$D$7:$D$13),IF(AND(MONTH(E1124)&lt;6,MONTH(F1124)=6),(NETWORKDAYS(Lister!$D$21,F1124,Lister!$D$7:$D$13)-Q1124)*N1124/NETWORKDAYS(Lister!$D$21,Lister!$E$21,Lister!$D$7:$D$13),IF(MONTH(F1124)&lt;6,0)))),0),"")</f>
        <v/>
      </c>
      <c r="U1124" s="50" t="str">
        <f t="shared" si="88"/>
        <v/>
      </c>
    </row>
    <row r="1125" spans="1:21" x14ac:dyDescent="0.35">
      <c r="A1125" s="11" t="str">
        <f t="shared" si="89"/>
        <v/>
      </c>
      <c r="B1125" s="32"/>
      <c r="C1125" s="17"/>
      <c r="D1125" s="18"/>
      <c r="E1125" s="12"/>
      <c r="F1125" s="12"/>
      <c r="G1125" s="40" t="str">
        <f>IF(OR(E1125="",F1125=""),"",NETWORKDAYS(E1125,F1125,Lister!$D$7:$D$13))</f>
        <v/>
      </c>
      <c r="H1125" s="14"/>
      <c r="I1125" s="25" t="str">
        <f t="shared" si="85"/>
        <v/>
      </c>
      <c r="J1125" s="45"/>
      <c r="K1125" s="46"/>
      <c r="L1125" s="15"/>
      <c r="M1125" s="49" t="str">
        <f t="shared" si="86"/>
        <v/>
      </c>
      <c r="N1125" s="47" t="str">
        <f t="shared" si="87"/>
        <v/>
      </c>
      <c r="O1125" s="15"/>
      <c r="P1125" s="15"/>
      <c r="Q1125" s="15"/>
      <c r="R1125" s="48" t="str">
        <f>IFERROR(MAX(IF(OR(O1125="",P1125="",Q1125=""),"",IF(AND(MONTH(E1125)=4,MONTH(F1125)=4),(NETWORKDAYS(E1125,F1125,Lister!$D$7:$D$13)-O1125)*N1125/NETWORKDAYS(Lister!$D$19,Lister!$E$19,Lister!$D$7:$D$13),IF(AND(MONTH(E1125)=4,MONTH(F1125)&gt;4),(NETWORKDAYS(E1125,Lister!$E$19,Lister!$D$7:$D$13)-O1125)*N1125/NETWORKDAYS(Lister!$D$19,Lister!$E$19,Lister!$D$7:$D$13),IF(MONTH(E1125)&gt;4,0)))),0),"")</f>
        <v/>
      </c>
      <c r="S1125" s="48" t="str">
        <f>IFERROR(MAX(IF(OR(O1125="",P1125="",Q1125=""),"",IF(AND(MONTH(E1125)=5,MONTH(F1125)=5),(NETWORKDAYS(E1125,F1125,Lister!$D$7:$D$13)-P1125)*N1125/NETWORKDAYS(Lister!$D$20,Lister!$E$20,Lister!$D$7:$D$13),IF(AND(MONTH(E1125)=4,MONTH(F1125)=5),(NETWORKDAYS(Lister!$D$20,F1125,Lister!$D$7:$D$13)-P1125)*N1125/NETWORKDAYS(Lister!$D$20,Lister!$E$20,Lister!$D$7:$D$13),IF(AND(MONTH(E1125)=5,MONTH(F1125)=6),(NETWORKDAYS(E1125,Lister!$E$20,Lister!$D$7:$D$13)-P1125)*N1125/NETWORKDAYS(Lister!$D$20,Lister!$E$20,Lister!$D$7:$D$13),IF(AND(MONTH(E1125)=4,MONTH(F1125)=6),(NETWORKDAYS(Lister!$D$20,Lister!$E$20,Lister!$D$7:$D$13)-P1125)*N1125/NETWORKDAYS(Lister!$D$20,Lister!$E$20,Lister!$D$7:$D$13),IF(OR(MONTH(F1125)=4,MONTH(E1125)=6),0)))))),0),"")</f>
        <v/>
      </c>
      <c r="T1125" s="48" t="str">
        <f>IFERROR(MAX(IF(OR(O1125="",P1125="",Q1125=""),"",IF(AND(MONTH(E1125)=6,MONTH(F1125)=6),(NETWORKDAYS(E1125,F1125,Lister!$D$7:$D$13)-Q1125)*N1125/NETWORKDAYS(Lister!$D$21,Lister!$E$21,Lister!$D$7:$D$13),IF(AND(MONTH(E1125)&lt;6,MONTH(F1125)=6),(NETWORKDAYS(Lister!$D$21,F1125,Lister!$D$7:$D$13)-Q1125)*N1125/NETWORKDAYS(Lister!$D$21,Lister!$E$21,Lister!$D$7:$D$13),IF(MONTH(F1125)&lt;6,0)))),0),"")</f>
        <v/>
      </c>
      <c r="U1125" s="50" t="str">
        <f t="shared" si="88"/>
        <v/>
      </c>
    </row>
    <row r="1126" spans="1:21" x14ac:dyDescent="0.35">
      <c r="A1126" s="11" t="str">
        <f t="shared" si="89"/>
        <v/>
      </c>
      <c r="B1126" s="32"/>
      <c r="C1126" s="17"/>
      <c r="D1126" s="18"/>
      <c r="E1126" s="12"/>
      <c r="F1126" s="12"/>
      <c r="G1126" s="40" t="str">
        <f>IF(OR(E1126="",F1126=""),"",NETWORKDAYS(E1126,F1126,Lister!$D$7:$D$13))</f>
        <v/>
      </c>
      <c r="H1126" s="14"/>
      <c r="I1126" s="25" t="str">
        <f t="shared" si="85"/>
        <v/>
      </c>
      <c r="J1126" s="45"/>
      <c r="K1126" s="46"/>
      <c r="L1126" s="15"/>
      <c r="M1126" s="49" t="str">
        <f t="shared" si="86"/>
        <v/>
      </c>
      <c r="N1126" s="47" t="str">
        <f t="shared" si="87"/>
        <v/>
      </c>
      <c r="O1126" s="15"/>
      <c r="P1126" s="15"/>
      <c r="Q1126" s="15"/>
      <c r="R1126" s="48" t="str">
        <f>IFERROR(MAX(IF(OR(O1126="",P1126="",Q1126=""),"",IF(AND(MONTH(E1126)=4,MONTH(F1126)=4),(NETWORKDAYS(E1126,F1126,Lister!$D$7:$D$13)-O1126)*N1126/NETWORKDAYS(Lister!$D$19,Lister!$E$19,Lister!$D$7:$D$13),IF(AND(MONTH(E1126)=4,MONTH(F1126)&gt;4),(NETWORKDAYS(E1126,Lister!$E$19,Lister!$D$7:$D$13)-O1126)*N1126/NETWORKDAYS(Lister!$D$19,Lister!$E$19,Lister!$D$7:$D$13),IF(MONTH(E1126)&gt;4,0)))),0),"")</f>
        <v/>
      </c>
      <c r="S1126" s="48" t="str">
        <f>IFERROR(MAX(IF(OR(O1126="",P1126="",Q1126=""),"",IF(AND(MONTH(E1126)=5,MONTH(F1126)=5),(NETWORKDAYS(E1126,F1126,Lister!$D$7:$D$13)-P1126)*N1126/NETWORKDAYS(Lister!$D$20,Lister!$E$20,Lister!$D$7:$D$13),IF(AND(MONTH(E1126)=4,MONTH(F1126)=5),(NETWORKDAYS(Lister!$D$20,F1126,Lister!$D$7:$D$13)-P1126)*N1126/NETWORKDAYS(Lister!$D$20,Lister!$E$20,Lister!$D$7:$D$13),IF(AND(MONTH(E1126)=5,MONTH(F1126)=6),(NETWORKDAYS(E1126,Lister!$E$20,Lister!$D$7:$D$13)-P1126)*N1126/NETWORKDAYS(Lister!$D$20,Lister!$E$20,Lister!$D$7:$D$13),IF(AND(MONTH(E1126)=4,MONTH(F1126)=6),(NETWORKDAYS(Lister!$D$20,Lister!$E$20,Lister!$D$7:$D$13)-P1126)*N1126/NETWORKDAYS(Lister!$D$20,Lister!$E$20,Lister!$D$7:$D$13),IF(OR(MONTH(F1126)=4,MONTH(E1126)=6),0)))))),0),"")</f>
        <v/>
      </c>
      <c r="T1126" s="48" t="str">
        <f>IFERROR(MAX(IF(OR(O1126="",P1126="",Q1126=""),"",IF(AND(MONTH(E1126)=6,MONTH(F1126)=6),(NETWORKDAYS(E1126,F1126,Lister!$D$7:$D$13)-Q1126)*N1126/NETWORKDAYS(Lister!$D$21,Lister!$E$21,Lister!$D$7:$D$13),IF(AND(MONTH(E1126)&lt;6,MONTH(F1126)=6),(NETWORKDAYS(Lister!$D$21,F1126,Lister!$D$7:$D$13)-Q1126)*N1126/NETWORKDAYS(Lister!$D$21,Lister!$E$21,Lister!$D$7:$D$13),IF(MONTH(F1126)&lt;6,0)))),0),"")</f>
        <v/>
      </c>
      <c r="U1126" s="50" t="str">
        <f t="shared" si="88"/>
        <v/>
      </c>
    </row>
    <row r="1127" spans="1:21" x14ac:dyDescent="0.35">
      <c r="A1127" s="11" t="str">
        <f t="shared" si="89"/>
        <v/>
      </c>
      <c r="B1127" s="32"/>
      <c r="C1127" s="17"/>
      <c r="D1127" s="18"/>
      <c r="E1127" s="12"/>
      <c r="F1127" s="12"/>
      <c r="G1127" s="40" t="str">
        <f>IF(OR(E1127="",F1127=""),"",NETWORKDAYS(E1127,F1127,Lister!$D$7:$D$13))</f>
        <v/>
      </c>
      <c r="H1127" s="14"/>
      <c r="I1127" s="25" t="str">
        <f t="shared" si="85"/>
        <v/>
      </c>
      <c r="J1127" s="45"/>
      <c r="K1127" s="46"/>
      <c r="L1127" s="15"/>
      <c r="M1127" s="49" t="str">
        <f t="shared" si="86"/>
        <v/>
      </c>
      <c r="N1127" s="47" t="str">
        <f t="shared" si="87"/>
        <v/>
      </c>
      <c r="O1127" s="15"/>
      <c r="P1127" s="15"/>
      <c r="Q1127" s="15"/>
      <c r="R1127" s="48" t="str">
        <f>IFERROR(MAX(IF(OR(O1127="",P1127="",Q1127=""),"",IF(AND(MONTH(E1127)=4,MONTH(F1127)=4),(NETWORKDAYS(E1127,F1127,Lister!$D$7:$D$13)-O1127)*N1127/NETWORKDAYS(Lister!$D$19,Lister!$E$19,Lister!$D$7:$D$13),IF(AND(MONTH(E1127)=4,MONTH(F1127)&gt;4),(NETWORKDAYS(E1127,Lister!$E$19,Lister!$D$7:$D$13)-O1127)*N1127/NETWORKDAYS(Lister!$D$19,Lister!$E$19,Lister!$D$7:$D$13),IF(MONTH(E1127)&gt;4,0)))),0),"")</f>
        <v/>
      </c>
      <c r="S1127" s="48" t="str">
        <f>IFERROR(MAX(IF(OR(O1127="",P1127="",Q1127=""),"",IF(AND(MONTH(E1127)=5,MONTH(F1127)=5),(NETWORKDAYS(E1127,F1127,Lister!$D$7:$D$13)-P1127)*N1127/NETWORKDAYS(Lister!$D$20,Lister!$E$20,Lister!$D$7:$D$13),IF(AND(MONTH(E1127)=4,MONTH(F1127)=5),(NETWORKDAYS(Lister!$D$20,F1127,Lister!$D$7:$D$13)-P1127)*N1127/NETWORKDAYS(Lister!$D$20,Lister!$E$20,Lister!$D$7:$D$13),IF(AND(MONTH(E1127)=5,MONTH(F1127)=6),(NETWORKDAYS(E1127,Lister!$E$20,Lister!$D$7:$D$13)-P1127)*N1127/NETWORKDAYS(Lister!$D$20,Lister!$E$20,Lister!$D$7:$D$13),IF(AND(MONTH(E1127)=4,MONTH(F1127)=6),(NETWORKDAYS(Lister!$D$20,Lister!$E$20,Lister!$D$7:$D$13)-P1127)*N1127/NETWORKDAYS(Lister!$D$20,Lister!$E$20,Lister!$D$7:$D$13),IF(OR(MONTH(F1127)=4,MONTH(E1127)=6),0)))))),0),"")</f>
        <v/>
      </c>
      <c r="T1127" s="48" t="str">
        <f>IFERROR(MAX(IF(OR(O1127="",P1127="",Q1127=""),"",IF(AND(MONTH(E1127)=6,MONTH(F1127)=6),(NETWORKDAYS(E1127,F1127,Lister!$D$7:$D$13)-Q1127)*N1127/NETWORKDAYS(Lister!$D$21,Lister!$E$21,Lister!$D$7:$D$13),IF(AND(MONTH(E1127)&lt;6,MONTH(F1127)=6),(NETWORKDAYS(Lister!$D$21,F1127,Lister!$D$7:$D$13)-Q1127)*N1127/NETWORKDAYS(Lister!$D$21,Lister!$E$21,Lister!$D$7:$D$13),IF(MONTH(F1127)&lt;6,0)))),0),"")</f>
        <v/>
      </c>
      <c r="U1127" s="50" t="str">
        <f t="shared" si="88"/>
        <v/>
      </c>
    </row>
    <row r="1128" spans="1:21" x14ac:dyDescent="0.35">
      <c r="A1128" s="11" t="str">
        <f t="shared" si="89"/>
        <v/>
      </c>
      <c r="B1128" s="32"/>
      <c r="C1128" s="17"/>
      <c r="D1128" s="18"/>
      <c r="E1128" s="12"/>
      <c r="F1128" s="12"/>
      <c r="G1128" s="40" t="str">
        <f>IF(OR(E1128="",F1128=""),"",NETWORKDAYS(E1128,F1128,Lister!$D$7:$D$13))</f>
        <v/>
      </c>
      <c r="H1128" s="14"/>
      <c r="I1128" s="25" t="str">
        <f t="shared" si="85"/>
        <v/>
      </c>
      <c r="J1128" s="45"/>
      <c r="K1128" s="46"/>
      <c r="L1128" s="15"/>
      <c r="M1128" s="49" t="str">
        <f t="shared" si="86"/>
        <v/>
      </c>
      <c r="N1128" s="47" t="str">
        <f t="shared" si="87"/>
        <v/>
      </c>
      <c r="O1128" s="15"/>
      <c r="P1128" s="15"/>
      <c r="Q1128" s="15"/>
      <c r="R1128" s="48" t="str">
        <f>IFERROR(MAX(IF(OR(O1128="",P1128="",Q1128=""),"",IF(AND(MONTH(E1128)=4,MONTH(F1128)=4),(NETWORKDAYS(E1128,F1128,Lister!$D$7:$D$13)-O1128)*N1128/NETWORKDAYS(Lister!$D$19,Lister!$E$19,Lister!$D$7:$D$13),IF(AND(MONTH(E1128)=4,MONTH(F1128)&gt;4),(NETWORKDAYS(E1128,Lister!$E$19,Lister!$D$7:$D$13)-O1128)*N1128/NETWORKDAYS(Lister!$D$19,Lister!$E$19,Lister!$D$7:$D$13),IF(MONTH(E1128)&gt;4,0)))),0),"")</f>
        <v/>
      </c>
      <c r="S1128" s="48" t="str">
        <f>IFERROR(MAX(IF(OR(O1128="",P1128="",Q1128=""),"",IF(AND(MONTH(E1128)=5,MONTH(F1128)=5),(NETWORKDAYS(E1128,F1128,Lister!$D$7:$D$13)-P1128)*N1128/NETWORKDAYS(Lister!$D$20,Lister!$E$20,Lister!$D$7:$D$13),IF(AND(MONTH(E1128)=4,MONTH(F1128)=5),(NETWORKDAYS(Lister!$D$20,F1128,Lister!$D$7:$D$13)-P1128)*N1128/NETWORKDAYS(Lister!$D$20,Lister!$E$20,Lister!$D$7:$D$13),IF(AND(MONTH(E1128)=5,MONTH(F1128)=6),(NETWORKDAYS(E1128,Lister!$E$20,Lister!$D$7:$D$13)-P1128)*N1128/NETWORKDAYS(Lister!$D$20,Lister!$E$20,Lister!$D$7:$D$13),IF(AND(MONTH(E1128)=4,MONTH(F1128)=6),(NETWORKDAYS(Lister!$D$20,Lister!$E$20,Lister!$D$7:$D$13)-P1128)*N1128/NETWORKDAYS(Lister!$D$20,Lister!$E$20,Lister!$D$7:$D$13),IF(OR(MONTH(F1128)=4,MONTH(E1128)=6),0)))))),0),"")</f>
        <v/>
      </c>
      <c r="T1128" s="48" t="str">
        <f>IFERROR(MAX(IF(OR(O1128="",P1128="",Q1128=""),"",IF(AND(MONTH(E1128)=6,MONTH(F1128)=6),(NETWORKDAYS(E1128,F1128,Lister!$D$7:$D$13)-Q1128)*N1128/NETWORKDAYS(Lister!$D$21,Lister!$E$21,Lister!$D$7:$D$13),IF(AND(MONTH(E1128)&lt;6,MONTH(F1128)=6),(NETWORKDAYS(Lister!$D$21,F1128,Lister!$D$7:$D$13)-Q1128)*N1128/NETWORKDAYS(Lister!$D$21,Lister!$E$21,Lister!$D$7:$D$13),IF(MONTH(F1128)&lt;6,0)))),0),"")</f>
        <v/>
      </c>
      <c r="U1128" s="50" t="str">
        <f t="shared" si="88"/>
        <v/>
      </c>
    </row>
    <row r="1129" spans="1:21" x14ac:dyDescent="0.35">
      <c r="A1129" s="11" t="str">
        <f t="shared" si="89"/>
        <v/>
      </c>
      <c r="B1129" s="32"/>
      <c r="C1129" s="17"/>
      <c r="D1129" s="18"/>
      <c r="E1129" s="12"/>
      <c r="F1129" s="12"/>
      <c r="G1129" s="40" t="str">
        <f>IF(OR(E1129="",F1129=""),"",NETWORKDAYS(E1129,F1129,Lister!$D$7:$D$13))</f>
        <v/>
      </c>
      <c r="H1129" s="14"/>
      <c r="I1129" s="25" t="str">
        <f t="shared" si="85"/>
        <v/>
      </c>
      <c r="J1129" s="45"/>
      <c r="K1129" s="46"/>
      <c r="L1129" s="15"/>
      <c r="M1129" s="49" t="str">
        <f t="shared" si="86"/>
        <v/>
      </c>
      <c r="N1129" s="47" t="str">
        <f t="shared" si="87"/>
        <v/>
      </c>
      <c r="O1129" s="15"/>
      <c r="P1129" s="15"/>
      <c r="Q1129" s="15"/>
      <c r="R1129" s="48" t="str">
        <f>IFERROR(MAX(IF(OR(O1129="",P1129="",Q1129=""),"",IF(AND(MONTH(E1129)=4,MONTH(F1129)=4),(NETWORKDAYS(E1129,F1129,Lister!$D$7:$D$13)-O1129)*N1129/NETWORKDAYS(Lister!$D$19,Lister!$E$19,Lister!$D$7:$D$13),IF(AND(MONTH(E1129)=4,MONTH(F1129)&gt;4),(NETWORKDAYS(E1129,Lister!$E$19,Lister!$D$7:$D$13)-O1129)*N1129/NETWORKDAYS(Lister!$D$19,Lister!$E$19,Lister!$D$7:$D$13),IF(MONTH(E1129)&gt;4,0)))),0),"")</f>
        <v/>
      </c>
      <c r="S1129" s="48" t="str">
        <f>IFERROR(MAX(IF(OR(O1129="",P1129="",Q1129=""),"",IF(AND(MONTH(E1129)=5,MONTH(F1129)=5),(NETWORKDAYS(E1129,F1129,Lister!$D$7:$D$13)-P1129)*N1129/NETWORKDAYS(Lister!$D$20,Lister!$E$20,Lister!$D$7:$D$13),IF(AND(MONTH(E1129)=4,MONTH(F1129)=5),(NETWORKDAYS(Lister!$D$20,F1129,Lister!$D$7:$D$13)-P1129)*N1129/NETWORKDAYS(Lister!$D$20,Lister!$E$20,Lister!$D$7:$D$13),IF(AND(MONTH(E1129)=5,MONTH(F1129)=6),(NETWORKDAYS(E1129,Lister!$E$20,Lister!$D$7:$D$13)-P1129)*N1129/NETWORKDAYS(Lister!$D$20,Lister!$E$20,Lister!$D$7:$D$13),IF(AND(MONTH(E1129)=4,MONTH(F1129)=6),(NETWORKDAYS(Lister!$D$20,Lister!$E$20,Lister!$D$7:$D$13)-P1129)*N1129/NETWORKDAYS(Lister!$D$20,Lister!$E$20,Lister!$D$7:$D$13),IF(OR(MONTH(F1129)=4,MONTH(E1129)=6),0)))))),0),"")</f>
        <v/>
      </c>
      <c r="T1129" s="48" t="str">
        <f>IFERROR(MAX(IF(OR(O1129="",P1129="",Q1129=""),"",IF(AND(MONTH(E1129)=6,MONTH(F1129)=6),(NETWORKDAYS(E1129,F1129,Lister!$D$7:$D$13)-Q1129)*N1129/NETWORKDAYS(Lister!$D$21,Lister!$E$21,Lister!$D$7:$D$13),IF(AND(MONTH(E1129)&lt;6,MONTH(F1129)=6),(NETWORKDAYS(Lister!$D$21,F1129,Lister!$D$7:$D$13)-Q1129)*N1129/NETWORKDAYS(Lister!$D$21,Lister!$E$21,Lister!$D$7:$D$13),IF(MONTH(F1129)&lt;6,0)))),0),"")</f>
        <v/>
      </c>
      <c r="U1129" s="50" t="str">
        <f t="shared" si="88"/>
        <v/>
      </c>
    </row>
    <row r="1130" spans="1:21" x14ac:dyDescent="0.35">
      <c r="A1130" s="11" t="str">
        <f t="shared" si="89"/>
        <v/>
      </c>
      <c r="B1130" s="32"/>
      <c r="C1130" s="17"/>
      <c r="D1130" s="18"/>
      <c r="E1130" s="12"/>
      <c r="F1130" s="12"/>
      <c r="G1130" s="40" t="str">
        <f>IF(OR(E1130="",F1130=""),"",NETWORKDAYS(E1130,F1130,Lister!$D$7:$D$13))</f>
        <v/>
      </c>
      <c r="H1130" s="14"/>
      <c r="I1130" s="25" t="str">
        <f t="shared" si="85"/>
        <v/>
      </c>
      <c r="J1130" s="45"/>
      <c r="K1130" s="46"/>
      <c r="L1130" s="15"/>
      <c r="M1130" s="49" t="str">
        <f t="shared" si="86"/>
        <v/>
      </c>
      <c r="N1130" s="47" t="str">
        <f t="shared" si="87"/>
        <v/>
      </c>
      <c r="O1130" s="15"/>
      <c r="P1130" s="15"/>
      <c r="Q1130" s="15"/>
      <c r="R1130" s="48" t="str">
        <f>IFERROR(MAX(IF(OR(O1130="",P1130="",Q1130=""),"",IF(AND(MONTH(E1130)=4,MONTH(F1130)=4),(NETWORKDAYS(E1130,F1130,Lister!$D$7:$D$13)-O1130)*N1130/NETWORKDAYS(Lister!$D$19,Lister!$E$19,Lister!$D$7:$D$13),IF(AND(MONTH(E1130)=4,MONTH(F1130)&gt;4),(NETWORKDAYS(E1130,Lister!$E$19,Lister!$D$7:$D$13)-O1130)*N1130/NETWORKDAYS(Lister!$D$19,Lister!$E$19,Lister!$D$7:$D$13),IF(MONTH(E1130)&gt;4,0)))),0),"")</f>
        <v/>
      </c>
      <c r="S1130" s="48" t="str">
        <f>IFERROR(MAX(IF(OR(O1130="",P1130="",Q1130=""),"",IF(AND(MONTH(E1130)=5,MONTH(F1130)=5),(NETWORKDAYS(E1130,F1130,Lister!$D$7:$D$13)-P1130)*N1130/NETWORKDAYS(Lister!$D$20,Lister!$E$20,Lister!$D$7:$D$13),IF(AND(MONTH(E1130)=4,MONTH(F1130)=5),(NETWORKDAYS(Lister!$D$20,F1130,Lister!$D$7:$D$13)-P1130)*N1130/NETWORKDAYS(Lister!$D$20,Lister!$E$20,Lister!$D$7:$D$13),IF(AND(MONTH(E1130)=5,MONTH(F1130)=6),(NETWORKDAYS(E1130,Lister!$E$20,Lister!$D$7:$D$13)-P1130)*N1130/NETWORKDAYS(Lister!$D$20,Lister!$E$20,Lister!$D$7:$D$13),IF(AND(MONTH(E1130)=4,MONTH(F1130)=6),(NETWORKDAYS(Lister!$D$20,Lister!$E$20,Lister!$D$7:$D$13)-P1130)*N1130/NETWORKDAYS(Lister!$D$20,Lister!$E$20,Lister!$D$7:$D$13),IF(OR(MONTH(F1130)=4,MONTH(E1130)=6),0)))))),0),"")</f>
        <v/>
      </c>
      <c r="T1130" s="48" t="str">
        <f>IFERROR(MAX(IF(OR(O1130="",P1130="",Q1130=""),"",IF(AND(MONTH(E1130)=6,MONTH(F1130)=6),(NETWORKDAYS(E1130,F1130,Lister!$D$7:$D$13)-Q1130)*N1130/NETWORKDAYS(Lister!$D$21,Lister!$E$21,Lister!$D$7:$D$13),IF(AND(MONTH(E1130)&lt;6,MONTH(F1130)=6),(NETWORKDAYS(Lister!$D$21,F1130,Lister!$D$7:$D$13)-Q1130)*N1130/NETWORKDAYS(Lister!$D$21,Lister!$E$21,Lister!$D$7:$D$13),IF(MONTH(F1130)&lt;6,0)))),0),"")</f>
        <v/>
      </c>
      <c r="U1130" s="50" t="str">
        <f t="shared" si="88"/>
        <v/>
      </c>
    </row>
    <row r="1131" spans="1:21" x14ac:dyDescent="0.35">
      <c r="A1131" s="11" t="str">
        <f t="shared" si="89"/>
        <v/>
      </c>
      <c r="B1131" s="32"/>
      <c r="C1131" s="17"/>
      <c r="D1131" s="18"/>
      <c r="E1131" s="12"/>
      <c r="F1131" s="12"/>
      <c r="G1131" s="40" t="str">
        <f>IF(OR(E1131="",F1131=""),"",NETWORKDAYS(E1131,F1131,Lister!$D$7:$D$13))</f>
        <v/>
      </c>
      <c r="H1131" s="14"/>
      <c r="I1131" s="25" t="str">
        <f t="shared" si="85"/>
        <v/>
      </c>
      <c r="J1131" s="45"/>
      <c r="K1131" s="46"/>
      <c r="L1131" s="15"/>
      <c r="M1131" s="49" t="str">
        <f t="shared" si="86"/>
        <v/>
      </c>
      <c r="N1131" s="47" t="str">
        <f t="shared" si="87"/>
        <v/>
      </c>
      <c r="O1131" s="15"/>
      <c r="P1131" s="15"/>
      <c r="Q1131" s="15"/>
      <c r="R1131" s="48" t="str">
        <f>IFERROR(MAX(IF(OR(O1131="",P1131="",Q1131=""),"",IF(AND(MONTH(E1131)=4,MONTH(F1131)=4),(NETWORKDAYS(E1131,F1131,Lister!$D$7:$D$13)-O1131)*N1131/NETWORKDAYS(Lister!$D$19,Lister!$E$19,Lister!$D$7:$D$13),IF(AND(MONTH(E1131)=4,MONTH(F1131)&gt;4),(NETWORKDAYS(E1131,Lister!$E$19,Lister!$D$7:$D$13)-O1131)*N1131/NETWORKDAYS(Lister!$D$19,Lister!$E$19,Lister!$D$7:$D$13),IF(MONTH(E1131)&gt;4,0)))),0),"")</f>
        <v/>
      </c>
      <c r="S1131" s="48" t="str">
        <f>IFERROR(MAX(IF(OR(O1131="",P1131="",Q1131=""),"",IF(AND(MONTH(E1131)=5,MONTH(F1131)=5),(NETWORKDAYS(E1131,F1131,Lister!$D$7:$D$13)-P1131)*N1131/NETWORKDAYS(Lister!$D$20,Lister!$E$20,Lister!$D$7:$D$13),IF(AND(MONTH(E1131)=4,MONTH(F1131)=5),(NETWORKDAYS(Lister!$D$20,F1131,Lister!$D$7:$D$13)-P1131)*N1131/NETWORKDAYS(Lister!$D$20,Lister!$E$20,Lister!$D$7:$D$13),IF(AND(MONTH(E1131)=5,MONTH(F1131)=6),(NETWORKDAYS(E1131,Lister!$E$20,Lister!$D$7:$D$13)-P1131)*N1131/NETWORKDAYS(Lister!$D$20,Lister!$E$20,Lister!$D$7:$D$13),IF(AND(MONTH(E1131)=4,MONTH(F1131)=6),(NETWORKDAYS(Lister!$D$20,Lister!$E$20,Lister!$D$7:$D$13)-P1131)*N1131/NETWORKDAYS(Lister!$D$20,Lister!$E$20,Lister!$D$7:$D$13),IF(OR(MONTH(F1131)=4,MONTH(E1131)=6),0)))))),0),"")</f>
        <v/>
      </c>
      <c r="T1131" s="48" t="str">
        <f>IFERROR(MAX(IF(OR(O1131="",P1131="",Q1131=""),"",IF(AND(MONTH(E1131)=6,MONTH(F1131)=6),(NETWORKDAYS(E1131,F1131,Lister!$D$7:$D$13)-Q1131)*N1131/NETWORKDAYS(Lister!$D$21,Lister!$E$21,Lister!$D$7:$D$13),IF(AND(MONTH(E1131)&lt;6,MONTH(F1131)=6),(NETWORKDAYS(Lister!$D$21,F1131,Lister!$D$7:$D$13)-Q1131)*N1131/NETWORKDAYS(Lister!$D$21,Lister!$E$21,Lister!$D$7:$D$13),IF(MONTH(F1131)&lt;6,0)))),0),"")</f>
        <v/>
      </c>
      <c r="U1131" s="50" t="str">
        <f t="shared" si="88"/>
        <v/>
      </c>
    </row>
    <row r="1132" spans="1:21" x14ac:dyDescent="0.35">
      <c r="A1132" s="11" t="str">
        <f t="shared" si="89"/>
        <v/>
      </c>
      <c r="B1132" s="32"/>
      <c r="C1132" s="17"/>
      <c r="D1132" s="18"/>
      <c r="E1132" s="12"/>
      <c r="F1132" s="12"/>
      <c r="G1132" s="40" t="str">
        <f>IF(OR(E1132="",F1132=""),"",NETWORKDAYS(E1132,F1132,Lister!$D$7:$D$13))</f>
        <v/>
      </c>
      <c r="H1132" s="14"/>
      <c r="I1132" s="25" t="str">
        <f t="shared" si="85"/>
        <v/>
      </c>
      <c r="J1132" s="45"/>
      <c r="K1132" s="46"/>
      <c r="L1132" s="15"/>
      <c r="M1132" s="49" t="str">
        <f t="shared" si="86"/>
        <v/>
      </c>
      <c r="N1132" s="47" t="str">
        <f t="shared" si="87"/>
        <v/>
      </c>
      <c r="O1132" s="15"/>
      <c r="P1132" s="15"/>
      <c r="Q1132" s="15"/>
      <c r="R1132" s="48" t="str">
        <f>IFERROR(MAX(IF(OR(O1132="",P1132="",Q1132=""),"",IF(AND(MONTH(E1132)=4,MONTH(F1132)=4),(NETWORKDAYS(E1132,F1132,Lister!$D$7:$D$13)-O1132)*N1132/NETWORKDAYS(Lister!$D$19,Lister!$E$19,Lister!$D$7:$D$13),IF(AND(MONTH(E1132)=4,MONTH(F1132)&gt;4),(NETWORKDAYS(E1132,Lister!$E$19,Lister!$D$7:$D$13)-O1132)*N1132/NETWORKDAYS(Lister!$D$19,Lister!$E$19,Lister!$D$7:$D$13),IF(MONTH(E1132)&gt;4,0)))),0),"")</f>
        <v/>
      </c>
      <c r="S1132" s="48" t="str">
        <f>IFERROR(MAX(IF(OR(O1132="",P1132="",Q1132=""),"",IF(AND(MONTH(E1132)=5,MONTH(F1132)=5),(NETWORKDAYS(E1132,F1132,Lister!$D$7:$D$13)-P1132)*N1132/NETWORKDAYS(Lister!$D$20,Lister!$E$20,Lister!$D$7:$D$13),IF(AND(MONTH(E1132)=4,MONTH(F1132)=5),(NETWORKDAYS(Lister!$D$20,F1132,Lister!$D$7:$D$13)-P1132)*N1132/NETWORKDAYS(Lister!$D$20,Lister!$E$20,Lister!$D$7:$D$13),IF(AND(MONTH(E1132)=5,MONTH(F1132)=6),(NETWORKDAYS(E1132,Lister!$E$20,Lister!$D$7:$D$13)-P1132)*N1132/NETWORKDAYS(Lister!$D$20,Lister!$E$20,Lister!$D$7:$D$13),IF(AND(MONTH(E1132)=4,MONTH(F1132)=6),(NETWORKDAYS(Lister!$D$20,Lister!$E$20,Lister!$D$7:$D$13)-P1132)*N1132/NETWORKDAYS(Lister!$D$20,Lister!$E$20,Lister!$D$7:$D$13),IF(OR(MONTH(F1132)=4,MONTH(E1132)=6),0)))))),0),"")</f>
        <v/>
      </c>
      <c r="T1132" s="48" t="str">
        <f>IFERROR(MAX(IF(OR(O1132="",P1132="",Q1132=""),"",IF(AND(MONTH(E1132)=6,MONTH(F1132)=6),(NETWORKDAYS(E1132,F1132,Lister!$D$7:$D$13)-Q1132)*N1132/NETWORKDAYS(Lister!$D$21,Lister!$E$21,Lister!$D$7:$D$13),IF(AND(MONTH(E1132)&lt;6,MONTH(F1132)=6),(NETWORKDAYS(Lister!$D$21,F1132,Lister!$D$7:$D$13)-Q1132)*N1132/NETWORKDAYS(Lister!$D$21,Lister!$E$21,Lister!$D$7:$D$13),IF(MONTH(F1132)&lt;6,0)))),0),"")</f>
        <v/>
      </c>
      <c r="U1132" s="50" t="str">
        <f t="shared" si="88"/>
        <v/>
      </c>
    </row>
    <row r="1133" spans="1:21" x14ac:dyDescent="0.35">
      <c r="A1133" s="11" t="str">
        <f t="shared" si="89"/>
        <v/>
      </c>
      <c r="B1133" s="32"/>
      <c r="C1133" s="17"/>
      <c r="D1133" s="18"/>
      <c r="E1133" s="12"/>
      <c r="F1133" s="12"/>
      <c r="G1133" s="40" t="str">
        <f>IF(OR(E1133="",F1133=""),"",NETWORKDAYS(E1133,F1133,Lister!$D$7:$D$13))</f>
        <v/>
      </c>
      <c r="H1133" s="14"/>
      <c r="I1133" s="25" t="str">
        <f t="shared" si="85"/>
        <v/>
      </c>
      <c r="J1133" s="45"/>
      <c r="K1133" s="46"/>
      <c r="L1133" s="15"/>
      <c r="M1133" s="49" t="str">
        <f t="shared" si="86"/>
        <v/>
      </c>
      <c r="N1133" s="47" t="str">
        <f t="shared" si="87"/>
        <v/>
      </c>
      <c r="O1133" s="15"/>
      <c r="P1133" s="15"/>
      <c r="Q1133" s="15"/>
      <c r="R1133" s="48" t="str">
        <f>IFERROR(MAX(IF(OR(O1133="",P1133="",Q1133=""),"",IF(AND(MONTH(E1133)=4,MONTH(F1133)=4),(NETWORKDAYS(E1133,F1133,Lister!$D$7:$D$13)-O1133)*N1133/NETWORKDAYS(Lister!$D$19,Lister!$E$19,Lister!$D$7:$D$13),IF(AND(MONTH(E1133)=4,MONTH(F1133)&gt;4),(NETWORKDAYS(E1133,Lister!$E$19,Lister!$D$7:$D$13)-O1133)*N1133/NETWORKDAYS(Lister!$D$19,Lister!$E$19,Lister!$D$7:$D$13),IF(MONTH(E1133)&gt;4,0)))),0),"")</f>
        <v/>
      </c>
      <c r="S1133" s="48" t="str">
        <f>IFERROR(MAX(IF(OR(O1133="",P1133="",Q1133=""),"",IF(AND(MONTH(E1133)=5,MONTH(F1133)=5),(NETWORKDAYS(E1133,F1133,Lister!$D$7:$D$13)-P1133)*N1133/NETWORKDAYS(Lister!$D$20,Lister!$E$20,Lister!$D$7:$D$13),IF(AND(MONTH(E1133)=4,MONTH(F1133)=5),(NETWORKDAYS(Lister!$D$20,F1133,Lister!$D$7:$D$13)-P1133)*N1133/NETWORKDAYS(Lister!$D$20,Lister!$E$20,Lister!$D$7:$D$13),IF(AND(MONTH(E1133)=5,MONTH(F1133)=6),(NETWORKDAYS(E1133,Lister!$E$20,Lister!$D$7:$D$13)-P1133)*N1133/NETWORKDAYS(Lister!$D$20,Lister!$E$20,Lister!$D$7:$D$13),IF(AND(MONTH(E1133)=4,MONTH(F1133)=6),(NETWORKDAYS(Lister!$D$20,Lister!$E$20,Lister!$D$7:$D$13)-P1133)*N1133/NETWORKDAYS(Lister!$D$20,Lister!$E$20,Lister!$D$7:$D$13),IF(OR(MONTH(F1133)=4,MONTH(E1133)=6),0)))))),0),"")</f>
        <v/>
      </c>
      <c r="T1133" s="48" t="str">
        <f>IFERROR(MAX(IF(OR(O1133="",P1133="",Q1133=""),"",IF(AND(MONTH(E1133)=6,MONTH(F1133)=6),(NETWORKDAYS(E1133,F1133,Lister!$D$7:$D$13)-Q1133)*N1133/NETWORKDAYS(Lister!$D$21,Lister!$E$21,Lister!$D$7:$D$13),IF(AND(MONTH(E1133)&lt;6,MONTH(F1133)=6),(NETWORKDAYS(Lister!$D$21,F1133,Lister!$D$7:$D$13)-Q1133)*N1133/NETWORKDAYS(Lister!$D$21,Lister!$E$21,Lister!$D$7:$D$13),IF(MONTH(F1133)&lt;6,0)))),0),"")</f>
        <v/>
      </c>
      <c r="U1133" s="50" t="str">
        <f t="shared" si="88"/>
        <v/>
      </c>
    </row>
    <row r="1134" spans="1:21" x14ac:dyDescent="0.35">
      <c r="A1134" s="11" t="str">
        <f t="shared" si="89"/>
        <v/>
      </c>
      <c r="B1134" s="32"/>
      <c r="C1134" s="17"/>
      <c r="D1134" s="18"/>
      <c r="E1134" s="12"/>
      <c r="F1134" s="12"/>
      <c r="G1134" s="40" t="str">
        <f>IF(OR(E1134="",F1134=""),"",NETWORKDAYS(E1134,F1134,Lister!$D$7:$D$13))</f>
        <v/>
      </c>
      <c r="H1134" s="14"/>
      <c r="I1134" s="25" t="str">
        <f t="shared" si="85"/>
        <v/>
      </c>
      <c r="J1134" s="45"/>
      <c r="K1134" s="46"/>
      <c r="L1134" s="15"/>
      <c r="M1134" s="49" t="str">
        <f t="shared" si="86"/>
        <v/>
      </c>
      <c r="N1134" s="47" t="str">
        <f t="shared" si="87"/>
        <v/>
      </c>
      <c r="O1134" s="15"/>
      <c r="P1134" s="15"/>
      <c r="Q1134" s="15"/>
      <c r="R1134" s="48" t="str">
        <f>IFERROR(MAX(IF(OR(O1134="",P1134="",Q1134=""),"",IF(AND(MONTH(E1134)=4,MONTH(F1134)=4),(NETWORKDAYS(E1134,F1134,Lister!$D$7:$D$13)-O1134)*N1134/NETWORKDAYS(Lister!$D$19,Lister!$E$19,Lister!$D$7:$D$13),IF(AND(MONTH(E1134)=4,MONTH(F1134)&gt;4),(NETWORKDAYS(E1134,Lister!$E$19,Lister!$D$7:$D$13)-O1134)*N1134/NETWORKDAYS(Lister!$D$19,Lister!$E$19,Lister!$D$7:$D$13),IF(MONTH(E1134)&gt;4,0)))),0),"")</f>
        <v/>
      </c>
      <c r="S1134" s="48" t="str">
        <f>IFERROR(MAX(IF(OR(O1134="",P1134="",Q1134=""),"",IF(AND(MONTH(E1134)=5,MONTH(F1134)=5),(NETWORKDAYS(E1134,F1134,Lister!$D$7:$D$13)-P1134)*N1134/NETWORKDAYS(Lister!$D$20,Lister!$E$20,Lister!$D$7:$D$13),IF(AND(MONTH(E1134)=4,MONTH(F1134)=5),(NETWORKDAYS(Lister!$D$20,F1134,Lister!$D$7:$D$13)-P1134)*N1134/NETWORKDAYS(Lister!$D$20,Lister!$E$20,Lister!$D$7:$D$13),IF(AND(MONTH(E1134)=5,MONTH(F1134)=6),(NETWORKDAYS(E1134,Lister!$E$20,Lister!$D$7:$D$13)-P1134)*N1134/NETWORKDAYS(Lister!$D$20,Lister!$E$20,Lister!$D$7:$D$13),IF(AND(MONTH(E1134)=4,MONTH(F1134)=6),(NETWORKDAYS(Lister!$D$20,Lister!$E$20,Lister!$D$7:$D$13)-P1134)*N1134/NETWORKDAYS(Lister!$D$20,Lister!$E$20,Lister!$D$7:$D$13),IF(OR(MONTH(F1134)=4,MONTH(E1134)=6),0)))))),0),"")</f>
        <v/>
      </c>
      <c r="T1134" s="48" t="str">
        <f>IFERROR(MAX(IF(OR(O1134="",P1134="",Q1134=""),"",IF(AND(MONTH(E1134)=6,MONTH(F1134)=6),(NETWORKDAYS(E1134,F1134,Lister!$D$7:$D$13)-Q1134)*N1134/NETWORKDAYS(Lister!$D$21,Lister!$E$21,Lister!$D$7:$D$13),IF(AND(MONTH(E1134)&lt;6,MONTH(F1134)=6),(NETWORKDAYS(Lister!$D$21,F1134,Lister!$D$7:$D$13)-Q1134)*N1134/NETWORKDAYS(Lister!$D$21,Lister!$E$21,Lister!$D$7:$D$13),IF(MONTH(F1134)&lt;6,0)))),0),"")</f>
        <v/>
      </c>
      <c r="U1134" s="50" t="str">
        <f t="shared" si="88"/>
        <v/>
      </c>
    </row>
    <row r="1135" spans="1:21" x14ac:dyDescent="0.35">
      <c r="A1135" s="11" t="str">
        <f t="shared" si="89"/>
        <v/>
      </c>
      <c r="B1135" s="32"/>
      <c r="C1135" s="17"/>
      <c r="D1135" s="18"/>
      <c r="E1135" s="12"/>
      <c r="F1135" s="12"/>
      <c r="G1135" s="40" t="str">
        <f>IF(OR(E1135="",F1135=""),"",NETWORKDAYS(E1135,F1135,Lister!$D$7:$D$13))</f>
        <v/>
      </c>
      <c r="H1135" s="14"/>
      <c r="I1135" s="25" t="str">
        <f t="shared" si="85"/>
        <v/>
      </c>
      <c r="J1135" s="45"/>
      <c r="K1135" s="46"/>
      <c r="L1135" s="15"/>
      <c r="M1135" s="49" t="str">
        <f t="shared" si="86"/>
        <v/>
      </c>
      <c r="N1135" s="47" t="str">
        <f t="shared" si="87"/>
        <v/>
      </c>
      <c r="O1135" s="15"/>
      <c r="P1135" s="15"/>
      <c r="Q1135" s="15"/>
      <c r="R1135" s="48" t="str">
        <f>IFERROR(MAX(IF(OR(O1135="",P1135="",Q1135=""),"",IF(AND(MONTH(E1135)=4,MONTH(F1135)=4),(NETWORKDAYS(E1135,F1135,Lister!$D$7:$D$13)-O1135)*N1135/NETWORKDAYS(Lister!$D$19,Lister!$E$19,Lister!$D$7:$D$13),IF(AND(MONTH(E1135)=4,MONTH(F1135)&gt;4),(NETWORKDAYS(E1135,Lister!$E$19,Lister!$D$7:$D$13)-O1135)*N1135/NETWORKDAYS(Lister!$D$19,Lister!$E$19,Lister!$D$7:$D$13),IF(MONTH(E1135)&gt;4,0)))),0),"")</f>
        <v/>
      </c>
      <c r="S1135" s="48" t="str">
        <f>IFERROR(MAX(IF(OR(O1135="",P1135="",Q1135=""),"",IF(AND(MONTH(E1135)=5,MONTH(F1135)=5),(NETWORKDAYS(E1135,F1135,Lister!$D$7:$D$13)-P1135)*N1135/NETWORKDAYS(Lister!$D$20,Lister!$E$20,Lister!$D$7:$D$13),IF(AND(MONTH(E1135)=4,MONTH(F1135)=5),(NETWORKDAYS(Lister!$D$20,F1135,Lister!$D$7:$D$13)-P1135)*N1135/NETWORKDAYS(Lister!$D$20,Lister!$E$20,Lister!$D$7:$D$13),IF(AND(MONTH(E1135)=5,MONTH(F1135)=6),(NETWORKDAYS(E1135,Lister!$E$20,Lister!$D$7:$D$13)-P1135)*N1135/NETWORKDAYS(Lister!$D$20,Lister!$E$20,Lister!$D$7:$D$13),IF(AND(MONTH(E1135)=4,MONTH(F1135)=6),(NETWORKDAYS(Lister!$D$20,Lister!$E$20,Lister!$D$7:$D$13)-P1135)*N1135/NETWORKDAYS(Lister!$D$20,Lister!$E$20,Lister!$D$7:$D$13),IF(OR(MONTH(F1135)=4,MONTH(E1135)=6),0)))))),0),"")</f>
        <v/>
      </c>
      <c r="T1135" s="48" t="str">
        <f>IFERROR(MAX(IF(OR(O1135="",P1135="",Q1135=""),"",IF(AND(MONTH(E1135)=6,MONTH(F1135)=6),(NETWORKDAYS(E1135,F1135,Lister!$D$7:$D$13)-Q1135)*N1135/NETWORKDAYS(Lister!$D$21,Lister!$E$21,Lister!$D$7:$D$13),IF(AND(MONTH(E1135)&lt;6,MONTH(F1135)=6),(NETWORKDAYS(Lister!$D$21,F1135,Lister!$D$7:$D$13)-Q1135)*N1135/NETWORKDAYS(Lister!$D$21,Lister!$E$21,Lister!$D$7:$D$13),IF(MONTH(F1135)&lt;6,0)))),0),"")</f>
        <v/>
      </c>
      <c r="U1135" s="50" t="str">
        <f t="shared" si="88"/>
        <v/>
      </c>
    </row>
    <row r="1136" spans="1:21" x14ac:dyDescent="0.35">
      <c r="A1136" s="11" t="str">
        <f t="shared" si="89"/>
        <v/>
      </c>
      <c r="B1136" s="32"/>
      <c r="C1136" s="17"/>
      <c r="D1136" s="18"/>
      <c r="E1136" s="12"/>
      <c r="F1136" s="12"/>
      <c r="G1136" s="40" t="str">
        <f>IF(OR(E1136="",F1136=""),"",NETWORKDAYS(E1136,F1136,Lister!$D$7:$D$13))</f>
        <v/>
      </c>
      <c r="H1136" s="14"/>
      <c r="I1136" s="25" t="str">
        <f t="shared" si="85"/>
        <v/>
      </c>
      <c r="J1136" s="45"/>
      <c r="K1136" s="46"/>
      <c r="L1136" s="15"/>
      <c r="M1136" s="49" t="str">
        <f t="shared" si="86"/>
        <v/>
      </c>
      <c r="N1136" s="47" t="str">
        <f t="shared" si="87"/>
        <v/>
      </c>
      <c r="O1136" s="15"/>
      <c r="P1136" s="15"/>
      <c r="Q1136" s="15"/>
      <c r="R1136" s="48" t="str">
        <f>IFERROR(MAX(IF(OR(O1136="",P1136="",Q1136=""),"",IF(AND(MONTH(E1136)=4,MONTH(F1136)=4),(NETWORKDAYS(E1136,F1136,Lister!$D$7:$D$13)-O1136)*N1136/NETWORKDAYS(Lister!$D$19,Lister!$E$19,Lister!$D$7:$D$13),IF(AND(MONTH(E1136)=4,MONTH(F1136)&gt;4),(NETWORKDAYS(E1136,Lister!$E$19,Lister!$D$7:$D$13)-O1136)*N1136/NETWORKDAYS(Lister!$D$19,Lister!$E$19,Lister!$D$7:$D$13),IF(MONTH(E1136)&gt;4,0)))),0),"")</f>
        <v/>
      </c>
      <c r="S1136" s="48" t="str">
        <f>IFERROR(MAX(IF(OR(O1136="",P1136="",Q1136=""),"",IF(AND(MONTH(E1136)=5,MONTH(F1136)=5),(NETWORKDAYS(E1136,F1136,Lister!$D$7:$D$13)-P1136)*N1136/NETWORKDAYS(Lister!$D$20,Lister!$E$20,Lister!$D$7:$D$13),IF(AND(MONTH(E1136)=4,MONTH(F1136)=5),(NETWORKDAYS(Lister!$D$20,F1136,Lister!$D$7:$D$13)-P1136)*N1136/NETWORKDAYS(Lister!$D$20,Lister!$E$20,Lister!$D$7:$D$13),IF(AND(MONTH(E1136)=5,MONTH(F1136)=6),(NETWORKDAYS(E1136,Lister!$E$20,Lister!$D$7:$D$13)-P1136)*N1136/NETWORKDAYS(Lister!$D$20,Lister!$E$20,Lister!$D$7:$D$13),IF(AND(MONTH(E1136)=4,MONTH(F1136)=6),(NETWORKDAYS(Lister!$D$20,Lister!$E$20,Lister!$D$7:$D$13)-P1136)*N1136/NETWORKDAYS(Lister!$D$20,Lister!$E$20,Lister!$D$7:$D$13),IF(OR(MONTH(F1136)=4,MONTH(E1136)=6),0)))))),0),"")</f>
        <v/>
      </c>
      <c r="T1136" s="48" t="str">
        <f>IFERROR(MAX(IF(OR(O1136="",P1136="",Q1136=""),"",IF(AND(MONTH(E1136)=6,MONTH(F1136)=6),(NETWORKDAYS(E1136,F1136,Lister!$D$7:$D$13)-Q1136)*N1136/NETWORKDAYS(Lister!$D$21,Lister!$E$21,Lister!$D$7:$D$13),IF(AND(MONTH(E1136)&lt;6,MONTH(F1136)=6),(NETWORKDAYS(Lister!$D$21,F1136,Lister!$D$7:$D$13)-Q1136)*N1136/NETWORKDAYS(Lister!$D$21,Lister!$E$21,Lister!$D$7:$D$13),IF(MONTH(F1136)&lt;6,0)))),0),"")</f>
        <v/>
      </c>
      <c r="U1136" s="50" t="str">
        <f t="shared" si="88"/>
        <v/>
      </c>
    </row>
    <row r="1137" spans="1:21" x14ac:dyDescent="0.35">
      <c r="A1137" s="11" t="str">
        <f t="shared" si="89"/>
        <v/>
      </c>
      <c r="B1137" s="32"/>
      <c r="C1137" s="17"/>
      <c r="D1137" s="18"/>
      <c r="E1137" s="12"/>
      <c r="F1137" s="12"/>
      <c r="G1137" s="40" t="str">
        <f>IF(OR(E1137="",F1137=""),"",NETWORKDAYS(E1137,F1137,Lister!$D$7:$D$13))</f>
        <v/>
      </c>
      <c r="H1137" s="14"/>
      <c r="I1137" s="25" t="str">
        <f t="shared" si="85"/>
        <v/>
      </c>
      <c r="J1137" s="45"/>
      <c r="K1137" s="46"/>
      <c r="L1137" s="15"/>
      <c r="M1137" s="49" t="str">
        <f t="shared" si="86"/>
        <v/>
      </c>
      <c r="N1137" s="47" t="str">
        <f t="shared" si="87"/>
        <v/>
      </c>
      <c r="O1137" s="15"/>
      <c r="P1137" s="15"/>
      <c r="Q1137" s="15"/>
      <c r="R1137" s="48" t="str">
        <f>IFERROR(MAX(IF(OR(O1137="",P1137="",Q1137=""),"",IF(AND(MONTH(E1137)=4,MONTH(F1137)=4),(NETWORKDAYS(E1137,F1137,Lister!$D$7:$D$13)-O1137)*N1137/NETWORKDAYS(Lister!$D$19,Lister!$E$19,Lister!$D$7:$D$13),IF(AND(MONTH(E1137)=4,MONTH(F1137)&gt;4),(NETWORKDAYS(E1137,Lister!$E$19,Lister!$D$7:$D$13)-O1137)*N1137/NETWORKDAYS(Lister!$D$19,Lister!$E$19,Lister!$D$7:$D$13),IF(MONTH(E1137)&gt;4,0)))),0),"")</f>
        <v/>
      </c>
      <c r="S1137" s="48" t="str">
        <f>IFERROR(MAX(IF(OR(O1137="",P1137="",Q1137=""),"",IF(AND(MONTH(E1137)=5,MONTH(F1137)=5),(NETWORKDAYS(E1137,F1137,Lister!$D$7:$D$13)-P1137)*N1137/NETWORKDAYS(Lister!$D$20,Lister!$E$20,Lister!$D$7:$D$13),IF(AND(MONTH(E1137)=4,MONTH(F1137)=5),(NETWORKDAYS(Lister!$D$20,F1137,Lister!$D$7:$D$13)-P1137)*N1137/NETWORKDAYS(Lister!$D$20,Lister!$E$20,Lister!$D$7:$D$13),IF(AND(MONTH(E1137)=5,MONTH(F1137)=6),(NETWORKDAYS(E1137,Lister!$E$20,Lister!$D$7:$D$13)-P1137)*N1137/NETWORKDAYS(Lister!$D$20,Lister!$E$20,Lister!$D$7:$D$13),IF(AND(MONTH(E1137)=4,MONTH(F1137)=6),(NETWORKDAYS(Lister!$D$20,Lister!$E$20,Lister!$D$7:$D$13)-P1137)*N1137/NETWORKDAYS(Lister!$D$20,Lister!$E$20,Lister!$D$7:$D$13),IF(OR(MONTH(F1137)=4,MONTH(E1137)=6),0)))))),0),"")</f>
        <v/>
      </c>
      <c r="T1137" s="48" t="str">
        <f>IFERROR(MAX(IF(OR(O1137="",P1137="",Q1137=""),"",IF(AND(MONTH(E1137)=6,MONTH(F1137)=6),(NETWORKDAYS(E1137,F1137,Lister!$D$7:$D$13)-Q1137)*N1137/NETWORKDAYS(Lister!$D$21,Lister!$E$21,Lister!$D$7:$D$13),IF(AND(MONTH(E1137)&lt;6,MONTH(F1137)=6),(NETWORKDAYS(Lister!$D$21,F1137,Lister!$D$7:$D$13)-Q1137)*N1137/NETWORKDAYS(Lister!$D$21,Lister!$E$21,Lister!$D$7:$D$13),IF(MONTH(F1137)&lt;6,0)))),0),"")</f>
        <v/>
      </c>
      <c r="U1137" s="50" t="str">
        <f t="shared" si="88"/>
        <v/>
      </c>
    </row>
    <row r="1138" spans="1:21" x14ac:dyDescent="0.35">
      <c r="A1138" s="11" t="str">
        <f t="shared" si="89"/>
        <v/>
      </c>
      <c r="B1138" s="32"/>
      <c r="C1138" s="17"/>
      <c r="D1138" s="18"/>
      <c r="E1138" s="12"/>
      <c r="F1138" s="12"/>
      <c r="G1138" s="40" t="str">
        <f>IF(OR(E1138="",F1138=""),"",NETWORKDAYS(E1138,F1138,Lister!$D$7:$D$13))</f>
        <v/>
      </c>
      <c r="H1138" s="14"/>
      <c r="I1138" s="25" t="str">
        <f t="shared" si="85"/>
        <v/>
      </c>
      <c r="J1138" s="45"/>
      <c r="K1138" s="46"/>
      <c r="L1138" s="15"/>
      <c r="M1138" s="49" t="str">
        <f t="shared" si="86"/>
        <v/>
      </c>
      <c r="N1138" s="47" t="str">
        <f t="shared" si="87"/>
        <v/>
      </c>
      <c r="O1138" s="15"/>
      <c r="P1138" s="15"/>
      <c r="Q1138" s="15"/>
      <c r="R1138" s="48" t="str">
        <f>IFERROR(MAX(IF(OR(O1138="",P1138="",Q1138=""),"",IF(AND(MONTH(E1138)=4,MONTH(F1138)=4),(NETWORKDAYS(E1138,F1138,Lister!$D$7:$D$13)-O1138)*N1138/NETWORKDAYS(Lister!$D$19,Lister!$E$19,Lister!$D$7:$D$13),IF(AND(MONTH(E1138)=4,MONTH(F1138)&gt;4),(NETWORKDAYS(E1138,Lister!$E$19,Lister!$D$7:$D$13)-O1138)*N1138/NETWORKDAYS(Lister!$D$19,Lister!$E$19,Lister!$D$7:$D$13),IF(MONTH(E1138)&gt;4,0)))),0),"")</f>
        <v/>
      </c>
      <c r="S1138" s="48" t="str">
        <f>IFERROR(MAX(IF(OR(O1138="",P1138="",Q1138=""),"",IF(AND(MONTH(E1138)=5,MONTH(F1138)=5),(NETWORKDAYS(E1138,F1138,Lister!$D$7:$D$13)-P1138)*N1138/NETWORKDAYS(Lister!$D$20,Lister!$E$20,Lister!$D$7:$D$13),IF(AND(MONTH(E1138)=4,MONTH(F1138)=5),(NETWORKDAYS(Lister!$D$20,F1138,Lister!$D$7:$D$13)-P1138)*N1138/NETWORKDAYS(Lister!$D$20,Lister!$E$20,Lister!$D$7:$D$13),IF(AND(MONTH(E1138)=5,MONTH(F1138)=6),(NETWORKDAYS(E1138,Lister!$E$20,Lister!$D$7:$D$13)-P1138)*N1138/NETWORKDAYS(Lister!$D$20,Lister!$E$20,Lister!$D$7:$D$13),IF(AND(MONTH(E1138)=4,MONTH(F1138)=6),(NETWORKDAYS(Lister!$D$20,Lister!$E$20,Lister!$D$7:$D$13)-P1138)*N1138/NETWORKDAYS(Lister!$D$20,Lister!$E$20,Lister!$D$7:$D$13),IF(OR(MONTH(F1138)=4,MONTH(E1138)=6),0)))))),0),"")</f>
        <v/>
      </c>
      <c r="T1138" s="48" t="str">
        <f>IFERROR(MAX(IF(OR(O1138="",P1138="",Q1138=""),"",IF(AND(MONTH(E1138)=6,MONTH(F1138)=6),(NETWORKDAYS(E1138,F1138,Lister!$D$7:$D$13)-Q1138)*N1138/NETWORKDAYS(Lister!$D$21,Lister!$E$21,Lister!$D$7:$D$13),IF(AND(MONTH(E1138)&lt;6,MONTH(F1138)=6),(NETWORKDAYS(Lister!$D$21,F1138,Lister!$D$7:$D$13)-Q1138)*N1138/NETWORKDAYS(Lister!$D$21,Lister!$E$21,Lister!$D$7:$D$13),IF(MONTH(F1138)&lt;6,0)))),0),"")</f>
        <v/>
      </c>
      <c r="U1138" s="50" t="str">
        <f t="shared" si="88"/>
        <v/>
      </c>
    </row>
    <row r="1139" spans="1:21" x14ac:dyDescent="0.35">
      <c r="A1139" s="11" t="str">
        <f t="shared" si="89"/>
        <v/>
      </c>
      <c r="B1139" s="32"/>
      <c r="C1139" s="17"/>
      <c r="D1139" s="18"/>
      <c r="E1139" s="12"/>
      <c r="F1139" s="12"/>
      <c r="G1139" s="40" t="str">
        <f>IF(OR(E1139="",F1139=""),"",NETWORKDAYS(E1139,F1139,Lister!$D$7:$D$13))</f>
        <v/>
      </c>
      <c r="H1139" s="14"/>
      <c r="I1139" s="25" t="str">
        <f t="shared" si="85"/>
        <v/>
      </c>
      <c r="J1139" s="45"/>
      <c r="K1139" s="46"/>
      <c r="L1139" s="15"/>
      <c r="M1139" s="49" t="str">
        <f t="shared" si="86"/>
        <v/>
      </c>
      <c r="N1139" s="47" t="str">
        <f t="shared" si="87"/>
        <v/>
      </c>
      <c r="O1139" s="15"/>
      <c r="P1139" s="15"/>
      <c r="Q1139" s="15"/>
      <c r="R1139" s="48" t="str">
        <f>IFERROR(MAX(IF(OR(O1139="",P1139="",Q1139=""),"",IF(AND(MONTH(E1139)=4,MONTH(F1139)=4),(NETWORKDAYS(E1139,F1139,Lister!$D$7:$D$13)-O1139)*N1139/NETWORKDAYS(Lister!$D$19,Lister!$E$19,Lister!$D$7:$D$13),IF(AND(MONTH(E1139)=4,MONTH(F1139)&gt;4),(NETWORKDAYS(E1139,Lister!$E$19,Lister!$D$7:$D$13)-O1139)*N1139/NETWORKDAYS(Lister!$D$19,Lister!$E$19,Lister!$D$7:$D$13),IF(MONTH(E1139)&gt;4,0)))),0),"")</f>
        <v/>
      </c>
      <c r="S1139" s="48" t="str">
        <f>IFERROR(MAX(IF(OR(O1139="",P1139="",Q1139=""),"",IF(AND(MONTH(E1139)=5,MONTH(F1139)=5),(NETWORKDAYS(E1139,F1139,Lister!$D$7:$D$13)-P1139)*N1139/NETWORKDAYS(Lister!$D$20,Lister!$E$20,Lister!$D$7:$D$13),IF(AND(MONTH(E1139)=4,MONTH(F1139)=5),(NETWORKDAYS(Lister!$D$20,F1139,Lister!$D$7:$D$13)-P1139)*N1139/NETWORKDAYS(Lister!$D$20,Lister!$E$20,Lister!$D$7:$D$13),IF(AND(MONTH(E1139)=5,MONTH(F1139)=6),(NETWORKDAYS(E1139,Lister!$E$20,Lister!$D$7:$D$13)-P1139)*N1139/NETWORKDAYS(Lister!$D$20,Lister!$E$20,Lister!$D$7:$D$13),IF(AND(MONTH(E1139)=4,MONTH(F1139)=6),(NETWORKDAYS(Lister!$D$20,Lister!$E$20,Lister!$D$7:$D$13)-P1139)*N1139/NETWORKDAYS(Lister!$D$20,Lister!$E$20,Lister!$D$7:$D$13),IF(OR(MONTH(F1139)=4,MONTH(E1139)=6),0)))))),0),"")</f>
        <v/>
      </c>
      <c r="T1139" s="48" t="str">
        <f>IFERROR(MAX(IF(OR(O1139="",P1139="",Q1139=""),"",IF(AND(MONTH(E1139)=6,MONTH(F1139)=6),(NETWORKDAYS(E1139,F1139,Lister!$D$7:$D$13)-Q1139)*N1139/NETWORKDAYS(Lister!$D$21,Lister!$E$21,Lister!$D$7:$D$13),IF(AND(MONTH(E1139)&lt;6,MONTH(F1139)=6),(NETWORKDAYS(Lister!$D$21,F1139,Lister!$D$7:$D$13)-Q1139)*N1139/NETWORKDAYS(Lister!$D$21,Lister!$E$21,Lister!$D$7:$D$13),IF(MONTH(F1139)&lt;6,0)))),0),"")</f>
        <v/>
      </c>
      <c r="U1139" s="50" t="str">
        <f t="shared" si="88"/>
        <v/>
      </c>
    </row>
    <row r="1140" spans="1:21" x14ac:dyDescent="0.35">
      <c r="A1140" s="11" t="str">
        <f t="shared" si="89"/>
        <v/>
      </c>
      <c r="B1140" s="32"/>
      <c r="C1140" s="17"/>
      <c r="D1140" s="18"/>
      <c r="E1140" s="12"/>
      <c r="F1140" s="12"/>
      <c r="G1140" s="40" t="str">
        <f>IF(OR(E1140="",F1140=""),"",NETWORKDAYS(E1140,F1140,Lister!$D$7:$D$13))</f>
        <v/>
      </c>
      <c r="H1140" s="14"/>
      <c r="I1140" s="25" t="str">
        <f t="shared" si="85"/>
        <v/>
      </c>
      <c r="J1140" s="45"/>
      <c r="K1140" s="46"/>
      <c r="L1140" s="15"/>
      <c r="M1140" s="49" t="str">
        <f t="shared" si="86"/>
        <v/>
      </c>
      <c r="N1140" s="47" t="str">
        <f t="shared" si="87"/>
        <v/>
      </c>
      <c r="O1140" s="15"/>
      <c r="P1140" s="15"/>
      <c r="Q1140" s="15"/>
      <c r="R1140" s="48" t="str">
        <f>IFERROR(MAX(IF(OR(O1140="",P1140="",Q1140=""),"",IF(AND(MONTH(E1140)=4,MONTH(F1140)=4),(NETWORKDAYS(E1140,F1140,Lister!$D$7:$D$13)-O1140)*N1140/NETWORKDAYS(Lister!$D$19,Lister!$E$19,Lister!$D$7:$D$13),IF(AND(MONTH(E1140)=4,MONTH(F1140)&gt;4),(NETWORKDAYS(E1140,Lister!$E$19,Lister!$D$7:$D$13)-O1140)*N1140/NETWORKDAYS(Lister!$D$19,Lister!$E$19,Lister!$D$7:$D$13),IF(MONTH(E1140)&gt;4,0)))),0),"")</f>
        <v/>
      </c>
      <c r="S1140" s="48" t="str">
        <f>IFERROR(MAX(IF(OR(O1140="",P1140="",Q1140=""),"",IF(AND(MONTH(E1140)=5,MONTH(F1140)=5),(NETWORKDAYS(E1140,F1140,Lister!$D$7:$D$13)-P1140)*N1140/NETWORKDAYS(Lister!$D$20,Lister!$E$20,Lister!$D$7:$D$13),IF(AND(MONTH(E1140)=4,MONTH(F1140)=5),(NETWORKDAYS(Lister!$D$20,F1140,Lister!$D$7:$D$13)-P1140)*N1140/NETWORKDAYS(Lister!$D$20,Lister!$E$20,Lister!$D$7:$D$13),IF(AND(MONTH(E1140)=5,MONTH(F1140)=6),(NETWORKDAYS(E1140,Lister!$E$20,Lister!$D$7:$D$13)-P1140)*N1140/NETWORKDAYS(Lister!$D$20,Lister!$E$20,Lister!$D$7:$D$13),IF(AND(MONTH(E1140)=4,MONTH(F1140)=6),(NETWORKDAYS(Lister!$D$20,Lister!$E$20,Lister!$D$7:$D$13)-P1140)*N1140/NETWORKDAYS(Lister!$D$20,Lister!$E$20,Lister!$D$7:$D$13),IF(OR(MONTH(F1140)=4,MONTH(E1140)=6),0)))))),0),"")</f>
        <v/>
      </c>
      <c r="T1140" s="48" t="str">
        <f>IFERROR(MAX(IF(OR(O1140="",P1140="",Q1140=""),"",IF(AND(MONTH(E1140)=6,MONTH(F1140)=6),(NETWORKDAYS(E1140,F1140,Lister!$D$7:$D$13)-Q1140)*N1140/NETWORKDAYS(Lister!$D$21,Lister!$E$21,Lister!$D$7:$D$13),IF(AND(MONTH(E1140)&lt;6,MONTH(F1140)=6),(NETWORKDAYS(Lister!$D$21,F1140,Lister!$D$7:$D$13)-Q1140)*N1140/NETWORKDAYS(Lister!$D$21,Lister!$E$21,Lister!$D$7:$D$13),IF(MONTH(F1140)&lt;6,0)))),0),"")</f>
        <v/>
      </c>
      <c r="U1140" s="50" t="str">
        <f t="shared" si="88"/>
        <v/>
      </c>
    </row>
    <row r="1141" spans="1:21" x14ac:dyDescent="0.35">
      <c r="A1141" s="11" t="str">
        <f t="shared" si="89"/>
        <v/>
      </c>
      <c r="B1141" s="32"/>
      <c r="C1141" s="17"/>
      <c r="D1141" s="18"/>
      <c r="E1141" s="12"/>
      <c r="F1141" s="12"/>
      <c r="G1141" s="40" t="str">
        <f>IF(OR(E1141="",F1141=""),"",NETWORKDAYS(E1141,F1141,Lister!$D$7:$D$13))</f>
        <v/>
      </c>
      <c r="H1141" s="14"/>
      <c r="I1141" s="25" t="str">
        <f t="shared" si="85"/>
        <v/>
      </c>
      <c r="J1141" s="45"/>
      <c r="K1141" s="46"/>
      <c r="L1141" s="15"/>
      <c r="M1141" s="49" t="str">
        <f t="shared" si="86"/>
        <v/>
      </c>
      <c r="N1141" s="47" t="str">
        <f t="shared" si="87"/>
        <v/>
      </c>
      <c r="O1141" s="15"/>
      <c r="P1141" s="15"/>
      <c r="Q1141" s="15"/>
      <c r="R1141" s="48" t="str">
        <f>IFERROR(MAX(IF(OR(O1141="",P1141="",Q1141=""),"",IF(AND(MONTH(E1141)=4,MONTH(F1141)=4),(NETWORKDAYS(E1141,F1141,Lister!$D$7:$D$13)-O1141)*N1141/NETWORKDAYS(Lister!$D$19,Lister!$E$19,Lister!$D$7:$D$13),IF(AND(MONTH(E1141)=4,MONTH(F1141)&gt;4),(NETWORKDAYS(E1141,Lister!$E$19,Lister!$D$7:$D$13)-O1141)*N1141/NETWORKDAYS(Lister!$D$19,Lister!$E$19,Lister!$D$7:$D$13),IF(MONTH(E1141)&gt;4,0)))),0),"")</f>
        <v/>
      </c>
      <c r="S1141" s="48" t="str">
        <f>IFERROR(MAX(IF(OR(O1141="",P1141="",Q1141=""),"",IF(AND(MONTH(E1141)=5,MONTH(F1141)=5),(NETWORKDAYS(E1141,F1141,Lister!$D$7:$D$13)-P1141)*N1141/NETWORKDAYS(Lister!$D$20,Lister!$E$20,Lister!$D$7:$D$13),IF(AND(MONTH(E1141)=4,MONTH(F1141)=5),(NETWORKDAYS(Lister!$D$20,F1141,Lister!$D$7:$D$13)-P1141)*N1141/NETWORKDAYS(Lister!$D$20,Lister!$E$20,Lister!$D$7:$D$13),IF(AND(MONTH(E1141)=5,MONTH(F1141)=6),(NETWORKDAYS(E1141,Lister!$E$20,Lister!$D$7:$D$13)-P1141)*N1141/NETWORKDAYS(Lister!$D$20,Lister!$E$20,Lister!$D$7:$D$13),IF(AND(MONTH(E1141)=4,MONTH(F1141)=6),(NETWORKDAYS(Lister!$D$20,Lister!$E$20,Lister!$D$7:$D$13)-P1141)*N1141/NETWORKDAYS(Lister!$D$20,Lister!$E$20,Lister!$D$7:$D$13),IF(OR(MONTH(F1141)=4,MONTH(E1141)=6),0)))))),0),"")</f>
        <v/>
      </c>
      <c r="T1141" s="48" t="str">
        <f>IFERROR(MAX(IF(OR(O1141="",P1141="",Q1141=""),"",IF(AND(MONTH(E1141)=6,MONTH(F1141)=6),(NETWORKDAYS(E1141,F1141,Lister!$D$7:$D$13)-Q1141)*N1141/NETWORKDAYS(Lister!$D$21,Lister!$E$21,Lister!$D$7:$D$13),IF(AND(MONTH(E1141)&lt;6,MONTH(F1141)=6),(NETWORKDAYS(Lister!$D$21,F1141,Lister!$D$7:$D$13)-Q1141)*N1141/NETWORKDAYS(Lister!$D$21,Lister!$E$21,Lister!$D$7:$D$13),IF(MONTH(F1141)&lt;6,0)))),0),"")</f>
        <v/>
      </c>
      <c r="U1141" s="50" t="str">
        <f t="shared" si="88"/>
        <v/>
      </c>
    </row>
    <row r="1142" spans="1:21" x14ac:dyDescent="0.35">
      <c r="A1142" s="11" t="str">
        <f t="shared" si="89"/>
        <v/>
      </c>
      <c r="B1142" s="32"/>
      <c r="C1142" s="17"/>
      <c r="D1142" s="18"/>
      <c r="E1142" s="12"/>
      <c r="F1142" s="12"/>
      <c r="G1142" s="40" t="str">
        <f>IF(OR(E1142="",F1142=""),"",NETWORKDAYS(E1142,F1142,Lister!$D$7:$D$13))</f>
        <v/>
      </c>
      <c r="H1142" s="14"/>
      <c r="I1142" s="25" t="str">
        <f t="shared" si="85"/>
        <v/>
      </c>
      <c r="J1142" s="45"/>
      <c r="K1142" s="46"/>
      <c r="L1142" s="15"/>
      <c r="M1142" s="49" t="str">
        <f t="shared" si="86"/>
        <v/>
      </c>
      <c r="N1142" s="47" t="str">
        <f t="shared" si="87"/>
        <v/>
      </c>
      <c r="O1142" s="15"/>
      <c r="P1142" s="15"/>
      <c r="Q1142" s="15"/>
      <c r="R1142" s="48" t="str">
        <f>IFERROR(MAX(IF(OR(O1142="",P1142="",Q1142=""),"",IF(AND(MONTH(E1142)=4,MONTH(F1142)=4),(NETWORKDAYS(E1142,F1142,Lister!$D$7:$D$13)-O1142)*N1142/NETWORKDAYS(Lister!$D$19,Lister!$E$19,Lister!$D$7:$D$13),IF(AND(MONTH(E1142)=4,MONTH(F1142)&gt;4),(NETWORKDAYS(E1142,Lister!$E$19,Lister!$D$7:$D$13)-O1142)*N1142/NETWORKDAYS(Lister!$D$19,Lister!$E$19,Lister!$D$7:$D$13),IF(MONTH(E1142)&gt;4,0)))),0),"")</f>
        <v/>
      </c>
      <c r="S1142" s="48" t="str">
        <f>IFERROR(MAX(IF(OR(O1142="",P1142="",Q1142=""),"",IF(AND(MONTH(E1142)=5,MONTH(F1142)=5),(NETWORKDAYS(E1142,F1142,Lister!$D$7:$D$13)-P1142)*N1142/NETWORKDAYS(Lister!$D$20,Lister!$E$20,Lister!$D$7:$D$13),IF(AND(MONTH(E1142)=4,MONTH(F1142)=5),(NETWORKDAYS(Lister!$D$20,F1142,Lister!$D$7:$D$13)-P1142)*N1142/NETWORKDAYS(Lister!$D$20,Lister!$E$20,Lister!$D$7:$D$13),IF(AND(MONTH(E1142)=5,MONTH(F1142)=6),(NETWORKDAYS(E1142,Lister!$E$20,Lister!$D$7:$D$13)-P1142)*N1142/NETWORKDAYS(Lister!$D$20,Lister!$E$20,Lister!$D$7:$D$13),IF(AND(MONTH(E1142)=4,MONTH(F1142)=6),(NETWORKDAYS(Lister!$D$20,Lister!$E$20,Lister!$D$7:$D$13)-P1142)*N1142/NETWORKDAYS(Lister!$D$20,Lister!$E$20,Lister!$D$7:$D$13),IF(OR(MONTH(F1142)=4,MONTH(E1142)=6),0)))))),0),"")</f>
        <v/>
      </c>
      <c r="T1142" s="48" t="str">
        <f>IFERROR(MAX(IF(OR(O1142="",P1142="",Q1142=""),"",IF(AND(MONTH(E1142)=6,MONTH(F1142)=6),(NETWORKDAYS(E1142,F1142,Lister!$D$7:$D$13)-Q1142)*N1142/NETWORKDAYS(Lister!$D$21,Lister!$E$21,Lister!$D$7:$D$13),IF(AND(MONTH(E1142)&lt;6,MONTH(F1142)=6),(NETWORKDAYS(Lister!$D$21,F1142,Lister!$D$7:$D$13)-Q1142)*N1142/NETWORKDAYS(Lister!$D$21,Lister!$E$21,Lister!$D$7:$D$13),IF(MONTH(F1142)&lt;6,0)))),0),"")</f>
        <v/>
      </c>
      <c r="U1142" s="50" t="str">
        <f t="shared" si="88"/>
        <v/>
      </c>
    </row>
    <row r="1143" spans="1:21" x14ac:dyDescent="0.35">
      <c r="A1143" s="11" t="str">
        <f t="shared" si="89"/>
        <v/>
      </c>
      <c r="B1143" s="32"/>
      <c r="C1143" s="17"/>
      <c r="D1143" s="18"/>
      <c r="E1143" s="12"/>
      <c r="F1143" s="12"/>
      <c r="G1143" s="40" t="str">
        <f>IF(OR(E1143="",F1143=""),"",NETWORKDAYS(E1143,F1143,Lister!$D$7:$D$13))</f>
        <v/>
      </c>
      <c r="H1143" s="14"/>
      <c r="I1143" s="25" t="str">
        <f t="shared" si="85"/>
        <v/>
      </c>
      <c r="J1143" s="45"/>
      <c r="K1143" s="46"/>
      <c r="L1143" s="15"/>
      <c r="M1143" s="49" t="str">
        <f t="shared" si="86"/>
        <v/>
      </c>
      <c r="N1143" s="47" t="str">
        <f t="shared" si="87"/>
        <v/>
      </c>
      <c r="O1143" s="15"/>
      <c r="P1143" s="15"/>
      <c r="Q1143" s="15"/>
      <c r="R1143" s="48" t="str">
        <f>IFERROR(MAX(IF(OR(O1143="",P1143="",Q1143=""),"",IF(AND(MONTH(E1143)=4,MONTH(F1143)=4),(NETWORKDAYS(E1143,F1143,Lister!$D$7:$D$13)-O1143)*N1143/NETWORKDAYS(Lister!$D$19,Lister!$E$19,Lister!$D$7:$D$13),IF(AND(MONTH(E1143)=4,MONTH(F1143)&gt;4),(NETWORKDAYS(E1143,Lister!$E$19,Lister!$D$7:$D$13)-O1143)*N1143/NETWORKDAYS(Lister!$D$19,Lister!$E$19,Lister!$D$7:$D$13),IF(MONTH(E1143)&gt;4,0)))),0),"")</f>
        <v/>
      </c>
      <c r="S1143" s="48" t="str">
        <f>IFERROR(MAX(IF(OR(O1143="",P1143="",Q1143=""),"",IF(AND(MONTH(E1143)=5,MONTH(F1143)=5),(NETWORKDAYS(E1143,F1143,Lister!$D$7:$D$13)-P1143)*N1143/NETWORKDAYS(Lister!$D$20,Lister!$E$20,Lister!$D$7:$D$13),IF(AND(MONTH(E1143)=4,MONTH(F1143)=5),(NETWORKDAYS(Lister!$D$20,F1143,Lister!$D$7:$D$13)-P1143)*N1143/NETWORKDAYS(Lister!$D$20,Lister!$E$20,Lister!$D$7:$D$13),IF(AND(MONTH(E1143)=5,MONTH(F1143)=6),(NETWORKDAYS(E1143,Lister!$E$20,Lister!$D$7:$D$13)-P1143)*N1143/NETWORKDAYS(Lister!$D$20,Lister!$E$20,Lister!$D$7:$D$13),IF(AND(MONTH(E1143)=4,MONTH(F1143)=6),(NETWORKDAYS(Lister!$D$20,Lister!$E$20,Lister!$D$7:$D$13)-P1143)*N1143/NETWORKDAYS(Lister!$D$20,Lister!$E$20,Lister!$D$7:$D$13),IF(OR(MONTH(F1143)=4,MONTH(E1143)=6),0)))))),0),"")</f>
        <v/>
      </c>
      <c r="T1143" s="48" t="str">
        <f>IFERROR(MAX(IF(OR(O1143="",P1143="",Q1143=""),"",IF(AND(MONTH(E1143)=6,MONTH(F1143)=6),(NETWORKDAYS(E1143,F1143,Lister!$D$7:$D$13)-Q1143)*N1143/NETWORKDAYS(Lister!$D$21,Lister!$E$21,Lister!$D$7:$D$13),IF(AND(MONTH(E1143)&lt;6,MONTH(F1143)=6),(NETWORKDAYS(Lister!$D$21,F1143,Lister!$D$7:$D$13)-Q1143)*N1143/NETWORKDAYS(Lister!$D$21,Lister!$E$21,Lister!$D$7:$D$13),IF(MONTH(F1143)&lt;6,0)))),0),"")</f>
        <v/>
      </c>
      <c r="U1143" s="50" t="str">
        <f t="shared" si="88"/>
        <v/>
      </c>
    </row>
    <row r="1144" spans="1:21" x14ac:dyDescent="0.35">
      <c r="A1144" s="11" t="str">
        <f t="shared" si="89"/>
        <v/>
      </c>
      <c r="B1144" s="32"/>
      <c r="C1144" s="17"/>
      <c r="D1144" s="18"/>
      <c r="E1144" s="12"/>
      <c r="F1144" s="12"/>
      <c r="G1144" s="40" t="str">
        <f>IF(OR(E1144="",F1144=""),"",NETWORKDAYS(E1144,F1144,Lister!$D$7:$D$13))</f>
        <v/>
      </c>
      <c r="H1144" s="14"/>
      <c r="I1144" s="25" t="str">
        <f t="shared" si="85"/>
        <v/>
      </c>
      <c r="J1144" s="45"/>
      <c r="K1144" s="46"/>
      <c r="L1144" s="15"/>
      <c r="M1144" s="49" t="str">
        <f t="shared" si="86"/>
        <v/>
      </c>
      <c r="N1144" s="47" t="str">
        <f t="shared" si="87"/>
        <v/>
      </c>
      <c r="O1144" s="15"/>
      <c r="P1144" s="15"/>
      <c r="Q1144" s="15"/>
      <c r="R1144" s="48" t="str">
        <f>IFERROR(MAX(IF(OR(O1144="",P1144="",Q1144=""),"",IF(AND(MONTH(E1144)=4,MONTH(F1144)=4),(NETWORKDAYS(E1144,F1144,Lister!$D$7:$D$13)-O1144)*N1144/NETWORKDAYS(Lister!$D$19,Lister!$E$19,Lister!$D$7:$D$13),IF(AND(MONTH(E1144)=4,MONTH(F1144)&gt;4),(NETWORKDAYS(E1144,Lister!$E$19,Lister!$D$7:$D$13)-O1144)*N1144/NETWORKDAYS(Lister!$D$19,Lister!$E$19,Lister!$D$7:$D$13),IF(MONTH(E1144)&gt;4,0)))),0),"")</f>
        <v/>
      </c>
      <c r="S1144" s="48" t="str">
        <f>IFERROR(MAX(IF(OR(O1144="",P1144="",Q1144=""),"",IF(AND(MONTH(E1144)=5,MONTH(F1144)=5),(NETWORKDAYS(E1144,F1144,Lister!$D$7:$D$13)-P1144)*N1144/NETWORKDAYS(Lister!$D$20,Lister!$E$20,Lister!$D$7:$D$13),IF(AND(MONTH(E1144)=4,MONTH(F1144)=5),(NETWORKDAYS(Lister!$D$20,F1144,Lister!$D$7:$D$13)-P1144)*N1144/NETWORKDAYS(Lister!$D$20,Lister!$E$20,Lister!$D$7:$D$13),IF(AND(MONTH(E1144)=5,MONTH(F1144)=6),(NETWORKDAYS(E1144,Lister!$E$20,Lister!$D$7:$D$13)-P1144)*N1144/NETWORKDAYS(Lister!$D$20,Lister!$E$20,Lister!$D$7:$D$13),IF(AND(MONTH(E1144)=4,MONTH(F1144)=6),(NETWORKDAYS(Lister!$D$20,Lister!$E$20,Lister!$D$7:$D$13)-P1144)*N1144/NETWORKDAYS(Lister!$D$20,Lister!$E$20,Lister!$D$7:$D$13),IF(OR(MONTH(F1144)=4,MONTH(E1144)=6),0)))))),0),"")</f>
        <v/>
      </c>
      <c r="T1144" s="48" t="str">
        <f>IFERROR(MAX(IF(OR(O1144="",P1144="",Q1144=""),"",IF(AND(MONTH(E1144)=6,MONTH(F1144)=6),(NETWORKDAYS(E1144,F1144,Lister!$D$7:$D$13)-Q1144)*N1144/NETWORKDAYS(Lister!$D$21,Lister!$E$21,Lister!$D$7:$D$13),IF(AND(MONTH(E1144)&lt;6,MONTH(F1144)=6),(NETWORKDAYS(Lister!$D$21,F1144,Lister!$D$7:$D$13)-Q1144)*N1144/NETWORKDAYS(Lister!$D$21,Lister!$E$21,Lister!$D$7:$D$13),IF(MONTH(F1144)&lt;6,0)))),0),"")</f>
        <v/>
      </c>
      <c r="U1144" s="50" t="str">
        <f t="shared" si="88"/>
        <v/>
      </c>
    </row>
    <row r="1145" spans="1:21" x14ac:dyDescent="0.35">
      <c r="A1145" s="11" t="str">
        <f t="shared" si="89"/>
        <v/>
      </c>
      <c r="B1145" s="32"/>
      <c r="C1145" s="17"/>
      <c r="D1145" s="18"/>
      <c r="E1145" s="12"/>
      <c r="F1145" s="12"/>
      <c r="G1145" s="40" t="str">
        <f>IF(OR(E1145="",F1145=""),"",NETWORKDAYS(E1145,F1145,Lister!$D$7:$D$13))</f>
        <v/>
      </c>
      <c r="H1145" s="14"/>
      <c r="I1145" s="25" t="str">
        <f t="shared" si="85"/>
        <v/>
      </c>
      <c r="J1145" s="45"/>
      <c r="K1145" s="46"/>
      <c r="L1145" s="15"/>
      <c r="M1145" s="49" t="str">
        <f t="shared" si="86"/>
        <v/>
      </c>
      <c r="N1145" s="47" t="str">
        <f t="shared" si="87"/>
        <v/>
      </c>
      <c r="O1145" s="15"/>
      <c r="P1145" s="15"/>
      <c r="Q1145" s="15"/>
      <c r="R1145" s="48" t="str">
        <f>IFERROR(MAX(IF(OR(O1145="",P1145="",Q1145=""),"",IF(AND(MONTH(E1145)=4,MONTH(F1145)=4),(NETWORKDAYS(E1145,F1145,Lister!$D$7:$D$13)-O1145)*N1145/NETWORKDAYS(Lister!$D$19,Lister!$E$19,Lister!$D$7:$D$13),IF(AND(MONTH(E1145)=4,MONTH(F1145)&gt;4),(NETWORKDAYS(E1145,Lister!$E$19,Lister!$D$7:$D$13)-O1145)*N1145/NETWORKDAYS(Lister!$D$19,Lister!$E$19,Lister!$D$7:$D$13),IF(MONTH(E1145)&gt;4,0)))),0),"")</f>
        <v/>
      </c>
      <c r="S1145" s="48" t="str">
        <f>IFERROR(MAX(IF(OR(O1145="",P1145="",Q1145=""),"",IF(AND(MONTH(E1145)=5,MONTH(F1145)=5),(NETWORKDAYS(E1145,F1145,Lister!$D$7:$D$13)-P1145)*N1145/NETWORKDAYS(Lister!$D$20,Lister!$E$20,Lister!$D$7:$D$13),IF(AND(MONTH(E1145)=4,MONTH(F1145)=5),(NETWORKDAYS(Lister!$D$20,F1145,Lister!$D$7:$D$13)-P1145)*N1145/NETWORKDAYS(Lister!$D$20,Lister!$E$20,Lister!$D$7:$D$13),IF(AND(MONTH(E1145)=5,MONTH(F1145)=6),(NETWORKDAYS(E1145,Lister!$E$20,Lister!$D$7:$D$13)-P1145)*N1145/NETWORKDAYS(Lister!$D$20,Lister!$E$20,Lister!$D$7:$D$13),IF(AND(MONTH(E1145)=4,MONTH(F1145)=6),(NETWORKDAYS(Lister!$D$20,Lister!$E$20,Lister!$D$7:$D$13)-P1145)*N1145/NETWORKDAYS(Lister!$D$20,Lister!$E$20,Lister!$D$7:$D$13),IF(OR(MONTH(F1145)=4,MONTH(E1145)=6),0)))))),0),"")</f>
        <v/>
      </c>
      <c r="T1145" s="48" t="str">
        <f>IFERROR(MAX(IF(OR(O1145="",P1145="",Q1145=""),"",IF(AND(MONTH(E1145)=6,MONTH(F1145)=6),(NETWORKDAYS(E1145,F1145,Lister!$D$7:$D$13)-Q1145)*N1145/NETWORKDAYS(Lister!$D$21,Lister!$E$21,Lister!$D$7:$D$13),IF(AND(MONTH(E1145)&lt;6,MONTH(F1145)=6),(NETWORKDAYS(Lister!$D$21,F1145,Lister!$D$7:$D$13)-Q1145)*N1145/NETWORKDAYS(Lister!$D$21,Lister!$E$21,Lister!$D$7:$D$13),IF(MONTH(F1145)&lt;6,0)))),0),"")</f>
        <v/>
      </c>
      <c r="U1145" s="50" t="str">
        <f t="shared" si="88"/>
        <v/>
      </c>
    </row>
    <row r="1146" spans="1:21" x14ac:dyDescent="0.35">
      <c r="A1146" s="11" t="str">
        <f t="shared" si="89"/>
        <v/>
      </c>
      <c r="B1146" s="32"/>
      <c r="C1146" s="17"/>
      <c r="D1146" s="18"/>
      <c r="E1146" s="12"/>
      <c r="F1146" s="12"/>
      <c r="G1146" s="40" t="str">
        <f>IF(OR(E1146="",F1146=""),"",NETWORKDAYS(E1146,F1146,Lister!$D$7:$D$13))</f>
        <v/>
      </c>
      <c r="H1146" s="14"/>
      <c r="I1146" s="25" t="str">
        <f t="shared" si="85"/>
        <v/>
      </c>
      <c r="J1146" s="45"/>
      <c r="K1146" s="46"/>
      <c r="L1146" s="15"/>
      <c r="M1146" s="49" t="str">
        <f t="shared" si="86"/>
        <v/>
      </c>
      <c r="N1146" s="47" t="str">
        <f t="shared" si="87"/>
        <v/>
      </c>
      <c r="O1146" s="15"/>
      <c r="P1146" s="15"/>
      <c r="Q1146" s="15"/>
      <c r="R1146" s="48" t="str">
        <f>IFERROR(MAX(IF(OR(O1146="",P1146="",Q1146=""),"",IF(AND(MONTH(E1146)=4,MONTH(F1146)=4),(NETWORKDAYS(E1146,F1146,Lister!$D$7:$D$13)-O1146)*N1146/NETWORKDAYS(Lister!$D$19,Lister!$E$19,Lister!$D$7:$D$13),IF(AND(MONTH(E1146)=4,MONTH(F1146)&gt;4),(NETWORKDAYS(E1146,Lister!$E$19,Lister!$D$7:$D$13)-O1146)*N1146/NETWORKDAYS(Lister!$D$19,Lister!$E$19,Lister!$D$7:$D$13),IF(MONTH(E1146)&gt;4,0)))),0),"")</f>
        <v/>
      </c>
      <c r="S1146" s="48" t="str">
        <f>IFERROR(MAX(IF(OR(O1146="",P1146="",Q1146=""),"",IF(AND(MONTH(E1146)=5,MONTH(F1146)=5),(NETWORKDAYS(E1146,F1146,Lister!$D$7:$D$13)-P1146)*N1146/NETWORKDAYS(Lister!$D$20,Lister!$E$20,Lister!$D$7:$D$13),IF(AND(MONTH(E1146)=4,MONTH(F1146)=5),(NETWORKDAYS(Lister!$D$20,F1146,Lister!$D$7:$D$13)-P1146)*N1146/NETWORKDAYS(Lister!$D$20,Lister!$E$20,Lister!$D$7:$D$13),IF(AND(MONTH(E1146)=5,MONTH(F1146)=6),(NETWORKDAYS(E1146,Lister!$E$20,Lister!$D$7:$D$13)-P1146)*N1146/NETWORKDAYS(Lister!$D$20,Lister!$E$20,Lister!$D$7:$D$13),IF(AND(MONTH(E1146)=4,MONTH(F1146)=6),(NETWORKDAYS(Lister!$D$20,Lister!$E$20,Lister!$D$7:$D$13)-P1146)*N1146/NETWORKDAYS(Lister!$D$20,Lister!$E$20,Lister!$D$7:$D$13),IF(OR(MONTH(F1146)=4,MONTH(E1146)=6),0)))))),0),"")</f>
        <v/>
      </c>
      <c r="T1146" s="48" t="str">
        <f>IFERROR(MAX(IF(OR(O1146="",P1146="",Q1146=""),"",IF(AND(MONTH(E1146)=6,MONTH(F1146)=6),(NETWORKDAYS(E1146,F1146,Lister!$D$7:$D$13)-Q1146)*N1146/NETWORKDAYS(Lister!$D$21,Lister!$E$21,Lister!$D$7:$D$13),IF(AND(MONTH(E1146)&lt;6,MONTH(F1146)=6),(NETWORKDAYS(Lister!$D$21,F1146,Lister!$D$7:$D$13)-Q1146)*N1146/NETWORKDAYS(Lister!$D$21,Lister!$E$21,Lister!$D$7:$D$13),IF(MONTH(F1146)&lt;6,0)))),0),"")</f>
        <v/>
      </c>
      <c r="U1146" s="50" t="str">
        <f t="shared" si="88"/>
        <v/>
      </c>
    </row>
    <row r="1147" spans="1:21" x14ac:dyDescent="0.35">
      <c r="A1147" s="11" t="str">
        <f t="shared" si="89"/>
        <v/>
      </c>
      <c r="B1147" s="32"/>
      <c r="C1147" s="17"/>
      <c r="D1147" s="18"/>
      <c r="E1147" s="12"/>
      <c r="F1147" s="12"/>
      <c r="G1147" s="40" t="str">
        <f>IF(OR(E1147="",F1147=""),"",NETWORKDAYS(E1147,F1147,Lister!$D$7:$D$13))</f>
        <v/>
      </c>
      <c r="H1147" s="14"/>
      <c r="I1147" s="25" t="str">
        <f t="shared" si="85"/>
        <v/>
      </c>
      <c r="J1147" s="45"/>
      <c r="K1147" s="46"/>
      <c r="L1147" s="15"/>
      <c r="M1147" s="49" t="str">
        <f t="shared" si="86"/>
        <v/>
      </c>
      <c r="N1147" s="47" t="str">
        <f t="shared" si="87"/>
        <v/>
      </c>
      <c r="O1147" s="15"/>
      <c r="P1147" s="15"/>
      <c r="Q1147" s="15"/>
      <c r="R1147" s="48" t="str">
        <f>IFERROR(MAX(IF(OR(O1147="",P1147="",Q1147=""),"",IF(AND(MONTH(E1147)=4,MONTH(F1147)=4),(NETWORKDAYS(E1147,F1147,Lister!$D$7:$D$13)-O1147)*N1147/NETWORKDAYS(Lister!$D$19,Lister!$E$19,Lister!$D$7:$D$13),IF(AND(MONTH(E1147)=4,MONTH(F1147)&gt;4),(NETWORKDAYS(E1147,Lister!$E$19,Lister!$D$7:$D$13)-O1147)*N1147/NETWORKDAYS(Lister!$D$19,Lister!$E$19,Lister!$D$7:$D$13),IF(MONTH(E1147)&gt;4,0)))),0),"")</f>
        <v/>
      </c>
      <c r="S1147" s="48" t="str">
        <f>IFERROR(MAX(IF(OR(O1147="",P1147="",Q1147=""),"",IF(AND(MONTH(E1147)=5,MONTH(F1147)=5),(NETWORKDAYS(E1147,F1147,Lister!$D$7:$D$13)-P1147)*N1147/NETWORKDAYS(Lister!$D$20,Lister!$E$20,Lister!$D$7:$D$13),IF(AND(MONTH(E1147)=4,MONTH(F1147)=5),(NETWORKDAYS(Lister!$D$20,F1147,Lister!$D$7:$D$13)-P1147)*N1147/NETWORKDAYS(Lister!$D$20,Lister!$E$20,Lister!$D$7:$D$13),IF(AND(MONTH(E1147)=5,MONTH(F1147)=6),(NETWORKDAYS(E1147,Lister!$E$20,Lister!$D$7:$D$13)-P1147)*N1147/NETWORKDAYS(Lister!$D$20,Lister!$E$20,Lister!$D$7:$D$13),IF(AND(MONTH(E1147)=4,MONTH(F1147)=6),(NETWORKDAYS(Lister!$D$20,Lister!$E$20,Lister!$D$7:$D$13)-P1147)*N1147/NETWORKDAYS(Lister!$D$20,Lister!$E$20,Lister!$D$7:$D$13),IF(OR(MONTH(F1147)=4,MONTH(E1147)=6),0)))))),0),"")</f>
        <v/>
      </c>
      <c r="T1147" s="48" t="str">
        <f>IFERROR(MAX(IF(OR(O1147="",P1147="",Q1147=""),"",IF(AND(MONTH(E1147)=6,MONTH(F1147)=6),(NETWORKDAYS(E1147,F1147,Lister!$D$7:$D$13)-Q1147)*N1147/NETWORKDAYS(Lister!$D$21,Lister!$E$21,Lister!$D$7:$D$13),IF(AND(MONTH(E1147)&lt;6,MONTH(F1147)=6),(NETWORKDAYS(Lister!$D$21,F1147,Lister!$D$7:$D$13)-Q1147)*N1147/NETWORKDAYS(Lister!$D$21,Lister!$E$21,Lister!$D$7:$D$13),IF(MONTH(F1147)&lt;6,0)))),0),"")</f>
        <v/>
      </c>
      <c r="U1147" s="50" t="str">
        <f t="shared" si="88"/>
        <v/>
      </c>
    </row>
    <row r="1148" spans="1:21" x14ac:dyDescent="0.35">
      <c r="A1148" s="11" t="str">
        <f t="shared" si="89"/>
        <v/>
      </c>
      <c r="B1148" s="32"/>
      <c r="C1148" s="17"/>
      <c r="D1148" s="18"/>
      <c r="E1148" s="12"/>
      <c r="F1148" s="12"/>
      <c r="G1148" s="40" t="str">
        <f>IF(OR(E1148="",F1148=""),"",NETWORKDAYS(E1148,F1148,Lister!$D$7:$D$13))</f>
        <v/>
      </c>
      <c r="H1148" s="14"/>
      <c r="I1148" s="25" t="str">
        <f t="shared" si="85"/>
        <v/>
      </c>
      <c r="J1148" s="45"/>
      <c r="K1148" s="46"/>
      <c r="L1148" s="15"/>
      <c r="M1148" s="49" t="str">
        <f t="shared" si="86"/>
        <v/>
      </c>
      <c r="N1148" s="47" t="str">
        <f t="shared" si="87"/>
        <v/>
      </c>
      <c r="O1148" s="15"/>
      <c r="P1148" s="15"/>
      <c r="Q1148" s="15"/>
      <c r="R1148" s="48" t="str">
        <f>IFERROR(MAX(IF(OR(O1148="",P1148="",Q1148=""),"",IF(AND(MONTH(E1148)=4,MONTH(F1148)=4),(NETWORKDAYS(E1148,F1148,Lister!$D$7:$D$13)-O1148)*N1148/NETWORKDAYS(Lister!$D$19,Lister!$E$19,Lister!$D$7:$D$13),IF(AND(MONTH(E1148)=4,MONTH(F1148)&gt;4),(NETWORKDAYS(E1148,Lister!$E$19,Lister!$D$7:$D$13)-O1148)*N1148/NETWORKDAYS(Lister!$D$19,Lister!$E$19,Lister!$D$7:$D$13),IF(MONTH(E1148)&gt;4,0)))),0),"")</f>
        <v/>
      </c>
      <c r="S1148" s="48" t="str">
        <f>IFERROR(MAX(IF(OR(O1148="",P1148="",Q1148=""),"",IF(AND(MONTH(E1148)=5,MONTH(F1148)=5),(NETWORKDAYS(E1148,F1148,Lister!$D$7:$D$13)-P1148)*N1148/NETWORKDAYS(Lister!$D$20,Lister!$E$20,Lister!$D$7:$D$13),IF(AND(MONTH(E1148)=4,MONTH(F1148)=5),(NETWORKDAYS(Lister!$D$20,F1148,Lister!$D$7:$D$13)-P1148)*N1148/NETWORKDAYS(Lister!$D$20,Lister!$E$20,Lister!$D$7:$D$13),IF(AND(MONTH(E1148)=5,MONTH(F1148)=6),(NETWORKDAYS(E1148,Lister!$E$20,Lister!$D$7:$D$13)-P1148)*N1148/NETWORKDAYS(Lister!$D$20,Lister!$E$20,Lister!$D$7:$D$13),IF(AND(MONTH(E1148)=4,MONTH(F1148)=6),(NETWORKDAYS(Lister!$D$20,Lister!$E$20,Lister!$D$7:$D$13)-P1148)*N1148/NETWORKDAYS(Lister!$D$20,Lister!$E$20,Lister!$D$7:$D$13),IF(OR(MONTH(F1148)=4,MONTH(E1148)=6),0)))))),0),"")</f>
        <v/>
      </c>
      <c r="T1148" s="48" t="str">
        <f>IFERROR(MAX(IF(OR(O1148="",P1148="",Q1148=""),"",IF(AND(MONTH(E1148)=6,MONTH(F1148)=6),(NETWORKDAYS(E1148,F1148,Lister!$D$7:$D$13)-Q1148)*N1148/NETWORKDAYS(Lister!$D$21,Lister!$E$21,Lister!$D$7:$D$13),IF(AND(MONTH(E1148)&lt;6,MONTH(F1148)=6),(NETWORKDAYS(Lister!$D$21,F1148,Lister!$D$7:$D$13)-Q1148)*N1148/NETWORKDAYS(Lister!$D$21,Lister!$E$21,Lister!$D$7:$D$13),IF(MONTH(F1148)&lt;6,0)))),0),"")</f>
        <v/>
      </c>
      <c r="U1148" s="50" t="str">
        <f t="shared" si="88"/>
        <v/>
      </c>
    </row>
    <row r="1149" spans="1:21" x14ac:dyDescent="0.35">
      <c r="A1149" s="11" t="str">
        <f t="shared" si="89"/>
        <v/>
      </c>
      <c r="B1149" s="32"/>
      <c r="C1149" s="17"/>
      <c r="D1149" s="18"/>
      <c r="E1149" s="12"/>
      <c r="F1149" s="12"/>
      <c r="G1149" s="40" t="str">
        <f>IF(OR(E1149="",F1149=""),"",NETWORKDAYS(E1149,F1149,Lister!$D$7:$D$13))</f>
        <v/>
      </c>
      <c r="H1149" s="14"/>
      <c r="I1149" s="25" t="str">
        <f t="shared" si="85"/>
        <v/>
      </c>
      <c r="J1149" s="45"/>
      <c r="K1149" s="46"/>
      <c r="L1149" s="15"/>
      <c r="M1149" s="49" t="str">
        <f t="shared" si="86"/>
        <v/>
      </c>
      <c r="N1149" s="47" t="str">
        <f t="shared" si="87"/>
        <v/>
      </c>
      <c r="O1149" s="15"/>
      <c r="P1149" s="15"/>
      <c r="Q1149" s="15"/>
      <c r="R1149" s="48" t="str">
        <f>IFERROR(MAX(IF(OR(O1149="",P1149="",Q1149=""),"",IF(AND(MONTH(E1149)=4,MONTH(F1149)=4),(NETWORKDAYS(E1149,F1149,Lister!$D$7:$D$13)-O1149)*N1149/NETWORKDAYS(Lister!$D$19,Lister!$E$19,Lister!$D$7:$D$13),IF(AND(MONTH(E1149)=4,MONTH(F1149)&gt;4),(NETWORKDAYS(E1149,Lister!$E$19,Lister!$D$7:$D$13)-O1149)*N1149/NETWORKDAYS(Lister!$D$19,Lister!$E$19,Lister!$D$7:$D$13),IF(MONTH(E1149)&gt;4,0)))),0),"")</f>
        <v/>
      </c>
      <c r="S1149" s="48" t="str">
        <f>IFERROR(MAX(IF(OR(O1149="",P1149="",Q1149=""),"",IF(AND(MONTH(E1149)=5,MONTH(F1149)=5),(NETWORKDAYS(E1149,F1149,Lister!$D$7:$D$13)-P1149)*N1149/NETWORKDAYS(Lister!$D$20,Lister!$E$20,Lister!$D$7:$D$13),IF(AND(MONTH(E1149)=4,MONTH(F1149)=5),(NETWORKDAYS(Lister!$D$20,F1149,Lister!$D$7:$D$13)-P1149)*N1149/NETWORKDAYS(Lister!$D$20,Lister!$E$20,Lister!$D$7:$D$13),IF(AND(MONTH(E1149)=5,MONTH(F1149)=6),(NETWORKDAYS(E1149,Lister!$E$20,Lister!$D$7:$D$13)-P1149)*N1149/NETWORKDAYS(Lister!$D$20,Lister!$E$20,Lister!$D$7:$D$13),IF(AND(MONTH(E1149)=4,MONTH(F1149)=6),(NETWORKDAYS(Lister!$D$20,Lister!$E$20,Lister!$D$7:$D$13)-P1149)*N1149/NETWORKDAYS(Lister!$D$20,Lister!$E$20,Lister!$D$7:$D$13),IF(OR(MONTH(F1149)=4,MONTH(E1149)=6),0)))))),0),"")</f>
        <v/>
      </c>
      <c r="T1149" s="48" t="str">
        <f>IFERROR(MAX(IF(OR(O1149="",P1149="",Q1149=""),"",IF(AND(MONTH(E1149)=6,MONTH(F1149)=6),(NETWORKDAYS(E1149,F1149,Lister!$D$7:$D$13)-Q1149)*N1149/NETWORKDAYS(Lister!$D$21,Lister!$E$21,Lister!$D$7:$D$13),IF(AND(MONTH(E1149)&lt;6,MONTH(F1149)=6),(NETWORKDAYS(Lister!$D$21,F1149,Lister!$D$7:$D$13)-Q1149)*N1149/NETWORKDAYS(Lister!$D$21,Lister!$E$21,Lister!$D$7:$D$13),IF(MONTH(F1149)&lt;6,0)))),0),"")</f>
        <v/>
      </c>
      <c r="U1149" s="50" t="str">
        <f t="shared" si="88"/>
        <v/>
      </c>
    </row>
    <row r="1150" spans="1:21" x14ac:dyDescent="0.35">
      <c r="A1150" s="11" t="str">
        <f t="shared" si="89"/>
        <v/>
      </c>
      <c r="B1150" s="32"/>
      <c r="C1150" s="17"/>
      <c r="D1150" s="18"/>
      <c r="E1150" s="12"/>
      <c r="F1150" s="12"/>
      <c r="G1150" s="40" t="str">
        <f>IF(OR(E1150="",F1150=""),"",NETWORKDAYS(E1150,F1150,Lister!$D$7:$D$13))</f>
        <v/>
      </c>
      <c r="H1150" s="14"/>
      <c r="I1150" s="25" t="str">
        <f t="shared" si="85"/>
        <v/>
      </c>
      <c r="J1150" s="45"/>
      <c r="K1150" s="46"/>
      <c r="L1150" s="15"/>
      <c r="M1150" s="49" t="str">
        <f t="shared" si="86"/>
        <v/>
      </c>
      <c r="N1150" s="47" t="str">
        <f t="shared" si="87"/>
        <v/>
      </c>
      <c r="O1150" s="15"/>
      <c r="P1150" s="15"/>
      <c r="Q1150" s="15"/>
      <c r="R1150" s="48" t="str">
        <f>IFERROR(MAX(IF(OR(O1150="",P1150="",Q1150=""),"",IF(AND(MONTH(E1150)=4,MONTH(F1150)=4),(NETWORKDAYS(E1150,F1150,Lister!$D$7:$D$13)-O1150)*N1150/NETWORKDAYS(Lister!$D$19,Lister!$E$19,Lister!$D$7:$D$13),IF(AND(MONTH(E1150)=4,MONTH(F1150)&gt;4),(NETWORKDAYS(E1150,Lister!$E$19,Lister!$D$7:$D$13)-O1150)*N1150/NETWORKDAYS(Lister!$D$19,Lister!$E$19,Lister!$D$7:$D$13),IF(MONTH(E1150)&gt;4,0)))),0),"")</f>
        <v/>
      </c>
      <c r="S1150" s="48" t="str">
        <f>IFERROR(MAX(IF(OR(O1150="",P1150="",Q1150=""),"",IF(AND(MONTH(E1150)=5,MONTH(F1150)=5),(NETWORKDAYS(E1150,F1150,Lister!$D$7:$D$13)-P1150)*N1150/NETWORKDAYS(Lister!$D$20,Lister!$E$20,Lister!$D$7:$D$13),IF(AND(MONTH(E1150)=4,MONTH(F1150)=5),(NETWORKDAYS(Lister!$D$20,F1150,Lister!$D$7:$D$13)-P1150)*N1150/NETWORKDAYS(Lister!$D$20,Lister!$E$20,Lister!$D$7:$D$13),IF(AND(MONTH(E1150)=5,MONTH(F1150)=6),(NETWORKDAYS(E1150,Lister!$E$20,Lister!$D$7:$D$13)-P1150)*N1150/NETWORKDAYS(Lister!$D$20,Lister!$E$20,Lister!$D$7:$D$13),IF(AND(MONTH(E1150)=4,MONTH(F1150)=6),(NETWORKDAYS(Lister!$D$20,Lister!$E$20,Lister!$D$7:$D$13)-P1150)*N1150/NETWORKDAYS(Lister!$D$20,Lister!$E$20,Lister!$D$7:$D$13),IF(OR(MONTH(F1150)=4,MONTH(E1150)=6),0)))))),0),"")</f>
        <v/>
      </c>
      <c r="T1150" s="48" t="str">
        <f>IFERROR(MAX(IF(OR(O1150="",P1150="",Q1150=""),"",IF(AND(MONTH(E1150)=6,MONTH(F1150)=6),(NETWORKDAYS(E1150,F1150,Lister!$D$7:$D$13)-Q1150)*N1150/NETWORKDAYS(Lister!$D$21,Lister!$E$21,Lister!$D$7:$D$13),IF(AND(MONTH(E1150)&lt;6,MONTH(F1150)=6),(NETWORKDAYS(Lister!$D$21,F1150,Lister!$D$7:$D$13)-Q1150)*N1150/NETWORKDAYS(Lister!$D$21,Lister!$E$21,Lister!$D$7:$D$13),IF(MONTH(F1150)&lt;6,0)))),0),"")</f>
        <v/>
      </c>
      <c r="U1150" s="50" t="str">
        <f t="shared" si="88"/>
        <v/>
      </c>
    </row>
    <row r="1151" spans="1:21" x14ac:dyDescent="0.35">
      <c r="A1151" s="11" t="str">
        <f t="shared" si="89"/>
        <v/>
      </c>
      <c r="B1151" s="32"/>
      <c r="C1151" s="17"/>
      <c r="D1151" s="18"/>
      <c r="E1151" s="12"/>
      <c r="F1151" s="12"/>
      <c r="G1151" s="40" t="str">
        <f>IF(OR(E1151="",F1151=""),"",NETWORKDAYS(E1151,F1151,Lister!$D$7:$D$13))</f>
        <v/>
      </c>
      <c r="H1151" s="14"/>
      <c r="I1151" s="25" t="str">
        <f t="shared" si="85"/>
        <v/>
      </c>
      <c r="J1151" s="45"/>
      <c r="K1151" s="46"/>
      <c r="L1151" s="15"/>
      <c r="M1151" s="49" t="str">
        <f t="shared" si="86"/>
        <v/>
      </c>
      <c r="N1151" s="47" t="str">
        <f t="shared" si="87"/>
        <v/>
      </c>
      <c r="O1151" s="15"/>
      <c r="P1151" s="15"/>
      <c r="Q1151" s="15"/>
      <c r="R1151" s="48" t="str">
        <f>IFERROR(MAX(IF(OR(O1151="",P1151="",Q1151=""),"",IF(AND(MONTH(E1151)=4,MONTH(F1151)=4),(NETWORKDAYS(E1151,F1151,Lister!$D$7:$D$13)-O1151)*N1151/NETWORKDAYS(Lister!$D$19,Lister!$E$19,Lister!$D$7:$D$13),IF(AND(MONTH(E1151)=4,MONTH(F1151)&gt;4),(NETWORKDAYS(E1151,Lister!$E$19,Lister!$D$7:$D$13)-O1151)*N1151/NETWORKDAYS(Lister!$D$19,Lister!$E$19,Lister!$D$7:$D$13),IF(MONTH(E1151)&gt;4,0)))),0),"")</f>
        <v/>
      </c>
      <c r="S1151" s="48" t="str">
        <f>IFERROR(MAX(IF(OR(O1151="",P1151="",Q1151=""),"",IF(AND(MONTH(E1151)=5,MONTH(F1151)=5),(NETWORKDAYS(E1151,F1151,Lister!$D$7:$D$13)-P1151)*N1151/NETWORKDAYS(Lister!$D$20,Lister!$E$20,Lister!$D$7:$D$13),IF(AND(MONTH(E1151)=4,MONTH(F1151)=5),(NETWORKDAYS(Lister!$D$20,F1151,Lister!$D$7:$D$13)-P1151)*N1151/NETWORKDAYS(Lister!$D$20,Lister!$E$20,Lister!$D$7:$D$13),IF(AND(MONTH(E1151)=5,MONTH(F1151)=6),(NETWORKDAYS(E1151,Lister!$E$20,Lister!$D$7:$D$13)-P1151)*N1151/NETWORKDAYS(Lister!$D$20,Lister!$E$20,Lister!$D$7:$D$13),IF(AND(MONTH(E1151)=4,MONTH(F1151)=6),(NETWORKDAYS(Lister!$D$20,Lister!$E$20,Lister!$D$7:$D$13)-P1151)*N1151/NETWORKDAYS(Lister!$D$20,Lister!$E$20,Lister!$D$7:$D$13),IF(OR(MONTH(F1151)=4,MONTH(E1151)=6),0)))))),0),"")</f>
        <v/>
      </c>
      <c r="T1151" s="48" t="str">
        <f>IFERROR(MAX(IF(OR(O1151="",P1151="",Q1151=""),"",IF(AND(MONTH(E1151)=6,MONTH(F1151)=6),(NETWORKDAYS(E1151,F1151,Lister!$D$7:$D$13)-Q1151)*N1151/NETWORKDAYS(Lister!$D$21,Lister!$E$21,Lister!$D$7:$D$13),IF(AND(MONTH(E1151)&lt;6,MONTH(F1151)=6),(NETWORKDAYS(Lister!$D$21,F1151,Lister!$D$7:$D$13)-Q1151)*N1151/NETWORKDAYS(Lister!$D$21,Lister!$E$21,Lister!$D$7:$D$13),IF(MONTH(F1151)&lt;6,0)))),0),"")</f>
        <v/>
      </c>
      <c r="U1151" s="50" t="str">
        <f t="shared" si="88"/>
        <v/>
      </c>
    </row>
    <row r="1152" spans="1:21" x14ac:dyDescent="0.35">
      <c r="A1152" s="11" t="str">
        <f t="shared" si="89"/>
        <v/>
      </c>
      <c r="B1152" s="32"/>
      <c r="C1152" s="17"/>
      <c r="D1152" s="18"/>
      <c r="E1152" s="12"/>
      <c r="F1152" s="12"/>
      <c r="G1152" s="40" t="str">
        <f>IF(OR(E1152="",F1152=""),"",NETWORKDAYS(E1152,F1152,Lister!$D$7:$D$13))</f>
        <v/>
      </c>
      <c r="H1152" s="14"/>
      <c r="I1152" s="25" t="str">
        <f t="shared" si="85"/>
        <v/>
      </c>
      <c r="J1152" s="45"/>
      <c r="K1152" s="46"/>
      <c r="L1152" s="15"/>
      <c r="M1152" s="49" t="str">
        <f t="shared" si="86"/>
        <v/>
      </c>
      <c r="N1152" s="47" t="str">
        <f t="shared" si="87"/>
        <v/>
      </c>
      <c r="O1152" s="15"/>
      <c r="P1152" s="15"/>
      <c r="Q1152" s="15"/>
      <c r="R1152" s="48" t="str">
        <f>IFERROR(MAX(IF(OR(O1152="",P1152="",Q1152=""),"",IF(AND(MONTH(E1152)=4,MONTH(F1152)=4),(NETWORKDAYS(E1152,F1152,Lister!$D$7:$D$13)-O1152)*N1152/NETWORKDAYS(Lister!$D$19,Lister!$E$19,Lister!$D$7:$D$13),IF(AND(MONTH(E1152)=4,MONTH(F1152)&gt;4),(NETWORKDAYS(E1152,Lister!$E$19,Lister!$D$7:$D$13)-O1152)*N1152/NETWORKDAYS(Lister!$D$19,Lister!$E$19,Lister!$D$7:$D$13),IF(MONTH(E1152)&gt;4,0)))),0),"")</f>
        <v/>
      </c>
      <c r="S1152" s="48" t="str">
        <f>IFERROR(MAX(IF(OR(O1152="",P1152="",Q1152=""),"",IF(AND(MONTH(E1152)=5,MONTH(F1152)=5),(NETWORKDAYS(E1152,F1152,Lister!$D$7:$D$13)-P1152)*N1152/NETWORKDAYS(Lister!$D$20,Lister!$E$20,Lister!$D$7:$D$13),IF(AND(MONTH(E1152)=4,MONTH(F1152)=5),(NETWORKDAYS(Lister!$D$20,F1152,Lister!$D$7:$D$13)-P1152)*N1152/NETWORKDAYS(Lister!$D$20,Lister!$E$20,Lister!$D$7:$D$13),IF(AND(MONTH(E1152)=5,MONTH(F1152)=6),(NETWORKDAYS(E1152,Lister!$E$20,Lister!$D$7:$D$13)-P1152)*N1152/NETWORKDAYS(Lister!$D$20,Lister!$E$20,Lister!$D$7:$D$13),IF(AND(MONTH(E1152)=4,MONTH(F1152)=6),(NETWORKDAYS(Lister!$D$20,Lister!$E$20,Lister!$D$7:$D$13)-P1152)*N1152/NETWORKDAYS(Lister!$D$20,Lister!$E$20,Lister!$D$7:$D$13),IF(OR(MONTH(F1152)=4,MONTH(E1152)=6),0)))))),0),"")</f>
        <v/>
      </c>
      <c r="T1152" s="48" t="str">
        <f>IFERROR(MAX(IF(OR(O1152="",P1152="",Q1152=""),"",IF(AND(MONTH(E1152)=6,MONTH(F1152)=6),(NETWORKDAYS(E1152,F1152,Lister!$D$7:$D$13)-Q1152)*N1152/NETWORKDAYS(Lister!$D$21,Lister!$E$21,Lister!$D$7:$D$13),IF(AND(MONTH(E1152)&lt;6,MONTH(F1152)=6),(NETWORKDAYS(Lister!$D$21,F1152,Lister!$D$7:$D$13)-Q1152)*N1152/NETWORKDAYS(Lister!$D$21,Lister!$E$21,Lister!$D$7:$D$13),IF(MONTH(F1152)&lt;6,0)))),0),"")</f>
        <v/>
      </c>
      <c r="U1152" s="50" t="str">
        <f t="shared" si="88"/>
        <v/>
      </c>
    </row>
    <row r="1153" spans="1:21" x14ac:dyDescent="0.35">
      <c r="A1153" s="11" t="str">
        <f t="shared" si="89"/>
        <v/>
      </c>
      <c r="B1153" s="32"/>
      <c r="C1153" s="17"/>
      <c r="D1153" s="18"/>
      <c r="E1153" s="12"/>
      <c r="F1153" s="12"/>
      <c r="G1153" s="40" t="str">
        <f>IF(OR(E1153="",F1153=""),"",NETWORKDAYS(E1153,F1153,Lister!$D$7:$D$13))</f>
        <v/>
      </c>
      <c r="H1153" s="14"/>
      <c r="I1153" s="25" t="str">
        <f t="shared" si="85"/>
        <v/>
      </c>
      <c r="J1153" s="45"/>
      <c r="K1153" s="46"/>
      <c r="L1153" s="15"/>
      <c r="M1153" s="49" t="str">
        <f t="shared" si="86"/>
        <v/>
      </c>
      <c r="N1153" s="47" t="str">
        <f t="shared" si="87"/>
        <v/>
      </c>
      <c r="O1153" s="15"/>
      <c r="P1153" s="15"/>
      <c r="Q1153" s="15"/>
      <c r="R1153" s="48" t="str">
        <f>IFERROR(MAX(IF(OR(O1153="",P1153="",Q1153=""),"",IF(AND(MONTH(E1153)=4,MONTH(F1153)=4),(NETWORKDAYS(E1153,F1153,Lister!$D$7:$D$13)-O1153)*N1153/NETWORKDAYS(Lister!$D$19,Lister!$E$19,Lister!$D$7:$D$13),IF(AND(MONTH(E1153)=4,MONTH(F1153)&gt;4),(NETWORKDAYS(E1153,Lister!$E$19,Lister!$D$7:$D$13)-O1153)*N1153/NETWORKDAYS(Lister!$D$19,Lister!$E$19,Lister!$D$7:$D$13),IF(MONTH(E1153)&gt;4,0)))),0),"")</f>
        <v/>
      </c>
      <c r="S1153" s="48" t="str">
        <f>IFERROR(MAX(IF(OR(O1153="",P1153="",Q1153=""),"",IF(AND(MONTH(E1153)=5,MONTH(F1153)=5),(NETWORKDAYS(E1153,F1153,Lister!$D$7:$D$13)-P1153)*N1153/NETWORKDAYS(Lister!$D$20,Lister!$E$20,Lister!$D$7:$D$13),IF(AND(MONTH(E1153)=4,MONTH(F1153)=5),(NETWORKDAYS(Lister!$D$20,F1153,Lister!$D$7:$D$13)-P1153)*N1153/NETWORKDAYS(Lister!$D$20,Lister!$E$20,Lister!$D$7:$D$13),IF(AND(MONTH(E1153)=5,MONTH(F1153)=6),(NETWORKDAYS(E1153,Lister!$E$20,Lister!$D$7:$D$13)-P1153)*N1153/NETWORKDAYS(Lister!$D$20,Lister!$E$20,Lister!$D$7:$D$13),IF(AND(MONTH(E1153)=4,MONTH(F1153)=6),(NETWORKDAYS(Lister!$D$20,Lister!$E$20,Lister!$D$7:$D$13)-P1153)*N1153/NETWORKDAYS(Lister!$D$20,Lister!$E$20,Lister!$D$7:$D$13),IF(OR(MONTH(F1153)=4,MONTH(E1153)=6),0)))))),0),"")</f>
        <v/>
      </c>
      <c r="T1153" s="48" t="str">
        <f>IFERROR(MAX(IF(OR(O1153="",P1153="",Q1153=""),"",IF(AND(MONTH(E1153)=6,MONTH(F1153)=6),(NETWORKDAYS(E1153,F1153,Lister!$D$7:$D$13)-Q1153)*N1153/NETWORKDAYS(Lister!$D$21,Lister!$E$21,Lister!$D$7:$D$13),IF(AND(MONTH(E1153)&lt;6,MONTH(F1153)=6),(NETWORKDAYS(Lister!$D$21,F1153,Lister!$D$7:$D$13)-Q1153)*N1153/NETWORKDAYS(Lister!$D$21,Lister!$E$21,Lister!$D$7:$D$13),IF(MONTH(F1153)&lt;6,0)))),0),"")</f>
        <v/>
      </c>
      <c r="U1153" s="50" t="str">
        <f t="shared" si="88"/>
        <v/>
      </c>
    </row>
    <row r="1154" spans="1:21" x14ac:dyDescent="0.35">
      <c r="A1154" s="11" t="str">
        <f t="shared" si="89"/>
        <v/>
      </c>
      <c r="B1154" s="32"/>
      <c r="C1154" s="17"/>
      <c r="D1154" s="18"/>
      <c r="E1154" s="12"/>
      <c r="F1154" s="12"/>
      <c r="G1154" s="40" t="str">
        <f>IF(OR(E1154="",F1154=""),"",NETWORKDAYS(E1154,F1154,Lister!$D$7:$D$13))</f>
        <v/>
      </c>
      <c r="H1154" s="14"/>
      <c r="I1154" s="25" t="str">
        <f t="shared" si="85"/>
        <v/>
      </c>
      <c r="J1154" s="45"/>
      <c r="K1154" s="46"/>
      <c r="L1154" s="15"/>
      <c r="M1154" s="49" t="str">
        <f t="shared" si="86"/>
        <v/>
      </c>
      <c r="N1154" s="47" t="str">
        <f t="shared" si="87"/>
        <v/>
      </c>
      <c r="O1154" s="15"/>
      <c r="P1154" s="15"/>
      <c r="Q1154" s="15"/>
      <c r="R1154" s="48" t="str">
        <f>IFERROR(MAX(IF(OR(O1154="",P1154="",Q1154=""),"",IF(AND(MONTH(E1154)=4,MONTH(F1154)=4),(NETWORKDAYS(E1154,F1154,Lister!$D$7:$D$13)-O1154)*N1154/NETWORKDAYS(Lister!$D$19,Lister!$E$19,Lister!$D$7:$D$13),IF(AND(MONTH(E1154)=4,MONTH(F1154)&gt;4),(NETWORKDAYS(E1154,Lister!$E$19,Lister!$D$7:$D$13)-O1154)*N1154/NETWORKDAYS(Lister!$D$19,Lister!$E$19,Lister!$D$7:$D$13),IF(MONTH(E1154)&gt;4,0)))),0),"")</f>
        <v/>
      </c>
      <c r="S1154" s="48" t="str">
        <f>IFERROR(MAX(IF(OR(O1154="",P1154="",Q1154=""),"",IF(AND(MONTH(E1154)=5,MONTH(F1154)=5),(NETWORKDAYS(E1154,F1154,Lister!$D$7:$D$13)-P1154)*N1154/NETWORKDAYS(Lister!$D$20,Lister!$E$20,Lister!$D$7:$D$13),IF(AND(MONTH(E1154)=4,MONTH(F1154)=5),(NETWORKDAYS(Lister!$D$20,F1154,Lister!$D$7:$D$13)-P1154)*N1154/NETWORKDAYS(Lister!$D$20,Lister!$E$20,Lister!$D$7:$D$13),IF(AND(MONTH(E1154)=5,MONTH(F1154)=6),(NETWORKDAYS(E1154,Lister!$E$20,Lister!$D$7:$D$13)-P1154)*N1154/NETWORKDAYS(Lister!$D$20,Lister!$E$20,Lister!$D$7:$D$13),IF(AND(MONTH(E1154)=4,MONTH(F1154)=6),(NETWORKDAYS(Lister!$D$20,Lister!$E$20,Lister!$D$7:$D$13)-P1154)*N1154/NETWORKDAYS(Lister!$D$20,Lister!$E$20,Lister!$D$7:$D$13),IF(OR(MONTH(F1154)=4,MONTH(E1154)=6),0)))))),0),"")</f>
        <v/>
      </c>
      <c r="T1154" s="48" t="str">
        <f>IFERROR(MAX(IF(OR(O1154="",P1154="",Q1154=""),"",IF(AND(MONTH(E1154)=6,MONTH(F1154)=6),(NETWORKDAYS(E1154,F1154,Lister!$D$7:$D$13)-Q1154)*N1154/NETWORKDAYS(Lister!$D$21,Lister!$E$21,Lister!$D$7:$D$13),IF(AND(MONTH(E1154)&lt;6,MONTH(F1154)=6),(NETWORKDAYS(Lister!$D$21,F1154,Lister!$D$7:$D$13)-Q1154)*N1154/NETWORKDAYS(Lister!$D$21,Lister!$E$21,Lister!$D$7:$D$13),IF(MONTH(F1154)&lt;6,0)))),0),"")</f>
        <v/>
      </c>
      <c r="U1154" s="50" t="str">
        <f t="shared" si="88"/>
        <v/>
      </c>
    </row>
    <row r="1155" spans="1:21" x14ac:dyDescent="0.35">
      <c r="A1155" s="11" t="str">
        <f t="shared" si="89"/>
        <v/>
      </c>
      <c r="B1155" s="32"/>
      <c r="C1155" s="17"/>
      <c r="D1155" s="18"/>
      <c r="E1155" s="12"/>
      <c r="F1155" s="12"/>
      <c r="G1155" s="40" t="str">
        <f>IF(OR(E1155="",F1155=""),"",NETWORKDAYS(E1155,F1155,Lister!$D$7:$D$13))</f>
        <v/>
      </c>
      <c r="H1155" s="14"/>
      <c r="I1155" s="25" t="str">
        <f t="shared" si="85"/>
        <v/>
      </c>
      <c r="J1155" s="45"/>
      <c r="K1155" s="46"/>
      <c r="L1155" s="15"/>
      <c r="M1155" s="49" t="str">
        <f t="shared" si="86"/>
        <v/>
      </c>
      <c r="N1155" s="47" t="str">
        <f t="shared" si="87"/>
        <v/>
      </c>
      <c r="O1155" s="15"/>
      <c r="P1155" s="15"/>
      <c r="Q1155" s="15"/>
      <c r="R1155" s="48" t="str">
        <f>IFERROR(MAX(IF(OR(O1155="",P1155="",Q1155=""),"",IF(AND(MONTH(E1155)=4,MONTH(F1155)=4),(NETWORKDAYS(E1155,F1155,Lister!$D$7:$D$13)-O1155)*N1155/NETWORKDAYS(Lister!$D$19,Lister!$E$19,Lister!$D$7:$D$13),IF(AND(MONTH(E1155)=4,MONTH(F1155)&gt;4),(NETWORKDAYS(E1155,Lister!$E$19,Lister!$D$7:$D$13)-O1155)*N1155/NETWORKDAYS(Lister!$D$19,Lister!$E$19,Lister!$D$7:$D$13),IF(MONTH(E1155)&gt;4,0)))),0),"")</f>
        <v/>
      </c>
      <c r="S1155" s="48" t="str">
        <f>IFERROR(MAX(IF(OR(O1155="",P1155="",Q1155=""),"",IF(AND(MONTH(E1155)=5,MONTH(F1155)=5),(NETWORKDAYS(E1155,F1155,Lister!$D$7:$D$13)-P1155)*N1155/NETWORKDAYS(Lister!$D$20,Lister!$E$20,Lister!$D$7:$D$13),IF(AND(MONTH(E1155)=4,MONTH(F1155)=5),(NETWORKDAYS(Lister!$D$20,F1155,Lister!$D$7:$D$13)-P1155)*N1155/NETWORKDAYS(Lister!$D$20,Lister!$E$20,Lister!$D$7:$D$13),IF(AND(MONTH(E1155)=5,MONTH(F1155)=6),(NETWORKDAYS(E1155,Lister!$E$20,Lister!$D$7:$D$13)-P1155)*N1155/NETWORKDAYS(Lister!$D$20,Lister!$E$20,Lister!$D$7:$D$13),IF(AND(MONTH(E1155)=4,MONTH(F1155)=6),(NETWORKDAYS(Lister!$D$20,Lister!$E$20,Lister!$D$7:$D$13)-P1155)*N1155/NETWORKDAYS(Lister!$D$20,Lister!$E$20,Lister!$D$7:$D$13),IF(OR(MONTH(F1155)=4,MONTH(E1155)=6),0)))))),0),"")</f>
        <v/>
      </c>
      <c r="T1155" s="48" t="str">
        <f>IFERROR(MAX(IF(OR(O1155="",P1155="",Q1155=""),"",IF(AND(MONTH(E1155)=6,MONTH(F1155)=6),(NETWORKDAYS(E1155,F1155,Lister!$D$7:$D$13)-Q1155)*N1155/NETWORKDAYS(Lister!$D$21,Lister!$E$21,Lister!$D$7:$D$13),IF(AND(MONTH(E1155)&lt;6,MONTH(F1155)=6),(NETWORKDAYS(Lister!$D$21,F1155,Lister!$D$7:$D$13)-Q1155)*N1155/NETWORKDAYS(Lister!$D$21,Lister!$E$21,Lister!$D$7:$D$13),IF(MONTH(F1155)&lt;6,0)))),0),"")</f>
        <v/>
      </c>
      <c r="U1155" s="50" t="str">
        <f t="shared" si="88"/>
        <v/>
      </c>
    </row>
    <row r="1156" spans="1:21" x14ac:dyDescent="0.35">
      <c r="A1156" s="11" t="str">
        <f t="shared" si="89"/>
        <v/>
      </c>
      <c r="B1156" s="32"/>
      <c r="C1156" s="17"/>
      <c r="D1156" s="18"/>
      <c r="E1156" s="12"/>
      <c r="F1156" s="12"/>
      <c r="G1156" s="40" t="str">
        <f>IF(OR(E1156="",F1156=""),"",NETWORKDAYS(E1156,F1156,Lister!$D$7:$D$13))</f>
        <v/>
      </c>
      <c r="H1156" s="14"/>
      <c r="I1156" s="25" t="str">
        <f t="shared" si="85"/>
        <v/>
      </c>
      <c r="J1156" s="45"/>
      <c r="K1156" s="46"/>
      <c r="L1156" s="15"/>
      <c r="M1156" s="49" t="str">
        <f t="shared" si="86"/>
        <v/>
      </c>
      <c r="N1156" s="47" t="str">
        <f t="shared" si="87"/>
        <v/>
      </c>
      <c r="O1156" s="15"/>
      <c r="P1156" s="15"/>
      <c r="Q1156" s="15"/>
      <c r="R1156" s="48" t="str">
        <f>IFERROR(MAX(IF(OR(O1156="",P1156="",Q1156=""),"",IF(AND(MONTH(E1156)=4,MONTH(F1156)=4),(NETWORKDAYS(E1156,F1156,Lister!$D$7:$D$13)-O1156)*N1156/NETWORKDAYS(Lister!$D$19,Lister!$E$19,Lister!$D$7:$D$13),IF(AND(MONTH(E1156)=4,MONTH(F1156)&gt;4),(NETWORKDAYS(E1156,Lister!$E$19,Lister!$D$7:$D$13)-O1156)*N1156/NETWORKDAYS(Lister!$D$19,Lister!$E$19,Lister!$D$7:$D$13),IF(MONTH(E1156)&gt;4,0)))),0),"")</f>
        <v/>
      </c>
      <c r="S1156" s="48" t="str">
        <f>IFERROR(MAX(IF(OR(O1156="",P1156="",Q1156=""),"",IF(AND(MONTH(E1156)=5,MONTH(F1156)=5),(NETWORKDAYS(E1156,F1156,Lister!$D$7:$D$13)-P1156)*N1156/NETWORKDAYS(Lister!$D$20,Lister!$E$20,Lister!$D$7:$D$13),IF(AND(MONTH(E1156)=4,MONTH(F1156)=5),(NETWORKDAYS(Lister!$D$20,F1156,Lister!$D$7:$D$13)-P1156)*N1156/NETWORKDAYS(Lister!$D$20,Lister!$E$20,Lister!$D$7:$D$13),IF(AND(MONTH(E1156)=5,MONTH(F1156)=6),(NETWORKDAYS(E1156,Lister!$E$20,Lister!$D$7:$D$13)-P1156)*N1156/NETWORKDAYS(Lister!$D$20,Lister!$E$20,Lister!$D$7:$D$13),IF(AND(MONTH(E1156)=4,MONTH(F1156)=6),(NETWORKDAYS(Lister!$D$20,Lister!$E$20,Lister!$D$7:$D$13)-P1156)*N1156/NETWORKDAYS(Lister!$D$20,Lister!$E$20,Lister!$D$7:$D$13),IF(OR(MONTH(F1156)=4,MONTH(E1156)=6),0)))))),0),"")</f>
        <v/>
      </c>
      <c r="T1156" s="48" t="str">
        <f>IFERROR(MAX(IF(OR(O1156="",P1156="",Q1156=""),"",IF(AND(MONTH(E1156)=6,MONTH(F1156)=6),(NETWORKDAYS(E1156,F1156,Lister!$D$7:$D$13)-Q1156)*N1156/NETWORKDAYS(Lister!$D$21,Lister!$E$21,Lister!$D$7:$D$13),IF(AND(MONTH(E1156)&lt;6,MONTH(F1156)=6),(NETWORKDAYS(Lister!$D$21,F1156,Lister!$D$7:$D$13)-Q1156)*N1156/NETWORKDAYS(Lister!$D$21,Lister!$E$21,Lister!$D$7:$D$13),IF(MONTH(F1156)&lt;6,0)))),0),"")</f>
        <v/>
      </c>
      <c r="U1156" s="50" t="str">
        <f t="shared" si="88"/>
        <v/>
      </c>
    </row>
    <row r="1157" spans="1:21" x14ac:dyDescent="0.35">
      <c r="A1157" s="11" t="str">
        <f t="shared" si="89"/>
        <v/>
      </c>
      <c r="B1157" s="32"/>
      <c r="C1157" s="17"/>
      <c r="D1157" s="18"/>
      <c r="E1157" s="12"/>
      <c r="F1157" s="12"/>
      <c r="G1157" s="40" t="str">
        <f>IF(OR(E1157="",F1157=""),"",NETWORKDAYS(E1157,F1157,Lister!$D$7:$D$13))</f>
        <v/>
      </c>
      <c r="H1157" s="14"/>
      <c r="I1157" s="25" t="str">
        <f t="shared" si="85"/>
        <v/>
      </c>
      <c r="J1157" s="45"/>
      <c r="K1157" s="46"/>
      <c r="L1157" s="15"/>
      <c r="M1157" s="49" t="str">
        <f t="shared" si="86"/>
        <v/>
      </c>
      <c r="N1157" s="47" t="str">
        <f t="shared" si="87"/>
        <v/>
      </c>
      <c r="O1157" s="15"/>
      <c r="P1157" s="15"/>
      <c r="Q1157" s="15"/>
      <c r="R1157" s="48" t="str">
        <f>IFERROR(MAX(IF(OR(O1157="",P1157="",Q1157=""),"",IF(AND(MONTH(E1157)=4,MONTH(F1157)=4),(NETWORKDAYS(E1157,F1157,Lister!$D$7:$D$13)-O1157)*N1157/NETWORKDAYS(Lister!$D$19,Lister!$E$19,Lister!$D$7:$D$13),IF(AND(MONTH(E1157)=4,MONTH(F1157)&gt;4),(NETWORKDAYS(E1157,Lister!$E$19,Lister!$D$7:$D$13)-O1157)*N1157/NETWORKDAYS(Lister!$D$19,Lister!$E$19,Lister!$D$7:$D$13),IF(MONTH(E1157)&gt;4,0)))),0),"")</f>
        <v/>
      </c>
      <c r="S1157" s="48" t="str">
        <f>IFERROR(MAX(IF(OR(O1157="",P1157="",Q1157=""),"",IF(AND(MONTH(E1157)=5,MONTH(F1157)=5),(NETWORKDAYS(E1157,F1157,Lister!$D$7:$D$13)-P1157)*N1157/NETWORKDAYS(Lister!$D$20,Lister!$E$20,Lister!$D$7:$D$13),IF(AND(MONTH(E1157)=4,MONTH(F1157)=5),(NETWORKDAYS(Lister!$D$20,F1157,Lister!$D$7:$D$13)-P1157)*N1157/NETWORKDAYS(Lister!$D$20,Lister!$E$20,Lister!$D$7:$D$13),IF(AND(MONTH(E1157)=5,MONTH(F1157)=6),(NETWORKDAYS(E1157,Lister!$E$20,Lister!$D$7:$D$13)-P1157)*N1157/NETWORKDAYS(Lister!$D$20,Lister!$E$20,Lister!$D$7:$D$13),IF(AND(MONTH(E1157)=4,MONTH(F1157)=6),(NETWORKDAYS(Lister!$D$20,Lister!$E$20,Lister!$D$7:$D$13)-P1157)*N1157/NETWORKDAYS(Lister!$D$20,Lister!$E$20,Lister!$D$7:$D$13),IF(OR(MONTH(F1157)=4,MONTH(E1157)=6),0)))))),0),"")</f>
        <v/>
      </c>
      <c r="T1157" s="48" t="str">
        <f>IFERROR(MAX(IF(OR(O1157="",P1157="",Q1157=""),"",IF(AND(MONTH(E1157)=6,MONTH(F1157)=6),(NETWORKDAYS(E1157,F1157,Lister!$D$7:$D$13)-Q1157)*N1157/NETWORKDAYS(Lister!$D$21,Lister!$E$21,Lister!$D$7:$D$13),IF(AND(MONTH(E1157)&lt;6,MONTH(F1157)=6),(NETWORKDAYS(Lister!$D$21,F1157,Lister!$D$7:$D$13)-Q1157)*N1157/NETWORKDAYS(Lister!$D$21,Lister!$E$21,Lister!$D$7:$D$13),IF(MONTH(F1157)&lt;6,0)))),0),"")</f>
        <v/>
      </c>
      <c r="U1157" s="50" t="str">
        <f t="shared" si="88"/>
        <v/>
      </c>
    </row>
    <row r="1158" spans="1:21" x14ac:dyDescent="0.35">
      <c r="A1158" s="11" t="str">
        <f t="shared" si="89"/>
        <v/>
      </c>
      <c r="B1158" s="32"/>
      <c r="C1158" s="17"/>
      <c r="D1158" s="18"/>
      <c r="E1158" s="12"/>
      <c r="F1158" s="12"/>
      <c r="G1158" s="40" t="str">
        <f>IF(OR(E1158="",F1158=""),"",NETWORKDAYS(E1158,F1158,Lister!$D$7:$D$13))</f>
        <v/>
      </c>
      <c r="H1158" s="14"/>
      <c r="I1158" s="25" t="str">
        <f t="shared" si="85"/>
        <v/>
      </c>
      <c r="J1158" s="45"/>
      <c r="K1158" s="46"/>
      <c r="L1158" s="15"/>
      <c r="M1158" s="49" t="str">
        <f t="shared" si="86"/>
        <v/>
      </c>
      <c r="N1158" s="47" t="str">
        <f t="shared" si="87"/>
        <v/>
      </c>
      <c r="O1158" s="15"/>
      <c r="P1158" s="15"/>
      <c r="Q1158" s="15"/>
      <c r="R1158" s="48" t="str">
        <f>IFERROR(MAX(IF(OR(O1158="",P1158="",Q1158=""),"",IF(AND(MONTH(E1158)=4,MONTH(F1158)=4),(NETWORKDAYS(E1158,F1158,Lister!$D$7:$D$13)-O1158)*N1158/NETWORKDAYS(Lister!$D$19,Lister!$E$19,Lister!$D$7:$D$13),IF(AND(MONTH(E1158)=4,MONTH(F1158)&gt;4),(NETWORKDAYS(E1158,Lister!$E$19,Lister!$D$7:$D$13)-O1158)*N1158/NETWORKDAYS(Lister!$D$19,Lister!$E$19,Lister!$D$7:$D$13),IF(MONTH(E1158)&gt;4,0)))),0),"")</f>
        <v/>
      </c>
      <c r="S1158" s="48" t="str">
        <f>IFERROR(MAX(IF(OR(O1158="",P1158="",Q1158=""),"",IF(AND(MONTH(E1158)=5,MONTH(F1158)=5),(NETWORKDAYS(E1158,F1158,Lister!$D$7:$D$13)-P1158)*N1158/NETWORKDAYS(Lister!$D$20,Lister!$E$20,Lister!$D$7:$D$13),IF(AND(MONTH(E1158)=4,MONTH(F1158)=5),(NETWORKDAYS(Lister!$D$20,F1158,Lister!$D$7:$D$13)-P1158)*N1158/NETWORKDAYS(Lister!$D$20,Lister!$E$20,Lister!$D$7:$D$13),IF(AND(MONTH(E1158)=5,MONTH(F1158)=6),(NETWORKDAYS(E1158,Lister!$E$20,Lister!$D$7:$D$13)-P1158)*N1158/NETWORKDAYS(Lister!$D$20,Lister!$E$20,Lister!$D$7:$D$13),IF(AND(MONTH(E1158)=4,MONTH(F1158)=6),(NETWORKDAYS(Lister!$D$20,Lister!$E$20,Lister!$D$7:$D$13)-P1158)*N1158/NETWORKDAYS(Lister!$D$20,Lister!$E$20,Lister!$D$7:$D$13),IF(OR(MONTH(F1158)=4,MONTH(E1158)=6),0)))))),0),"")</f>
        <v/>
      </c>
      <c r="T1158" s="48" t="str">
        <f>IFERROR(MAX(IF(OR(O1158="",P1158="",Q1158=""),"",IF(AND(MONTH(E1158)=6,MONTH(F1158)=6),(NETWORKDAYS(E1158,F1158,Lister!$D$7:$D$13)-Q1158)*N1158/NETWORKDAYS(Lister!$D$21,Lister!$E$21,Lister!$D$7:$D$13),IF(AND(MONTH(E1158)&lt;6,MONTH(F1158)=6),(NETWORKDAYS(Lister!$D$21,F1158,Lister!$D$7:$D$13)-Q1158)*N1158/NETWORKDAYS(Lister!$D$21,Lister!$E$21,Lister!$D$7:$D$13),IF(MONTH(F1158)&lt;6,0)))),0),"")</f>
        <v/>
      </c>
      <c r="U1158" s="50" t="str">
        <f t="shared" si="88"/>
        <v/>
      </c>
    </row>
    <row r="1159" spans="1:21" x14ac:dyDescent="0.35">
      <c r="A1159" s="11" t="str">
        <f t="shared" si="89"/>
        <v/>
      </c>
      <c r="B1159" s="32"/>
      <c r="C1159" s="17"/>
      <c r="D1159" s="18"/>
      <c r="E1159" s="12"/>
      <c r="F1159" s="12"/>
      <c r="G1159" s="40" t="str">
        <f>IF(OR(E1159="",F1159=""),"",NETWORKDAYS(E1159,F1159,Lister!$D$7:$D$13))</f>
        <v/>
      </c>
      <c r="H1159" s="14"/>
      <c r="I1159" s="25" t="str">
        <f t="shared" si="85"/>
        <v/>
      </c>
      <c r="J1159" s="45"/>
      <c r="K1159" s="46"/>
      <c r="L1159" s="15"/>
      <c r="M1159" s="49" t="str">
        <f t="shared" si="86"/>
        <v/>
      </c>
      <c r="N1159" s="47" t="str">
        <f t="shared" si="87"/>
        <v/>
      </c>
      <c r="O1159" s="15"/>
      <c r="P1159" s="15"/>
      <c r="Q1159" s="15"/>
      <c r="R1159" s="48" t="str">
        <f>IFERROR(MAX(IF(OR(O1159="",P1159="",Q1159=""),"",IF(AND(MONTH(E1159)=4,MONTH(F1159)=4),(NETWORKDAYS(E1159,F1159,Lister!$D$7:$D$13)-O1159)*N1159/NETWORKDAYS(Lister!$D$19,Lister!$E$19,Lister!$D$7:$D$13),IF(AND(MONTH(E1159)=4,MONTH(F1159)&gt;4),(NETWORKDAYS(E1159,Lister!$E$19,Lister!$D$7:$D$13)-O1159)*N1159/NETWORKDAYS(Lister!$D$19,Lister!$E$19,Lister!$D$7:$D$13),IF(MONTH(E1159)&gt;4,0)))),0),"")</f>
        <v/>
      </c>
      <c r="S1159" s="48" t="str">
        <f>IFERROR(MAX(IF(OR(O1159="",P1159="",Q1159=""),"",IF(AND(MONTH(E1159)=5,MONTH(F1159)=5),(NETWORKDAYS(E1159,F1159,Lister!$D$7:$D$13)-P1159)*N1159/NETWORKDAYS(Lister!$D$20,Lister!$E$20,Lister!$D$7:$D$13),IF(AND(MONTH(E1159)=4,MONTH(F1159)=5),(NETWORKDAYS(Lister!$D$20,F1159,Lister!$D$7:$D$13)-P1159)*N1159/NETWORKDAYS(Lister!$D$20,Lister!$E$20,Lister!$D$7:$D$13),IF(AND(MONTH(E1159)=5,MONTH(F1159)=6),(NETWORKDAYS(E1159,Lister!$E$20,Lister!$D$7:$D$13)-P1159)*N1159/NETWORKDAYS(Lister!$D$20,Lister!$E$20,Lister!$D$7:$D$13),IF(AND(MONTH(E1159)=4,MONTH(F1159)=6),(NETWORKDAYS(Lister!$D$20,Lister!$E$20,Lister!$D$7:$D$13)-P1159)*N1159/NETWORKDAYS(Lister!$D$20,Lister!$E$20,Lister!$D$7:$D$13),IF(OR(MONTH(F1159)=4,MONTH(E1159)=6),0)))))),0),"")</f>
        <v/>
      </c>
      <c r="T1159" s="48" t="str">
        <f>IFERROR(MAX(IF(OR(O1159="",P1159="",Q1159=""),"",IF(AND(MONTH(E1159)=6,MONTH(F1159)=6),(NETWORKDAYS(E1159,F1159,Lister!$D$7:$D$13)-Q1159)*N1159/NETWORKDAYS(Lister!$D$21,Lister!$E$21,Lister!$D$7:$D$13),IF(AND(MONTH(E1159)&lt;6,MONTH(F1159)=6),(NETWORKDAYS(Lister!$D$21,F1159,Lister!$D$7:$D$13)-Q1159)*N1159/NETWORKDAYS(Lister!$D$21,Lister!$E$21,Lister!$D$7:$D$13),IF(MONTH(F1159)&lt;6,0)))),0),"")</f>
        <v/>
      </c>
      <c r="U1159" s="50" t="str">
        <f t="shared" si="88"/>
        <v/>
      </c>
    </row>
    <row r="1160" spans="1:21" x14ac:dyDescent="0.35">
      <c r="A1160" s="11" t="str">
        <f t="shared" si="89"/>
        <v/>
      </c>
      <c r="B1160" s="32"/>
      <c r="C1160" s="17"/>
      <c r="D1160" s="18"/>
      <c r="E1160" s="12"/>
      <c r="F1160" s="12"/>
      <c r="G1160" s="40" t="str">
        <f>IF(OR(E1160="",F1160=""),"",NETWORKDAYS(E1160,F1160,Lister!$D$7:$D$13))</f>
        <v/>
      </c>
      <c r="H1160" s="14"/>
      <c r="I1160" s="25" t="str">
        <f t="shared" si="85"/>
        <v/>
      </c>
      <c r="J1160" s="45"/>
      <c r="K1160" s="46"/>
      <c r="L1160" s="15"/>
      <c r="M1160" s="49" t="str">
        <f t="shared" si="86"/>
        <v/>
      </c>
      <c r="N1160" s="47" t="str">
        <f t="shared" si="87"/>
        <v/>
      </c>
      <c r="O1160" s="15"/>
      <c r="P1160" s="15"/>
      <c r="Q1160" s="15"/>
      <c r="R1160" s="48" t="str">
        <f>IFERROR(MAX(IF(OR(O1160="",P1160="",Q1160=""),"",IF(AND(MONTH(E1160)=4,MONTH(F1160)=4),(NETWORKDAYS(E1160,F1160,Lister!$D$7:$D$13)-O1160)*N1160/NETWORKDAYS(Lister!$D$19,Lister!$E$19,Lister!$D$7:$D$13),IF(AND(MONTH(E1160)=4,MONTH(F1160)&gt;4),(NETWORKDAYS(E1160,Lister!$E$19,Lister!$D$7:$D$13)-O1160)*N1160/NETWORKDAYS(Lister!$D$19,Lister!$E$19,Lister!$D$7:$D$13),IF(MONTH(E1160)&gt;4,0)))),0),"")</f>
        <v/>
      </c>
      <c r="S1160" s="48" t="str">
        <f>IFERROR(MAX(IF(OR(O1160="",P1160="",Q1160=""),"",IF(AND(MONTH(E1160)=5,MONTH(F1160)=5),(NETWORKDAYS(E1160,F1160,Lister!$D$7:$D$13)-P1160)*N1160/NETWORKDAYS(Lister!$D$20,Lister!$E$20,Lister!$D$7:$D$13),IF(AND(MONTH(E1160)=4,MONTH(F1160)=5),(NETWORKDAYS(Lister!$D$20,F1160,Lister!$D$7:$D$13)-P1160)*N1160/NETWORKDAYS(Lister!$D$20,Lister!$E$20,Lister!$D$7:$D$13),IF(AND(MONTH(E1160)=5,MONTH(F1160)=6),(NETWORKDAYS(E1160,Lister!$E$20,Lister!$D$7:$D$13)-P1160)*N1160/NETWORKDAYS(Lister!$D$20,Lister!$E$20,Lister!$D$7:$D$13),IF(AND(MONTH(E1160)=4,MONTH(F1160)=6),(NETWORKDAYS(Lister!$D$20,Lister!$E$20,Lister!$D$7:$D$13)-P1160)*N1160/NETWORKDAYS(Lister!$D$20,Lister!$E$20,Lister!$D$7:$D$13),IF(OR(MONTH(F1160)=4,MONTH(E1160)=6),0)))))),0),"")</f>
        <v/>
      </c>
      <c r="T1160" s="48" t="str">
        <f>IFERROR(MAX(IF(OR(O1160="",P1160="",Q1160=""),"",IF(AND(MONTH(E1160)=6,MONTH(F1160)=6),(NETWORKDAYS(E1160,F1160,Lister!$D$7:$D$13)-Q1160)*N1160/NETWORKDAYS(Lister!$D$21,Lister!$E$21,Lister!$D$7:$D$13),IF(AND(MONTH(E1160)&lt;6,MONTH(F1160)=6),(NETWORKDAYS(Lister!$D$21,F1160,Lister!$D$7:$D$13)-Q1160)*N1160/NETWORKDAYS(Lister!$D$21,Lister!$E$21,Lister!$D$7:$D$13),IF(MONTH(F1160)&lt;6,0)))),0),"")</f>
        <v/>
      </c>
      <c r="U1160" s="50" t="str">
        <f t="shared" si="88"/>
        <v/>
      </c>
    </row>
    <row r="1161" spans="1:21" x14ac:dyDescent="0.35">
      <c r="A1161" s="11" t="str">
        <f t="shared" si="89"/>
        <v/>
      </c>
      <c r="B1161" s="32"/>
      <c r="C1161" s="17"/>
      <c r="D1161" s="18"/>
      <c r="E1161" s="12"/>
      <c r="F1161" s="12"/>
      <c r="G1161" s="40" t="str">
        <f>IF(OR(E1161="",F1161=""),"",NETWORKDAYS(E1161,F1161,Lister!$D$7:$D$13))</f>
        <v/>
      </c>
      <c r="H1161" s="14"/>
      <c r="I1161" s="25" t="str">
        <f t="shared" si="85"/>
        <v/>
      </c>
      <c r="J1161" s="45"/>
      <c r="K1161" s="46"/>
      <c r="L1161" s="15"/>
      <c r="M1161" s="49" t="str">
        <f t="shared" si="86"/>
        <v/>
      </c>
      <c r="N1161" s="47" t="str">
        <f t="shared" si="87"/>
        <v/>
      </c>
      <c r="O1161" s="15"/>
      <c r="P1161" s="15"/>
      <c r="Q1161" s="15"/>
      <c r="R1161" s="48" t="str">
        <f>IFERROR(MAX(IF(OR(O1161="",P1161="",Q1161=""),"",IF(AND(MONTH(E1161)=4,MONTH(F1161)=4),(NETWORKDAYS(E1161,F1161,Lister!$D$7:$D$13)-O1161)*N1161/NETWORKDAYS(Lister!$D$19,Lister!$E$19,Lister!$D$7:$D$13),IF(AND(MONTH(E1161)=4,MONTH(F1161)&gt;4),(NETWORKDAYS(E1161,Lister!$E$19,Lister!$D$7:$D$13)-O1161)*N1161/NETWORKDAYS(Lister!$D$19,Lister!$E$19,Lister!$D$7:$D$13),IF(MONTH(E1161)&gt;4,0)))),0),"")</f>
        <v/>
      </c>
      <c r="S1161" s="48" t="str">
        <f>IFERROR(MAX(IF(OR(O1161="",P1161="",Q1161=""),"",IF(AND(MONTH(E1161)=5,MONTH(F1161)=5),(NETWORKDAYS(E1161,F1161,Lister!$D$7:$D$13)-P1161)*N1161/NETWORKDAYS(Lister!$D$20,Lister!$E$20,Lister!$D$7:$D$13),IF(AND(MONTH(E1161)=4,MONTH(F1161)=5),(NETWORKDAYS(Lister!$D$20,F1161,Lister!$D$7:$D$13)-P1161)*N1161/NETWORKDAYS(Lister!$D$20,Lister!$E$20,Lister!$D$7:$D$13),IF(AND(MONTH(E1161)=5,MONTH(F1161)=6),(NETWORKDAYS(E1161,Lister!$E$20,Lister!$D$7:$D$13)-P1161)*N1161/NETWORKDAYS(Lister!$D$20,Lister!$E$20,Lister!$D$7:$D$13),IF(AND(MONTH(E1161)=4,MONTH(F1161)=6),(NETWORKDAYS(Lister!$D$20,Lister!$E$20,Lister!$D$7:$D$13)-P1161)*N1161/NETWORKDAYS(Lister!$D$20,Lister!$E$20,Lister!$D$7:$D$13),IF(OR(MONTH(F1161)=4,MONTH(E1161)=6),0)))))),0),"")</f>
        <v/>
      </c>
      <c r="T1161" s="48" t="str">
        <f>IFERROR(MAX(IF(OR(O1161="",P1161="",Q1161=""),"",IF(AND(MONTH(E1161)=6,MONTH(F1161)=6),(NETWORKDAYS(E1161,F1161,Lister!$D$7:$D$13)-Q1161)*N1161/NETWORKDAYS(Lister!$D$21,Lister!$E$21,Lister!$D$7:$D$13),IF(AND(MONTH(E1161)&lt;6,MONTH(F1161)=6),(NETWORKDAYS(Lister!$D$21,F1161,Lister!$D$7:$D$13)-Q1161)*N1161/NETWORKDAYS(Lister!$D$21,Lister!$E$21,Lister!$D$7:$D$13),IF(MONTH(F1161)&lt;6,0)))),0),"")</f>
        <v/>
      </c>
      <c r="U1161" s="50" t="str">
        <f t="shared" si="88"/>
        <v/>
      </c>
    </row>
    <row r="1162" spans="1:21" x14ac:dyDescent="0.35">
      <c r="A1162" s="11" t="str">
        <f t="shared" si="89"/>
        <v/>
      </c>
      <c r="B1162" s="32"/>
      <c r="C1162" s="17"/>
      <c r="D1162" s="18"/>
      <c r="E1162" s="12"/>
      <c r="F1162" s="12"/>
      <c r="G1162" s="40" t="str">
        <f>IF(OR(E1162="",F1162=""),"",NETWORKDAYS(E1162,F1162,Lister!$D$7:$D$13))</f>
        <v/>
      </c>
      <c r="H1162" s="14"/>
      <c r="I1162" s="25" t="str">
        <f t="shared" si="85"/>
        <v/>
      </c>
      <c r="J1162" s="45"/>
      <c r="K1162" s="46"/>
      <c r="L1162" s="15"/>
      <c r="M1162" s="49" t="str">
        <f t="shared" si="86"/>
        <v/>
      </c>
      <c r="N1162" s="47" t="str">
        <f t="shared" si="87"/>
        <v/>
      </c>
      <c r="O1162" s="15"/>
      <c r="P1162" s="15"/>
      <c r="Q1162" s="15"/>
      <c r="R1162" s="48" t="str">
        <f>IFERROR(MAX(IF(OR(O1162="",P1162="",Q1162=""),"",IF(AND(MONTH(E1162)=4,MONTH(F1162)=4),(NETWORKDAYS(E1162,F1162,Lister!$D$7:$D$13)-O1162)*N1162/NETWORKDAYS(Lister!$D$19,Lister!$E$19,Lister!$D$7:$D$13),IF(AND(MONTH(E1162)=4,MONTH(F1162)&gt;4),(NETWORKDAYS(E1162,Lister!$E$19,Lister!$D$7:$D$13)-O1162)*N1162/NETWORKDAYS(Lister!$D$19,Lister!$E$19,Lister!$D$7:$D$13),IF(MONTH(E1162)&gt;4,0)))),0),"")</f>
        <v/>
      </c>
      <c r="S1162" s="48" t="str">
        <f>IFERROR(MAX(IF(OR(O1162="",P1162="",Q1162=""),"",IF(AND(MONTH(E1162)=5,MONTH(F1162)=5),(NETWORKDAYS(E1162,F1162,Lister!$D$7:$D$13)-P1162)*N1162/NETWORKDAYS(Lister!$D$20,Lister!$E$20,Lister!$D$7:$D$13),IF(AND(MONTH(E1162)=4,MONTH(F1162)=5),(NETWORKDAYS(Lister!$D$20,F1162,Lister!$D$7:$D$13)-P1162)*N1162/NETWORKDAYS(Lister!$D$20,Lister!$E$20,Lister!$D$7:$D$13),IF(AND(MONTH(E1162)=5,MONTH(F1162)=6),(NETWORKDAYS(E1162,Lister!$E$20,Lister!$D$7:$D$13)-P1162)*N1162/NETWORKDAYS(Lister!$D$20,Lister!$E$20,Lister!$D$7:$D$13),IF(AND(MONTH(E1162)=4,MONTH(F1162)=6),(NETWORKDAYS(Lister!$D$20,Lister!$E$20,Lister!$D$7:$D$13)-P1162)*N1162/NETWORKDAYS(Lister!$D$20,Lister!$E$20,Lister!$D$7:$D$13),IF(OR(MONTH(F1162)=4,MONTH(E1162)=6),0)))))),0),"")</f>
        <v/>
      </c>
      <c r="T1162" s="48" t="str">
        <f>IFERROR(MAX(IF(OR(O1162="",P1162="",Q1162=""),"",IF(AND(MONTH(E1162)=6,MONTH(F1162)=6),(NETWORKDAYS(E1162,F1162,Lister!$D$7:$D$13)-Q1162)*N1162/NETWORKDAYS(Lister!$D$21,Lister!$E$21,Lister!$D$7:$D$13),IF(AND(MONTH(E1162)&lt;6,MONTH(F1162)=6),(NETWORKDAYS(Lister!$D$21,F1162,Lister!$D$7:$D$13)-Q1162)*N1162/NETWORKDAYS(Lister!$D$21,Lister!$E$21,Lister!$D$7:$D$13),IF(MONTH(F1162)&lt;6,0)))),0),"")</f>
        <v/>
      </c>
      <c r="U1162" s="50" t="str">
        <f t="shared" si="88"/>
        <v/>
      </c>
    </row>
    <row r="1163" spans="1:21" x14ac:dyDescent="0.35">
      <c r="A1163" s="11" t="str">
        <f t="shared" si="89"/>
        <v/>
      </c>
      <c r="B1163" s="32"/>
      <c r="C1163" s="17"/>
      <c r="D1163" s="18"/>
      <c r="E1163" s="12"/>
      <c r="F1163" s="12"/>
      <c r="G1163" s="40" t="str">
        <f>IF(OR(E1163="",F1163=""),"",NETWORKDAYS(E1163,F1163,Lister!$D$7:$D$13))</f>
        <v/>
      </c>
      <c r="H1163" s="14"/>
      <c r="I1163" s="25" t="str">
        <f t="shared" si="85"/>
        <v/>
      </c>
      <c r="J1163" s="45"/>
      <c r="K1163" s="46"/>
      <c r="L1163" s="15"/>
      <c r="M1163" s="49" t="str">
        <f t="shared" si="86"/>
        <v/>
      </c>
      <c r="N1163" s="47" t="str">
        <f t="shared" si="87"/>
        <v/>
      </c>
      <c r="O1163" s="15"/>
      <c r="P1163" s="15"/>
      <c r="Q1163" s="15"/>
      <c r="R1163" s="48" t="str">
        <f>IFERROR(MAX(IF(OR(O1163="",P1163="",Q1163=""),"",IF(AND(MONTH(E1163)=4,MONTH(F1163)=4),(NETWORKDAYS(E1163,F1163,Lister!$D$7:$D$13)-O1163)*N1163/NETWORKDAYS(Lister!$D$19,Lister!$E$19,Lister!$D$7:$D$13),IF(AND(MONTH(E1163)=4,MONTH(F1163)&gt;4),(NETWORKDAYS(E1163,Lister!$E$19,Lister!$D$7:$D$13)-O1163)*N1163/NETWORKDAYS(Lister!$D$19,Lister!$E$19,Lister!$D$7:$D$13),IF(MONTH(E1163)&gt;4,0)))),0),"")</f>
        <v/>
      </c>
      <c r="S1163" s="48" t="str">
        <f>IFERROR(MAX(IF(OR(O1163="",P1163="",Q1163=""),"",IF(AND(MONTH(E1163)=5,MONTH(F1163)=5),(NETWORKDAYS(E1163,F1163,Lister!$D$7:$D$13)-P1163)*N1163/NETWORKDAYS(Lister!$D$20,Lister!$E$20,Lister!$D$7:$D$13),IF(AND(MONTH(E1163)=4,MONTH(F1163)=5),(NETWORKDAYS(Lister!$D$20,F1163,Lister!$D$7:$D$13)-P1163)*N1163/NETWORKDAYS(Lister!$D$20,Lister!$E$20,Lister!$D$7:$D$13),IF(AND(MONTH(E1163)=5,MONTH(F1163)=6),(NETWORKDAYS(E1163,Lister!$E$20,Lister!$D$7:$D$13)-P1163)*N1163/NETWORKDAYS(Lister!$D$20,Lister!$E$20,Lister!$D$7:$D$13),IF(AND(MONTH(E1163)=4,MONTH(F1163)=6),(NETWORKDAYS(Lister!$D$20,Lister!$E$20,Lister!$D$7:$D$13)-P1163)*N1163/NETWORKDAYS(Lister!$D$20,Lister!$E$20,Lister!$D$7:$D$13),IF(OR(MONTH(F1163)=4,MONTH(E1163)=6),0)))))),0),"")</f>
        <v/>
      </c>
      <c r="T1163" s="48" t="str">
        <f>IFERROR(MAX(IF(OR(O1163="",P1163="",Q1163=""),"",IF(AND(MONTH(E1163)=6,MONTH(F1163)=6),(NETWORKDAYS(E1163,F1163,Lister!$D$7:$D$13)-Q1163)*N1163/NETWORKDAYS(Lister!$D$21,Lister!$E$21,Lister!$D$7:$D$13),IF(AND(MONTH(E1163)&lt;6,MONTH(F1163)=6),(NETWORKDAYS(Lister!$D$21,F1163,Lister!$D$7:$D$13)-Q1163)*N1163/NETWORKDAYS(Lister!$D$21,Lister!$E$21,Lister!$D$7:$D$13),IF(MONTH(F1163)&lt;6,0)))),0),"")</f>
        <v/>
      </c>
      <c r="U1163" s="50" t="str">
        <f t="shared" si="88"/>
        <v/>
      </c>
    </row>
    <row r="1164" spans="1:21" x14ac:dyDescent="0.35">
      <c r="A1164" s="11" t="str">
        <f t="shared" si="89"/>
        <v/>
      </c>
      <c r="B1164" s="32"/>
      <c r="C1164" s="17"/>
      <c r="D1164" s="18"/>
      <c r="E1164" s="12"/>
      <c r="F1164" s="12"/>
      <c r="G1164" s="40" t="str">
        <f>IF(OR(E1164="",F1164=""),"",NETWORKDAYS(E1164,F1164,Lister!$D$7:$D$13))</f>
        <v/>
      </c>
      <c r="H1164" s="14"/>
      <c r="I1164" s="25" t="str">
        <f t="shared" si="85"/>
        <v/>
      </c>
      <c r="J1164" s="45"/>
      <c r="K1164" s="46"/>
      <c r="L1164" s="15"/>
      <c r="M1164" s="49" t="str">
        <f t="shared" si="86"/>
        <v/>
      </c>
      <c r="N1164" s="47" t="str">
        <f t="shared" si="87"/>
        <v/>
      </c>
      <c r="O1164" s="15"/>
      <c r="P1164" s="15"/>
      <c r="Q1164" s="15"/>
      <c r="R1164" s="48" t="str">
        <f>IFERROR(MAX(IF(OR(O1164="",P1164="",Q1164=""),"",IF(AND(MONTH(E1164)=4,MONTH(F1164)=4),(NETWORKDAYS(E1164,F1164,Lister!$D$7:$D$13)-O1164)*N1164/NETWORKDAYS(Lister!$D$19,Lister!$E$19,Lister!$D$7:$D$13),IF(AND(MONTH(E1164)=4,MONTH(F1164)&gt;4),(NETWORKDAYS(E1164,Lister!$E$19,Lister!$D$7:$D$13)-O1164)*N1164/NETWORKDAYS(Lister!$D$19,Lister!$E$19,Lister!$D$7:$D$13),IF(MONTH(E1164)&gt;4,0)))),0),"")</f>
        <v/>
      </c>
      <c r="S1164" s="48" t="str">
        <f>IFERROR(MAX(IF(OR(O1164="",P1164="",Q1164=""),"",IF(AND(MONTH(E1164)=5,MONTH(F1164)=5),(NETWORKDAYS(E1164,F1164,Lister!$D$7:$D$13)-P1164)*N1164/NETWORKDAYS(Lister!$D$20,Lister!$E$20,Lister!$D$7:$D$13),IF(AND(MONTH(E1164)=4,MONTH(F1164)=5),(NETWORKDAYS(Lister!$D$20,F1164,Lister!$D$7:$D$13)-P1164)*N1164/NETWORKDAYS(Lister!$D$20,Lister!$E$20,Lister!$D$7:$D$13),IF(AND(MONTH(E1164)=5,MONTH(F1164)=6),(NETWORKDAYS(E1164,Lister!$E$20,Lister!$D$7:$D$13)-P1164)*N1164/NETWORKDAYS(Lister!$D$20,Lister!$E$20,Lister!$D$7:$D$13),IF(AND(MONTH(E1164)=4,MONTH(F1164)=6),(NETWORKDAYS(Lister!$D$20,Lister!$E$20,Lister!$D$7:$D$13)-P1164)*N1164/NETWORKDAYS(Lister!$D$20,Lister!$E$20,Lister!$D$7:$D$13),IF(OR(MONTH(F1164)=4,MONTH(E1164)=6),0)))))),0),"")</f>
        <v/>
      </c>
      <c r="T1164" s="48" t="str">
        <f>IFERROR(MAX(IF(OR(O1164="",P1164="",Q1164=""),"",IF(AND(MONTH(E1164)=6,MONTH(F1164)=6),(NETWORKDAYS(E1164,F1164,Lister!$D$7:$D$13)-Q1164)*N1164/NETWORKDAYS(Lister!$D$21,Lister!$E$21,Lister!$D$7:$D$13),IF(AND(MONTH(E1164)&lt;6,MONTH(F1164)=6),(NETWORKDAYS(Lister!$D$21,F1164,Lister!$D$7:$D$13)-Q1164)*N1164/NETWORKDAYS(Lister!$D$21,Lister!$E$21,Lister!$D$7:$D$13),IF(MONTH(F1164)&lt;6,0)))),0),"")</f>
        <v/>
      </c>
      <c r="U1164" s="50" t="str">
        <f t="shared" si="88"/>
        <v/>
      </c>
    </row>
    <row r="1165" spans="1:21" x14ac:dyDescent="0.35">
      <c r="A1165" s="11" t="str">
        <f t="shared" si="89"/>
        <v/>
      </c>
      <c r="B1165" s="32"/>
      <c r="C1165" s="17"/>
      <c r="D1165" s="18"/>
      <c r="E1165" s="12"/>
      <c r="F1165" s="12"/>
      <c r="G1165" s="40" t="str">
        <f>IF(OR(E1165="",F1165=""),"",NETWORKDAYS(E1165,F1165,Lister!$D$7:$D$13))</f>
        <v/>
      </c>
      <c r="H1165" s="14"/>
      <c r="I1165" s="25" t="str">
        <f t="shared" si="85"/>
        <v/>
      </c>
      <c r="J1165" s="45"/>
      <c r="K1165" s="46"/>
      <c r="L1165" s="15"/>
      <c r="M1165" s="49" t="str">
        <f t="shared" si="86"/>
        <v/>
      </c>
      <c r="N1165" s="47" t="str">
        <f t="shared" si="87"/>
        <v/>
      </c>
      <c r="O1165" s="15"/>
      <c r="P1165" s="15"/>
      <c r="Q1165" s="15"/>
      <c r="R1165" s="48" t="str">
        <f>IFERROR(MAX(IF(OR(O1165="",P1165="",Q1165=""),"",IF(AND(MONTH(E1165)=4,MONTH(F1165)=4),(NETWORKDAYS(E1165,F1165,Lister!$D$7:$D$13)-O1165)*N1165/NETWORKDAYS(Lister!$D$19,Lister!$E$19,Lister!$D$7:$D$13),IF(AND(MONTH(E1165)=4,MONTH(F1165)&gt;4),(NETWORKDAYS(E1165,Lister!$E$19,Lister!$D$7:$D$13)-O1165)*N1165/NETWORKDAYS(Lister!$D$19,Lister!$E$19,Lister!$D$7:$D$13),IF(MONTH(E1165)&gt;4,0)))),0),"")</f>
        <v/>
      </c>
      <c r="S1165" s="48" t="str">
        <f>IFERROR(MAX(IF(OR(O1165="",P1165="",Q1165=""),"",IF(AND(MONTH(E1165)=5,MONTH(F1165)=5),(NETWORKDAYS(E1165,F1165,Lister!$D$7:$D$13)-P1165)*N1165/NETWORKDAYS(Lister!$D$20,Lister!$E$20,Lister!$D$7:$D$13),IF(AND(MONTH(E1165)=4,MONTH(F1165)=5),(NETWORKDAYS(Lister!$D$20,F1165,Lister!$D$7:$D$13)-P1165)*N1165/NETWORKDAYS(Lister!$D$20,Lister!$E$20,Lister!$D$7:$D$13),IF(AND(MONTH(E1165)=5,MONTH(F1165)=6),(NETWORKDAYS(E1165,Lister!$E$20,Lister!$D$7:$D$13)-P1165)*N1165/NETWORKDAYS(Lister!$D$20,Lister!$E$20,Lister!$D$7:$D$13),IF(AND(MONTH(E1165)=4,MONTH(F1165)=6),(NETWORKDAYS(Lister!$D$20,Lister!$E$20,Lister!$D$7:$D$13)-P1165)*N1165/NETWORKDAYS(Lister!$D$20,Lister!$E$20,Lister!$D$7:$D$13),IF(OR(MONTH(F1165)=4,MONTH(E1165)=6),0)))))),0),"")</f>
        <v/>
      </c>
      <c r="T1165" s="48" t="str">
        <f>IFERROR(MAX(IF(OR(O1165="",P1165="",Q1165=""),"",IF(AND(MONTH(E1165)=6,MONTH(F1165)=6),(NETWORKDAYS(E1165,F1165,Lister!$D$7:$D$13)-Q1165)*N1165/NETWORKDAYS(Lister!$D$21,Lister!$E$21,Lister!$D$7:$D$13),IF(AND(MONTH(E1165)&lt;6,MONTH(F1165)=6),(NETWORKDAYS(Lister!$D$21,F1165,Lister!$D$7:$D$13)-Q1165)*N1165/NETWORKDAYS(Lister!$D$21,Lister!$E$21,Lister!$D$7:$D$13),IF(MONTH(F1165)&lt;6,0)))),0),"")</f>
        <v/>
      </c>
      <c r="U1165" s="50" t="str">
        <f t="shared" si="88"/>
        <v/>
      </c>
    </row>
    <row r="1166" spans="1:21" x14ac:dyDescent="0.35">
      <c r="A1166" s="11" t="str">
        <f t="shared" si="89"/>
        <v/>
      </c>
      <c r="B1166" s="32"/>
      <c r="C1166" s="17"/>
      <c r="D1166" s="18"/>
      <c r="E1166" s="12"/>
      <c r="F1166" s="12"/>
      <c r="G1166" s="40" t="str">
        <f>IF(OR(E1166="",F1166=""),"",NETWORKDAYS(E1166,F1166,Lister!$D$7:$D$13))</f>
        <v/>
      </c>
      <c r="H1166" s="14"/>
      <c r="I1166" s="25" t="str">
        <f t="shared" si="85"/>
        <v/>
      </c>
      <c r="J1166" s="45"/>
      <c r="K1166" s="46"/>
      <c r="L1166" s="15"/>
      <c r="M1166" s="49" t="str">
        <f t="shared" si="86"/>
        <v/>
      </c>
      <c r="N1166" s="47" t="str">
        <f t="shared" si="87"/>
        <v/>
      </c>
      <c r="O1166" s="15"/>
      <c r="P1166" s="15"/>
      <c r="Q1166" s="15"/>
      <c r="R1166" s="48" t="str">
        <f>IFERROR(MAX(IF(OR(O1166="",P1166="",Q1166=""),"",IF(AND(MONTH(E1166)=4,MONTH(F1166)=4),(NETWORKDAYS(E1166,F1166,Lister!$D$7:$D$13)-O1166)*N1166/NETWORKDAYS(Lister!$D$19,Lister!$E$19,Lister!$D$7:$D$13),IF(AND(MONTH(E1166)=4,MONTH(F1166)&gt;4),(NETWORKDAYS(E1166,Lister!$E$19,Lister!$D$7:$D$13)-O1166)*N1166/NETWORKDAYS(Lister!$D$19,Lister!$E$19,Lister!$D$7:$D$13),IF(MONTH(E1166)&gt;4,0)))),0),"")</f>
        <v/>
      </c>
      <c r="S1166" s="48" t="str">
        <f>IFERROR(MAX(IF(OR(O1166="",P1166="",Q1166=""),"",IF(AND(MONTH(E1166)=5,MONTH(F1166)=5),(NETWORKDAYS(E1166,F1166,Lister!$D$7:$D$13)-P1166)*N1166/NETWORKDAYS(Lister!$D$20,Lister!$E$20,Lister!$D$7:$D$13),IF(AND(MONTH(E1166)=4,MONTH(F1166)=5),(NETWORKDAYS(Lister!$D$20,F1166,Lister!$D$7:$D$13)-P1166)*N1166/NETWORKDAYS(Lister!$D$20,Lister!$E$20,Lister!$D$7:$D$13),IF(AND(MONTH(E1166)=5,MONTH(F1166)=6),(NETWORKDAYS(E1166,Lister!$E$20,Lister!$D$7:$D$13)-P1166)*N1166/NETWORKDAYS(Lister!$D$20,Lister!$E$20,Lister!$D$7:$D$13),IF(AND(MONTH(E1166)=4,MONTH(F1166)=6),(NETWORKDAYS(Lister!$D$20,Lister!$E$20,Lister!$D$7:$D$13)-P1166)*N1166/NETWORKDAYS(Lister!$D$20,Lister!$E$20,Lister!$D$7:$D$13),IF(OR(MONTH(F1166)=4,MONTH(E1166)=6),0)))))),0),"")</f>
        <v/>
      </c>
      <c r="T1166" s="48" t="str">
        <f>IFERROR(MAX(IF(OR(O1166="",P1166="",Q1166=""),"",IF(AND(MONTH(E1166)=6,MONTH(F1166)=6),(NETWORKDAYS(E1166,F1166,Lister!$D$7:$D$13)-Q1166)*N1166/NETWORKDAYS(Lister!$D$21,Lister!$E$21,Lister!$D$7:$D$13),IF(AND(MONTH(E1166)&lt;6,MONTH(F1166)=6),(NETWORKDAYS(Lister!$D$21,F1166,Lister!$D$7:$D$13)-Q1166)*N1166/NETWORKDAYS(Lister!$D$21,Lister!$E$21,Lister!$D$7:$D$13),IF(MONTH(F1166)&lt;6,0)))),0),"")</f>
        <v/>
      </c>
      <c r="U1166" s="50" t="str">
        <f t="shared" si="88"/>
        <v/>
      </c>
    </row>
    <row r="1167" spans="1:21" x14ac:dyDescent="0.35">
      <c r="A1167" s="11" t="str">
        <f t="shared" si="89"/>
        <v/>
      </c>
      <c r="B1167" s="32"/>
      <c r="C1167" s="17"/>
      <c r="D1167" s="18"/>
      <c r="E1167" s="12"/>
      <c r="F1167" s="12"/>
      <c r="G1167" s="40" t="str">
        <f>IF(OR(E1167="",F1167=""),"",NETWORKDAYS(E1167,F1167,Lister!$D$7:$D$13))</f>
        <v/>
      </c>
      <c r="H1167" s="14"/>
      <c r="I1167" s="25" t="str">
        <f t="shared" si="85"/>
        <v/>
      </c>
      <c r="J1167" s="45"/>
      <c r="K1167" s="46"/>
      <c r="L1167" s="15"/>
      <c r="M1167" s="49" t="str">
        <f t="shared" si="86"/>
        <v/>
      </c>
      <c r="N1167" s="47" t="str">
        <f t="shared" si="87"/>
        <v/>
      </c>
      <c r="O1167" s="15"/>
      <c r="P1167" s="15"/>
      <c r="Q1167" s="15"/>
      <c r="R1167" s="48" t="str">
        <f>IFERROR(MAX(IF(OR(O1167="",P1167="",Q1167=""),"",IF(AND(MONTH(E1167)=4,MONTH(F1167)=4),(NETWORKDAYS(E1167,F1167,Lister!$D$7:$D$13)-O1167)*N1167/NETWORKDAYS(Lister!$D$19,Lister!$E$19,Lister!$D$7:$D$13),IF(AND(MONTH(E1167)=4,MONTH(F1167)&gt;4),(NETWORKDAYS(E1167,Lister!$E$19,Lister!$D$7:$D$13)-O1167)*N1167/NETWORKDAYS(Lister!$D$19,Lister!$E$19,Lister!$D$7:$D$13),IF(MONTH(E1167)&gt;4,0)))),0),"")</f>
        <v/>
      </c>
      <c r="S1167" s="48" t="str">
        <f>IFERROR(MAX(IF(OR(O1167="",P1167="",Q1167=""),"",IF(AND(MONTH(E1167)=5,MONTH(F1167)=5),(NETWORKDAYS(E1167,F1167,Lister!$D$7:$D$13)-P1167)*N1167/NETWORKDAYS(Lister!$D$20,Lister!$E$20,Lister!$D$7:$D$13),IF(AND(MONTH(E1167)=4,MONTH(F1167)=5),(NETWORKDAYS(Lister!$D$20,F1167,Lister!$D$7:$D$13)-P1167)*N1167/NETWORKDAYS(Lister!$D$20,Lister!$E$20,Lister!$D$7:$D$13),IF(AND(MONTH(E1167)=5,MONTH(F1167)=6),(NETWORKDAYS(E1167,Lister!$E$20,Lister!$D$7:$D$13)-P1167)*N1167/NETWORKDAYS(Lister!$D$20,Lister!$E$20,Lister!$D$7:$D$13),IF(AND(MONTH(E1167)=4,MONTH(F1167)=6),(NETWORKDAYS(Lister!$D$20,Lister!$E$20,Lister!$D$7:$D$13)-P1167)*N1167/NETWORKDAYS(Lister!$D$20,Lister!$E$20,Lister!$D$7:$D$13),IF(OR(MONTH(F1167)=4,MONTH(E1167)=6),0)))))),0),"")</f>
        <v/>
      </c>
      <c r="T1167" s="48" t="str">
        <f>IFERROR(MAX(IF(OR(O1167="",P1167="",Q1167=""),"",IF(AND(MONTH(E1167)=6,MONTH(F1167)=6),(NETWORKDAYS(E1167,F1167,Lister!$D$7:$D$13)-Q1167)*N1167/NETWORKDAYS(Lister!$D$21,Lister!$E$21,Lister!$D$7:$D$13),IF(AND(MONTH(E1167)&lt;6,MONTH(F1167)=6),(NETWORKDAYS(Lister!$D$21,F1167,Lister!$D$7:$D$13)-Q1167)*N1167/NETWORKDAYS(Lister!$D$21,Lister!$E$21,Lister!$D$7:$D$13),IF(MONTH(F1167)&lt;6,0)))),0),"")</f>
        <v/>
      </c>
      <c r="U1167" s="50" t="str">
        <f t="shared" si="88"/>
        <v/>
      </c>
    </row>
    <row r="1168" spans="1:21" x14ac:dyDescent="0.35">
      <c r="A1168" s="11" t="str">
        <f t="shared" si="89"/>
        <v/>
      </c>
      <c r="B1168" s="32"/>
      <c r="C1168" s="17"/>
      <c r="D1168" s="18"/>
      <c r="E1168" s="12"/>
      <c r="F1168" s="12"/>
      <c r="G1168" s="40" t="str">
        <f>IF(OR(E1168="",F1168=""),"",NETWORKDAYS(E1168,F1168,Lister!$D$7:$D$13))</f>
        <v/>
      </c>
      <c r="H1168" s="14"/>
      <c r="I1168" s="25" t="str">
        <f t="shared" si="85"/>
        <v/>
      </c>
      <c r="J1168" s="45"/>
      <c r="K1168" s="46"/>
      <c r="L1168" s="15"/>
      <c r="M1168" s="49" t="str">
        <f t="shared" si="86"/>
        <v/>
      </c>
      <c r="N1168" s="47" t="str">
        <f t="shared" si="87"/>
        <v/>
      </c>
      <c r="O1168" s="15"/>
      <c r="P1168" s="15"/>
      <c r="Q1168" s="15"/>
      <c r="R1168" s="48" t="str">
        <f>IFERROR(MAX(IF(OR(O1168="",P1168="",Q1168=""),"",IF(AND(MONTH(E1168)=4,MONTH(F1168)=4),(NETWORKDAYS(E1168,F1168,Lister!$D$7:$D$13)-O1168)*N1168/NETWORKDAYS(Lister!$D$19,Lister!$E$19,Lister!$D$7:$D$13),IF(AND(MONTH(E1168)=4,MONTH(F1168)&gt;4),(NETWORKDAYS(E1168,Lister!$E$19,Lister!$D$7:$D$13)-O1168)*N1168/NETWORKDAYS(Lister!$D$19,Lister!$E$19,Lister!$D$7:$D$13),IF(MONTH(E1168)&gt;4,0)))),0),"")</f>
        <v/>
      </c>
      <c r="S1168" s="48" t="str">
        <f>IFERROR(MAX(IF(OR(O1168="",P1168="",Q1168=""),"",IF(AND(MONTH(E1168)=5,MONTH(F1168)=5),(NETWORKDAYS(E1168,F1168,Lister!$D$7:$D$13)-P1168)*N1168/NETWORKDAYS(Lister!$D$20,Lister!$E$20,Lister!$D$7:$D$13),IF(AND(MONTH(E1168)=4,MONTH(F1168)=5),(NETWORKDAYS(Lister!$D$20,F1168,Lister!$D$7:$D$13)-P1168)*N1168/NETWORKDAYS(Lister!$D$20,Lister!$E$20,Lister!$D$7:$D$13),IF(AND(MONTH(E1168)=5,MONTH(F1168)=6),(NETWORKDAYS(E1168,Lister!$E$20,Lister!$D$7:$D$13)-P1168)*N1168/NETWORKDAYS(Lister!$D$20,Lister!$E$20,Lister!$D$7:$D$13),IF(AND(MONTH(E1168)=4,MONTH(F1168)=6),(NETWORKDAYS(Lister!$D$20,Lister!$E$20,Lister!$D$7:$D$13)-P1168)*N1168/NETWORKDAYS(Lister!$D$20,Lister!$E$20,Lister!$D$7:$D$13),IF(OR(MONTH(F1168)=4,MONTH(E1168)=6),0)))))),0),"")</f>
        <v/>
      </c>
      <c r="T1168" s="48" t="str">
        <f>IFERROR(MAX(IF(OR(O1168="",P1168="",Q1168=""),"",IF(AND(MONTH(E1168)=6,MONTH(F1168)=6),(NETWORKDAYS(E1168,F1168,Lister!$D$7:$D$13)-Q1168)*N1168/NETWORKDAYS(Lister!$D$21,Lister!$E$21,Lister!$D$7:$D$13),IF(AND(MONTH(E1168)&lt;6,MONTH(F1168)=6),(NETWORKDAYS(Lister!$D$21,F1168,Lister!$D$7:$D$13)-Q1168)*N1168/NETWORKDAYS(Lister!$D$21,Lister!$E$21,Lister!$D$7:$D$13),IF(MONTH(F1168)&lt;6,0)))),0),"")</f>
        <v/>
      </c>
      <c r="U1168" s="50" t="str">
        <f t="shared" si="88"/>
        <v/>
      </c>
    </row>
    <row r="1169" spans="1:21" x14ac:dyDescent="0.35">
      <c r="A1169" s="11" t="str">
        <f t="shared" si="89"/>
        <v/>
      </c>
      <c r="B1169" s="32"/>
      <c r="C1169" s="17"/>
      <c r="D1169" s="18"/>
      <c r="E1169" s="12"/>
      <c r="F1169" s="12"/>
      <c r="G1169" s="40" t="str">
        <f>IF(OR(E1169="",F1169=""),"",NETWORKDAYS(E1169,F1169,Lister!$D$7:$D$13))</f>
        <v/>
      </c>
      <c r="H1169" s="14"/>
      <c r="I1169" s="25" t="str">
        <f t="shared" si="85"/>
        <v/>
      </c>
      <c r="J1169" s="45"/>
      <c r="K1169" s="46"/>
      <c r="L1169" s="15"/>
      <c r="M1169" s="49" t="str">
        <f t="shared" si="86"/>
        <v/>
      </c>
      <c r="N1169" s="47" t="str">
        <f t="shared" si="87"/>
        <v/>
      </c>
      <c r="O1169" s="15"/>
      <c r="P1169" s="15"/>
      <c r="Q1169" s="15"/>
      <c r="R1169" s="48" t="str">
        <f>IFERROR(MAX(IF(OR(O1169="",P1169="",Q1169=""),"",IF(AND(MONTH(E1169)=4,MONTH(F1169)=4),(NETWORKDAYS(E1169,F1169,Lister!$D$7:$D$13)-O1169)*N1169/NETWORKDAYS(Lister!$D$19,Lister!$E$19,Lister!$D$7:$D$13),IF(AND(MONTH(E1169)=4,MONTH(F1169)&gt;4),(NETWORKDAYS(E1169,Lister!$E$19,Lister!$D$7:$D$13)-O1169)*N1169/NETWORKDAYS(Lister!$D$19,Lister!$E$19,Lister!$D$7:$D$13),IF(MONTH(E1169)&gt;4,0)))),0),"")</f>
        <v/>
      </c>
      <c r="S1169" s="48" t="str">
        <f>IFERROR(MAX(IF(OR(O1169="",P1169="",Q1169=""),"",IF(AND(MONTH(E1169)=5,MONTH(F1169)=5),(NETWORKDAYS(E1169,F1169,Lister!$D$7:$D$13)-P1169)*N1169/NETWORKDAYS(Lister!$D$20,Lister!$E$20,Lister!$D$7:$D$13),IF(AND(MONTH(E1169)=4,MONTH(F1169)=5),(NETWORKDAYS(Lister!$D$20,F1169,Lister!$D$7:$D$13)-P1169)*N1169/NETWORKDAYS(Lister!$D$20,Lister!$E$20,Lister!$D$7:$D$13),IF(AND(MONTH(E1169)=5,MONTH(F1169)=6),(NETWORKDAYS(E1169,Lister!$E$20,Lister!$D$7:$D$13)-P1169)*N1169/NETWORKDAYS(Lister!$D$20,Lister!$E$20,Lister!$D$7:$D$13),IF(AND(MONTH(E1169)=4,MONTH(F1169)=6),(NETWORKDAYS(Lister!$D$20,Lister!$E$20,Lister!$D$7:$D$13)-P1169)*N1169/NETWORKDAYS(Lister!$D$20,Lister!$E$20,Lister!$D$7:$D$13),IF(OR(MONTH(F1169)=4,MONTH(E1169)=6),0)))))),0),"")</f>
        <v/>
      </c>
      <c r="T1169" s="48" t="str">
        <f>IFERROR(MAX(IF(OR(O1169="",P1169="",Q1169=""),"",IF(AND(MONTH(E1169)=6,MONTH(F1169)=6),(NETWORKDAYS(E1169,F1169,Lister!$D$7:$D$13)-Q1169)*N1169/NETWORKDAYS(Lister!$D$21,Lister!$E$21,Lister!$D$7:$D$13),IF(AND(MONTH(E1169)&lt;6,MONTH(F1169)=6),(NETWORKDAYS(Lister!$D$21,F1169,Lister!$D$7:$D$13)-Q1169)*N1169/NETWORKDAYS(Lister!$D$21,Lister!$E$21,Lister!$D$7:$D$13),IF(MONTH(F1169)&lt;6,0)))),0),"")</f>
        <v/>
      </c>
      <c r="U1169" s="50" t="str">
        <f t="shared" si="88"/>
        <v/>
      </c>
    </row>
    <row r="1170" spans="1:21" x14ac:dyDescent="0.35">
      <c r="A1170" s="11" t="str">
        <f t="shared" si="89"/>
        <v/>
      </c>
      <c r="B1170" s="32"/>
      <c r="C1170" s="17"/>
      <c r="D1170" s="18"/>
      <c r="E1170" s="12"/>
      <c r="F1170" s="12"/>
      <c r="G1170" s="40" t="str">
        <f>IF(OR(E1170="",F1170=""),"",NETWORKDAYS(E1170,F1170,Lister!$D$7:$D$13))</f>
        <v/>
      </c>
      <c r="H1170" s="14"/>
      <c r="I1170" s="25" t="str">
        <f t="shared" si="85"/>
        <v/>
      </c>
      <c r="J1170" s="45"/>
      <c r="K1170" s="46"/>
      <c r="L1170" s="15"/>
      <c r="M1170" s="49" t="str">
        <f t="shared" si="86"/>
        <v/>
      </c>
      <c r="N1170" s="47" t="str">
        <f t="shared" si="87"/>
        <v/>
      </c>
      <c r="O1170" s="15"/>
      <c r="P1170" s="15"/>
      <c r="Q1170" s="15"/>
      <c r="R1170" s="48" t="str">
        <f>IFERROR(MAX(IF(OR(O1170="",P1170="",Q1170=""),"",IF(AND(MONTH(E1170)=4,MONTH(F1170)=4),(NETWORKDAYS(E1170,F1170,Lister!$D$7:$D$13)-O1170)*N1170/NETWORKDAYS(Lister!$D$19,Lister!$E$19,Lister!$D$7:$D$13),IF(AND(MONTH(E1170)=4,MONTH(F1170)&gt;4),(NETWORKDAYS(E1170,Lister!$E$19,Lister!$D$7:$D$13)-O1170)*N1170/NETWORKDAYS(Lister!$D$19,Lister!$E$19,Lister!$D$7:$D$13),IF(MONTH(E1170)&gt;4,0)))),0),"")</f>
        <v/>
      </c>
      <c r="S1170" s="48" t="str">
        <f>IFERROR(MAX(IF(OR(O1170="",P1170="",Q1170=""),"",IF(AND(MONTH(E1170)=5,MONTH(F1170)=5),(NETWORKDAYS(E1170,F1170,Lister!$D$7:$D$13)-P1170)*N1170/NETWORKDAYS(Lister!$D$20,Lister!$E$20,Lister!$D$7:$D$13),IF(AND(MONTH(E1170)=4,MONTH(F1170)=5),(NETWORKDAYS(Lister!$D$20,F1170,Lister!$D$7:$D$13)-P1170)*N1170/NETWORKDAYS(Lister!$D$20,Lister!$E$20,Lister!$D$7:$D$13),IF(AND(MONTH(E1170)=5,MONTH(F1170)=6),(NETWORKDAYS(E1170,Lister!$E$20,Lister!$D$7:$D$13)-P1170)*N1170/NETWORKDAYS(Lister!$D$20,Lister!$E$20,Lister!$D$7:$D$13),IF(AND(MONTH(E1170)=4,MONTH(F1170)=6),(NETWORKDAYS(Lister!$D$20,Lister!$E$20,Lister!$D$7:$D$13)-P1170)*N1170/NETWORKDAYS(Lister!$D$20,Lister!$E$20,Lister!$D$7:$D$13),IF(OR(MONTH(F1170)=4,MONTH(E1170)=6),0)))))),0),"")</f>
        <v/>
      </c>
      <c r="T1170" s="48" t="str">
        <f>IFERROR(MAX(IF(OR(O1170="",P1170="",Q1170=""),"",IF(AND(MONTH(E1170)=6,MONTH(F1170)=6),(NETWORKDAYS(E1170,F1170,Lister!$D$7:$D$13)-Q1170)*N1170/NETWORKDAYS(Lister!$D$21,Lister!$E$21,Lister!$D$7:$D$13),IF(AND(MONTH(E1170)&lt;6,MONTH(F1170)=6),(NETWORKDAYS(Lister!$D$21,F1170,Lister!$D$7:$D$13)-Q1170)*N1170/NETWORKDAYS(Lister!$D$21,Lister!$E$21,Lister!$D$7:$D$13),IF(MONTH(F1170)&lt;6,0)))),0),"")</f>
        <v/>
      </c>
      <c r="U1170" s="50" t="str">
        <f t="shared" si="88"/>
        <v/>
      </c>
    </row>
    <row r="1171" spans="1:21" x14ac:dyDescent="0.35">
      <c r="A1171" s="11" t="str">
        <f t="shared" si="89"/>
        <v/>
      </c>
      <c r="B1171" s="32"/>
      <c r="C1171" s="17"/>
      <c r="D1171" s="18"/>
      <c r="E1171" s="12"/>
      <c r="F1171" s="12"/>
      <c r="G1171" s="40" t="str">
        <f>IF(OR(E1171="",F1171=""),"",NETWORKDAYS(E1171,F1171,Lister!$D$7:$D$13))</f>
        <v/>
      </c>
      <c r="H1171" s="14"/>
      <c r="I1171" s="25" t="str">
        <f t="shared" si="85"/>
        <v/>
      </c>
      <c r="J1171" s="45"/>
      <c r="K1171" s="46"/>
      <c r="L1171" s="15"/>
      <c r="M1171" s="49" t="str">
        <f t="shared" si="86"/>
        <v/>
      </c>
      <c r="N1171" s="47" t="str">
        <f t="shared" si="87"/>
        <v/>
      </c>
      <c r="O1171" s="15"/>
      <c r="P1171" s="15"/>
      <c r="Q1171" s="15"/>
      <c r="R1171" s="48" t="str">
        <f>IFERROR(MAX(IF(OR(O1171="",P1171="",Q1171=""),"",IF(AND(MONTH(E1171)=4,MONTH(F1171)=4),(NETWORKDAYS(E1171,F1171,Lister!$D$7:$D$13)-O1171)*N1171/NETWORKDAYS(Lister!$D$19,Lister!$E$19,Lister!$D$7:$D$13),IF(AND(MONTH(E1171)=4,MONTH(F1171)&gt;4),(NETWORKDAYS(E1171,Lister!$E$19,Lister!$D$7:$D$13)-O1171)*N1171/NETWORKDAYS(Lister!$D$19,Lister!$E$19,Lister!$D$7:$D$13),IF(MONTH(E1171)&gt;4,0)))),0),"")</f>
        <v/>
      </c>
      <c r="S1171" s="48" t="str">
        <f>IFERROR(MAX(IF(OR(O1171="",P1171="",Q1171=""),"",IF(AND(MONTH(E1171)=5,MONTH(F1171)=5),(NETWORKDAYS(E1171,F1171,Lister!$D$7:$D$13)-P1171)*N1171/NETWORKDAYS(Lister!$D$20,Lister!$E$20,Lister!$D$7:$D$13),IF(AND(MONTH(E1171)=4,MONTH(F1171)=5),(NETWORKDAYS(Lister!$D$20,F1171,Lister!$D$7:$D$13)-P1171)*N1171/NETWORKDAYS(Lister!$D$20,Lister!$E$20,Lister!$D$7:$D$13),IF(AND(MONTH(E1171)=5,MONTH(F1171)=6),(NETWORKDAYS(E1171,Lister!$E$20,Lister!$D$7:$D$13)-P1171)*N1171/NETWORKDAYS(Lister!$D$20,Lister!$E$20,Lister!$D$7:$D$13),IF(AND(MONTH(E1171)=4,MONTH(F1171)=6),(NETWORKDAYS(Lister!$D$20,Lister!$E$20,Lister!$D$7:$D$13)-P1171)*N1171/NETWORKDAYS(Lister!$D$20,Lister!$E$20,Lister!$D$7:$D$13),IF(OR(MONTH(F1171)=4,MONTH(E1171)=6),0)))))),0),"")</f>
        <v/>
      </c>
      <c r="T1171" s="48" t="str">
        <f>IFERROR(MAX(IF(OR(O1171="",P1171="",Q1171=""),"",IF(AND(MONTH(E1171)=6,MONTH(F1171)=6),(NETWORKDAYS(E1171,F1171,Lister!$D$7:$D$13)-Q1171)*N1171/NETWORKDAYS(Lister!$D$21,Lister!$E$21,Lister!$D$7:$D$13),IF(AND(MONTH(E1171)&lt;6,MONTH(F1171)=6),(NETWORKDAYS(Lister!$D$21,F1171,Lister!$D$7:$D$13)-Q1171)*N1171/NETWORKDAYS(Lister!$D$21,Lister!$E$21,Lister!$D$7:$D$13),IF(MONTH(F1171)&lt;6,0)))),0),"")</f>
        <v/>
      </c>
      <c r="U1171" s="50" t="str">
        <f t="shared" si="88"/>
        <v/>
      </c>
    </row>
    <row r="1172" spans="1:21" x14ac:dyDescent="0.35">
      <c r="A1172" s="11" t="str">
        <f t="shared" si="89"/>
        <v/>
      </c>
      <c r="B1172" s="32"/>
      <c r="C1172" s="17"/>
      <c r="D1172" s="18"/>
      <c r="E1172" s="12"/>
      <c r="F1172" s="12"/>
      <c r="G1172" s="40" t="str">
        <f>IF(OR(E1172="",F1172=""),"",NETWORKDAYS(E1172,F1172,Lister!$D$7:$D$13))</f>
        <v/>
      </c>
      <c r="H1172" s="14"/>
      <c r="I1172" s="25" t="str">
        <f t="shared" si="85"/>
        <v/>
      </c>
      <c r="J1172" s="45"/>
      <c r="K1172" s="46"/>
      <c r="L1172" s="15"/>
      <c r="M1172" s="49" t="str">
        <f t="shared" si="86"/>
        <v/>
      </c>
      <c r="N1172" s="47" t="str">
        <f t="shared" si="87"/>
        <v/>
      </c>
      <c r="O1172" s="15"/>
      <c r="P1172" s="15"/>
      <c r="Q1172" s="15"/>
      <c r="R1172" s="48" t="str">
        <f>IFERROR(MAX(IF(OR(O1172="",P1172="",Q1172=""),"",IF(AND(MONTH(E1172)=4,MONTH(F1172)=4),(NETWORKDAYS(E1172,F1172,Lister!$D$7:$D$13)-O1172)*N1172/NETWORKDAYS(Lister!$D$19,Lister!$E$19,Lister!$D$7:$D$13),IF(AND(MONTH(E1172)=4,MONTH(F1172)&gt;4),(NETWORKDAYS(E1172,Lister!$E$19,Lister!$D$7:$D$13)-O1172)*N1172/NETWORKDAYS(Lister!$D$19,Lister!$E$19,Lister!$D$7:$D$13),IF(MONTH(E1172)&gt;4,0)))),0),"")</f>
        <v/>
      </c>
      <c r="S1172" s="48" t="str">
        <f>IFERROR(MAX(IF(OR(O1172="",P1172="",Q1172=""),"",IF(AND(MONTH(E1172)=5,MONTH(F1172)=5),(NETWORKDAYS(E1172,F1172,Lister!$D$7:$D$13)-P1172)*N1172/NETWORKDAYS(Lister!$D$20,Lister!$E$20,Lister!$D$7:$D$13),IF(AND(MONTH(E1172)=4,MONTH(F1172)=5),(NETWORKDAYS(Lister!$D$20,F1172,Lister!$D$7:$D$13)-P1172)*N1172/NETWORKDAYS(Lister!$D$20,Lister!$E$20,Lister!$D$7:$D$13),IF(AND(MONTH(E1172)=5,MONTH(F1172)=6),(NETWORKDAYS(E1172,Lister!$E$20,Lister!$D$7:$D$13)-P1172)*N1172/NETWORKDAYS(Lister!$D$20,Lister!$E$20,Lister!$D$7:$D$13),IF(AND(MONTH(E1172)=4,MONTH(F1172)=6),(NETWORKDAYS(Lister!$D$20,Lister!$E$20,Lister!$D$7:$D$13)-P1172)*N1172/NETWORKDAYS(Lister!$D$20,Lister!$E$20,Lister!$D$7:$D$13),IF(OR(MONTH(F1172)=4,MONTH(E1172)=6),0)))))),0),"")</f>
        <v/>
      </c>
      <c r="T1172" s="48" t="str">
        <f>IFERROR(MAX(IF(OR(O1172="",P1172="",Q1172=""),"",IF(AND(MONTH(E1172)=6,MONTH(F1172)=6),(NETWORKDAYS(E1172,F1172,Lister!$D$7:$D$13)-Q1172)*N1172/NETWORKDAYS(Lister!$D$21,Lister!$E$21,Lister!$D$7:$D$13),IF(AND(MONTH(E1172)&lt;6,MONTH(F1172)=6),(NETWORKDAYS(Lister!$D$21,F1172,Lister!$D$7:$D$13)-Q1172)*N1172/NETWORKDAYS(Lister!$D$21,Lister!$E$21,Lister!$D$7:$D$13),IF(MONTH(F1172)&lt;6,0)))),0),"")</f>
        <v/>
      </c>
      <c r="U1172" s="50" t="str">
        <f t="shared" si="88"/>
        <v/>
      </c>
    </row>
    <row r="1173" spans="1:21" x14ac:dyDescent="0.35">
      <c r="A1173" s="11" t="str">
        <f t="shared" si="89"/>
        <v/>
      </c>
      <c r="B1173" s="32"/>
      <c r="C1173" s="17"/>
      <c r="D1173" s="18"/>
      <c r="E1173" s="12"/>
      <c r="F1173" s="12"/>
      <c r="G1173" s="40" t="str">
        <f>IF(OR(E1173="",F1173=""),"",NETWORKDAYS(E1173,F1173,Lister!$D$7:$D$13))</f>
        <v/>
      </c>
      <c r="H1173" s="14"/>
      <c r="I1173" s="25" t="str">
        <f t="shared" si="85"/>
        <v/>
      </c>
      <c r="J1173" s="45"/>
      <c r="K1173" s="46"/>
      <c r="L1173" s="15"/>
      <c r="M1173" s="49" t="str">
        <f t="shared" si="86"/>
        <v/>
      </c>
      <c r="N1173" s="47" t="str">
        <f t="shared" si="87"/>
        <v/>
      </c>
      <c r="O1173" s="15"/>
      <c r="P1173" s="15"/>
      <c r="Q1173" s="15"/>
      <c r="R1173" s="48" t="str">
        <f>IFERROR(MAX(IF(OR(O1173="",P1173="",Q1173=""),"",IF(AND(MONTH(E1173)=4,MONTH(F1173)=4),(NETWORKDAYS(E1173,F1173,Lister!$D$7:$D$13)-O1173)*N1173/NETWORKDAYS(Lister!$D$19,Lister!$E$19,Lister!$D$7:$D$13),IF(AND(MONTH(E1173)=4,MONTH(F1173)&gt;4),(NETWORKDAYS(E1173,Lister!$E$19,Lister!$D$7:$D$13)-O1173)*N1173/NETWORKDAYS(Lister!$D$19,Lister!$E$19,Lister!$D$7:$D$13),IF(MONTH(E1173)&gt;4,0)))),0),"")</f>
        <v/>
      </c>
      <c r="S1173" s="48" t="str">
        <f>IFERROR(MAX(IF(OR(O1173="",P1173="",Q1173=""),"",IF(AND(MONTH(E1173)=5,MONTH(F1173)=5),(NETWORKDAYS(E1173,F1173,Lister!$D$7:$D$13)-P1173)*N1173/NETWORKDAYS(Lister!$D$20,Lister!$E$20,Lister!$D$7:$D$13),IF(AND(MONTH(E1173)=4,MONTH(F1173)=5),(NETWORKDAYS(Lister!$D$20,F1173,Lister!$D$7:$D$13)-P1173)*N1173/NETWORKDAYS(Lister!$D$20,Lister!$E$20,Lister!$D$7:$D$13),IF(AND(MONTH(E1173)=5,MONTH(F1173)=6),(NETWORKDAYS(E1173,Lister!$E$20,Lister!$D$7:$D$13)-P1173)*N1173/NETWORKDAYS(Lister!$D$20,Lister!$E$20,Lister!$D$7:$D$13),IF(AND(MONTH(E1173)=4,MONTH(F1173)=6),(NETWORKDAYS(Lister!$D$20,Lister!$E$20,Lister!$D$7:$D$13)-P1173)*N1173/NETWORKDAYS(Lister!$D$20,Lister!$E$20,Lister!$D$7:$D$13),IF(OR(MONTH(F1173)=4,MONTH(E1173)=6),0)))))),0),"")</f>
        <v/>
      </c>
      <c r="T1173" s="48" t="str">
        <f>IFERROR(MAX(IF(OR(O1173="",P1173="",Q1173=""),"",IF(AND(MONTH(E1173)=6,MONTH(F1173)=6),(NETWORKDAYS(E1173,F1173,Lister!$D$7:$D$13)-Q1173)*N1173/NETWORKDAYS(Lister!$D$21,Lister!$E$21,Lister!$D$7:$D$13),IF(AND(MONTH(E1173)&lt;6,MONTH(F1173)=6),(NETWORKDAYS(Lister!$D$21,F1173,Lister!$D$7:$D$13)-Q1173)*N1173/NETWORKDAYS(Lister!$D$21,Lister!$E$21,Lister!$D$7:$D$13),IF(MONTH(F1173)&lt;6,0)))),0),"")</f>
        <v/>
      </c>
      <c r="U1173" s="50" t="str">
        <f t="shared" si="88"/>
        <v/>
      </c>
    </row>
    <row r="1174" spans="1:21" x14ac:dyDescent="0.35">
      <c r="A1174" s="11" t="str">
        <f t="shared" si="89"/>
        <v/>
      </c>
      <c r="B1174" s="32"/>
      <c r="C1174" s="17"/>
      <c r="D1174" s="18"/>
      <c r="E1174" s="12"/>
      <c r="F1174" s="12"/>
      <c r="G1174" s="40" t="str">
        <f>IF(OR(E1174="",F1174=""),"",NETWORKDAYS(E1174,F1174,Lister!$D$7:$D$13))</f>
        <v/>
      </c>
      <c r="H1174" s="14"/>
      <c r="I1174" s="25" t="str">
        <f t="shared" ref="I1174:I1237" si="90">IF(H1174="","",IF(H1174="Funktionær",0.75,IF(H1174="Ikke-funktionær",0.9,IF(H1174="Elev/lærling",0.9))))</f>
        <v/>
      </c>
      <c r="J1174" s="45"/>
      <c r="K1174" s="46"/>
      <c r="L1174" s="15"/>
      <c r="M1174" s="49" t="str">
        <f t="shared" ref="M1174:M1237" si="91">IF(B1174="","",IF(J1174*I1174&gt;30000*IF(L1174&gt;37,37,L1174)/37,30000*IF(L1174&gt;37,37,L1174)/37,J1174*I1174))</f>
        <v/>
      </c>
      <c r="N1174" s="47" t="str">
        <f t="shared" ref="N1174:N1237" si="92">IF(M1174="","",IF(M1174&lt;=J1174-K1174,M1174,J1174-K1174))</f>
        <v/>
      </c>
      <c r="O1174" s="15"/>
      <c r="P1174" s="15"/>
      <c r="Q1174" s="15"/>
      <c r="R1174" s="48" t="str">
        <f>IFERROR(MAX(IF(OR(O1174="",P1174="",Q1174=""),"",IF(AND(MONTH(E1174)=4,MONTH(F1174)=4),(NETWORKDAYS(E1174,F1174,Lister!$D$7:$D$13)-O1174)*N1174/NETWORKDAYS(Lister!$D$19,Lister!$E$19,Lister!$D$7:$D$13),IF(AND(MONTH(E1174)=4,MONTH(F1174)&gt;4),(NETWORKDAYS(E1174,Lister!$E$19,Lister!$D$7:$D$13)-O1174)*N1174/NETWORKDAYS(Lister!$D$19,Lister!$E$19,Lister!$D$7:$D$13),IF(MONTH(E1174)&gt;4,0)))),0),"")</f>
        <v/>
      </c>
      <c r="S1174" s="48" t="str">
        <f>IFERROR(MAX(IF(OR(O1174="",P1174="",Q1174=""),"",IF(AND(MONTH(E1174)=5,MONTH(F1174)=5),(NETWORKDAYS(E1174,F1174,Lister!$D$7:$D$13)-P1174)*N1174/NETWORKDAYS(Lister!$D$20,Lister!$E$20,Lister!$D$7:$D$13),IF(AND(MONTH(E1174)=4,MONTH(F1174)=5),(NETWORKDAYS(Lister!$D$20,F1174,Lister!$D$7:$D$13)-P1174)*N1174/NETWORKDAYS(Lister!$D$20,Lister!$E$20,Lister!$D$7:$D$13),IF(AND(MONTH(E1174)=5,MONTH(F1174)=6),(NETWORKDAYS(E1174,Lister!$E$20,Lister!$D$7:$D$13)-P1174)*N1174/NETWORKDAYS(Lister!$D$20,Lister!$E$20,Lister!$D$7:$D$13),IF(AND(MONTH(E1174)=4,MONTH(F1174)=6),(NETWORKDAYS(Lister!$D$20,Lister!$E$20,Lister!$D$7:$D$13)-P1174)*N1174/NETWORKDAYS(Lister!$D$20,Lister!$E$20,Lister!$D$7:$D$13),IF(OR(MONTH(F1174)=4,MONTH(E1174)=6),0)))))),0),"")</f>
        <v/>
      </c>
      <c r="T1174" s="48" t="str">
        <f>IFERROR(MAX(IF(OR(O1174="",P1174="",Q1174=""),"",IF(AND(MONTH(E1174)=6,MONTH(F1174)=6),(NETWORKDAYS(E1174,F1174,Lister!$D$7:$D$13)-Q1174)*N1174/NETWORKDAYS(Lister!$D$21,Lister!$E$21,Lister!$D$7:$D$13),IF(AND(MONTH(E1174)&lt;6,MONTH(F1174)=6),(NETWORKDAYS(Lister!$D$21,F1174,Lister!$D$7:$D$13)-Q1174)*N1174/NETWORKDAYS(Lister!$D$21,Lister!$E$21,Lister!$D$7:$D$13),IF(MONTH(F1174)&lt;6,0)))),0),"")</f>
        <v/>
      </c>
      <c r="U1174" s="50" t="str">
        <f t="shared" ref="U1174:U1237" si="93">IFERROR(MAX(IF(AND(ISNUMBER(R1174),ISNUMBER(S1174),ISNUMBER(Q1174)),R1174+S1174+T1174,""),0),"")</f>
        <v/>
      </c>
    </row>
    <row r="1175" spans="1:21" x14ac:dyDescent="0.35">
      <c r="A1175" s="11" t="str">
        <f t="shared" ref="A1175:A1238" si="94">IF(B1175="","",A1174+1)</f>
        <v/>
      </c>
      <c r="B1175" s="32"/>
      <c r="C1175" s="17"/>
      <c r="D1175" s="18"/>
      <c r="E1175" s="12"/>
      <c r="F1175" s="12"/>
      <c r="G1175" s="40" t="str">
        <f>IF(OR(E1175="",F1175=""),"",NETWORKDAYS(E1175,F1175,Lister!$D$7:$D$13))</f>
        <v/>
      </c>
      <c r="H1175" s="14"/>
      <c r="I1175" s="25" t="str">
        <f t="shared" si="90"/>
        <v/>
      </c>
      <c r="J1175" s="45"/>
      <c r="K1175" s="46"/>
      <c r="L1175" s="15"/>
      <c r="M1175" s="49" t="str">
        <f t="shared" si="91"/>
        <v/>
      </c>
      <c r="N1175" s="47" t="str">
        <f t="shared" si="92"/>
        <v/>
      </c>
      <c r="O1175" s="15"/>
      <c r="P1175" s="15"/>
      <c r="Q1175" s="15"/>
      <c r="R1175" s="48" t="str">
        <f>IFERROR(MAX(IF(OR(O1175="",P1175="",Q1175=""),"",IF(AND(MONTH(E1175)=4,MONTH(F1175)=4),(NETWORKDAYS(E1175,F1175,Lister!$D$7:$D$13)-O1175)*N1175/NETWORKDAYS(Lister!$D$19,Lister!$E$19,Lister!$D$7:$D$13),IF(AND(MONTH(E1175)=4,MONTH(F1175)&gt;4),(NETWORKDAYS(E1175,Lister!$E$19,Lister!$D$7:$D$13)-O1175)*N1175/NETWORKDAYS(Lister!$D$19,Lister!$E$19,Lister!$D$7:$D$13),IF(MONTH(E1175)&gt;4,0)))),0),"")</f>
        <v/>
      </c>
      <c r="S1175" s="48" t="str">
        <f>IFERROR(MAX(IF(OR(O1175="",P1175="",Q1175=""),"",IF(AND(MONTH(E1175)=5,MONTH(F1175)=5),(NETWORKDAYS(E1175,F1175,Lister!$D$7:$D$13)-P1175)*N1175/NETWORKDAYS(Lister!$D$20,Lister!$E$20,Lister!$D$7:$D$13),IF(AND(MONTH(E1175)=4,MONTH(F1175)=5),(NETWORKDAYS(Lister!$D$20,F1175,Lister!$D$7:$D$13)-P1175)*N1175/NETWORKDAYS(Lister!$D$20,Lister!$E$20,Lister!$D$7:$D$13),IF(AND(MONTH(E1175)=5,MONTH(F1175)=6),(NETWORKDAYS(E1175,Lister!$E$20,Lister!$D$7:$D$13)-P1175)*N1175/NETWORKDAYS(Lister!$D$20,Lister!$E$20,Lister!$D$7:$D$13),IF(AND(MONTH(E1175)=4,MONTH(F1175)=6),(NETWORKDAYS(Lister!$D$20,Lister!$E$20,Lister!$D$7:$D$13)-P1175)*N1175/NETWORKDAYS(Lister!$D$20,Lister!$E$20,Lister!$D$7:$D$13),IF(OR(MONTH(F1175)=4,MONTH(E1175)=6),0)))))),0),"")</f>
        <v/>
      </c>
      <c r="T1175" s="48" t="str">
        <f>IFERROR(MAX(IF(OR(O1175="",P1175="",Q1175=""),"",IF(AND(MONTH(E1175)=6,MONTH(F1175)=6),(NETWORKDAYS(E1175,F1175,Lister!$D$7:$D$13)-Q1175)*N1175/NETWORKDAYS(Lister!$D$21,Lister!$E$21,Lister!$D$7:$D$13),IF(AND(MONTH(E1175)&lt;6,MONTH(F1175)=6),(NETWORKDAYS(Lister!$D$21,F1175,Lister!$D$7:$D$13)-Q1175)*N1175/NETWORKDAYS(Lister!$D$21,Lister!$E$21,Lister!$D$7:$D$13),IF(MONTH(F1175)&lt;6,0)))),0),"")</f>
        <v/>
      </c>
      <c r="U1175" s="50" t="str">
        <f t="shared" si="93"/>
        <v/>
      </c>
    </row>
    <row r="1176" spans="1:21" x14ac:dyDescent="0.35">
      <c r="A1176" s="11" t="str">
        <f t="shared" si="94"/>
        <v/>
      </c>
      <c r="B1176" s="32"/>
      <c r="C1176" s="17"/>
      <c r="D1176" s="18"/>
      <c r="E1176" s="12"/>
      <c r="F1176" s="12"/>
      <c r="G1176" s="40" t="str">
        <f>IF(OR(E1176="",F1176=""),"",NETWORKDAYS(E1176,F1176,Lister!$D$7:$D$13))</f>
        <v/>
      </c>
      <c r="H1176" s="14"/>
      <c r="I1176" s="25" t="str">
        <f t="shared" si="90"/>
        <v/>
      </c>
      <c r="J1176" s="45"/>
      <c r="K1176" s="46"/>
      <c r="L1176" s="15"/>
      <c r="M1176" s="49" t="str">
        <f t="shared" si="91"/>
        <v/>
      </c>
      <c r="N1176" s="47" t="str">
        <f t="shared" si="92"/>
        <v/>
      </c>
      <c r="O1176" s="15"/>
      <c r="P1176" s="15"/>
      <c r="Q1176" s="15"/>
      <c r="R1176" s="48" t="str">
        <f>IFERROR(MAX(IF(OR(O1176="",P1176="",Q1176=""),"",IF(AND(MONTH(E1176)=4,MONTH(F1176)=4),(NETWORKDAYS(E1176,F1176,Lister!$D$7:$D$13)-O1176)*N1176/NETWORKDAYS(Lister!$D$19,Lister!$E$19,Lister!$D$7:$D$13),IF(AND(MONTH(E1176)=4,MONTH(F1176)&gt;4),(NETWORKDAYS(E1176,Lister!$E$19,Lister!$D$7:$D$13)-O1176)*N1176/NETWORKDAYS(Lister!$D$19,Lister!$E$19,Lister!$D$7:$D$13),IF(MONTH(E1176)&gt;4,0)))),0),"")</f>
        <v/>
      </c>
      <c r="S1176" s="48" t="str">
        <f>IFERROR(MAX(IF(OR(O1176="",P1176="",Q1176=""),"",IF(AND(MONTH(E1176)=5,MONTH(F1176)=5),(NETWORKDAYS(E1176,F1176,Lister!$D$7:$D$13)-P1176)*N1176/NETWORKDAYS(Lister!$D$20,Lister!$E$20,Lister!$D$7:$D$13),IF(AND(MONTH(E1176)=4,MONTH(F1176)=5),(NETWORKDAYS(Lister!$D$20,F1176,Lister!$D$7:$D$13)-P1176)*N1176/NETWORKDAYS(Lister!$D$20,Lister!$E$20,Lister!$D$7:$D$13),IF(AND(MONTH(E1176)=5,MONTH(F1176)=6),(NETWORKDAYS(E1176,Lister!$E$20,Lister!$D$7:$D$13)-P1176)*N1176/NETWORKDAYS(Lister!$D$20,Lister!$E$20,Lister!$D$7:$D$13),IF(AND(MONTH(E1176)=4,MONTH(F1176)=6),(NETWORKDAYS(Lister!$D$20,Lister!$E$20,Lister!$D$7:$D$13)-P1176)*N1176/NETWORKDAYS(Lister!$D$20,Lister!$E$20,Lister!$D$7:$D$13),IF(OR(MONTH(F1176)=4,MONTH(E1176)=6),0)))))),0),"")</f>
        <v/>
      </c>
      <c r="T1176" s="48" t="str">
        <f>IFERROR(MAX(IF(OR(O1176="",P1176="",Q1176=""),"",IF(AND(MONTH(E1176)=6,MONTH(F1176)=6),(NETWORKDAYS(E1176,F1176,Lister!$D$7:$D$13)-Q1176)*N1176/NETWORKDAYS(Lister!$D$21,Lister!$E$21,Lister!$D$7:$D$13),IF(AND(MONTH(E1176)&lt;6,MONTH(F1176)=6),(NETWORKDAYS(Lister!$D$21,F1176,Lister!$D$7:$D$13)-Q1176)*N1176/NETWORKDAYS(Lister!$D$21,Lister!$E$21,Lister!$D$7:$D$13),IF(MONTH(F1176)&lt;6,0)))),0),"")</f>
        <v/>
      </c>
      <c r="U1176" s="50" t="str">
        <f t="shared" si="93"/>
        <v/>
      </c>
    </row>
    <row r="1177" spans="1:21" x14ac:dyDescent="0.35">
      <c r="A1177" s="11" t="str">
        <f t="shared" si="94"/>
        <v/>
      </c>
      <c r="B1177" s="32"/>
      <c r="C1177" s="17"/>
      <c r="D1177" s="18"/>
      <c r="E1177" s="12"/>
      <c r="F1177" s="12"/>
      <c r="G1177" s="40" t="str">
        <f>IF(OR(E1177="",F1177=""),"",NETWORKDAYS(E1177,F1177,Lister!$D$7:$D$13))</f>
        <v/>
      </c>
      <c r="H1177" s="14"/>
      <c r="I1177" s="25" t="str">
        <f t="shared" si="90"/>
        <v/>
      </c>
      <c r="J1177" s="45"/>
      <c r="K1177" s="46"/>
      <c r="L1177" s="15"/>
      <c r="M1177" s="49" t="str">
        <f t="shared" si="91"/>
        <v/>
      </c>
      <c r="N1177" s="47" t="str">
        <f t="shared" si="92"/>
        <v/>
      </c>
      <c r="O1177" s="15"/>
      <c r="P1177" s="15"/>
      <c r="Q1177" s="15"/>
      <c r="R1177" s="48" t="str">
        <f>IFERROR(MAX(IF(OR(O1177="",P1177="",Q1177=""),"",IF(AND(MONTH(E1177)=4,MONTH(F1177)=4),(NETWORKDAYS(E1177,F1177,Lister!$D$7:$D$13)-O1177)*N1177/NETWORKDAYS(Lister!$D$19,Lister!$E$19,Lister!$D$7:$D$13),IF(AND(MONTH(E1177)=4,MONTH(F1177)&gt;4),(NETWORKDAYS(E1177,Lister!$E$19,Lister!$D$7:$D$13)-O1177)*N1177/NETWORKDAYS(Lister!$D$19,Lister!$E$19,Lister!$D$7:$D$13),IF(MONTH(E1177)&gt;4,0)))),0),"")</f>
        <v/>
      </c>
      <c r="S1177" s="48" t="str">
        <f>IFERROR(MAX(IF(OR(O1177="",P1177="",Q1177=""),"",IF(AND(MONTH(E1177)=5,MONTH(F1177)=5),(NETWORKDAYS(E1177,F1177,Lister!$D$7:$D$13)-P1177)*N1177/NETWORKDAYS(Lister!$D$20,Lister!$E$20,Lister!$D$7:$D$13),IF(AND(MONTH(E1177)=4,MONTH(F1177)=5),(NETWORKDAYS(Lister!$D$20,F1177,Lister!$D$7:$D$13)-P1177)*N1177/NETWORKDAYS(Lister!$D$20,Lister!$E$20,Lister!$D$7:$D$13),IF(AND(MONTH(E1177)=5,MONTH(F1177)=6),(NETWORKDAYS(E1177,Lister!$E$20,Lister!$D$7:$D$13)-P1177)*N1177/NETWORKDAYS(Lister!$D$20,Lister!$E$20,Lister!$D$7:$D$13),IF(AND(MONTH(E1177)=4,MONTH(F1177)=6),(NETWORKDAYS(Lister!$D$20,Lister!$E$20,Lister!$D$7:$D$13)-P1177)*N1177/NETWORKDAYS(Lister!$D$20,Lister!$E$20,Lister!$D$7:$D$13),IF(OR(MONTH(F1177)=4,MONTH(E1177)=6),0)))))),0),"")</f>
        <v/>
      </c>
      <c r="T1177" s="48" t="str">
        <f>IFERROR(MAX(IF(OR(O1177="",P1177="",Q1177=""),"",IF(AND(MONTH(E1177)=6,MONTH(F1177)=6),(NETWORKDAYS(E1177,F1177,Lister!$D$7:$D$13)-Q1177)*N1177/NETWORKDAYS(Lister!$D$21,Lister!$E$21,Lister!$D$7:$D$13),IF(AND(MONTH(E1177)&lt;6,MONTH(F1177)=6),(NETWORKDAYS(Lister!$D$21,F1177,Lister!$D$7:$D$13)-Q1177)*N1177/NETWORKDAYS(Lister!$D$21,Lister!$E$21,Lister!$D$7:$D$13),IF(MONTH(F1177)&lt;6,0)))),0),"")</f>
        <v/>
      </c>
      <c r="U1177" s="50" t="str">
        <f t="shared" si="93"/>
        <v/>
      </c>
    </row>
    <row r="1178" spans="1:21" x14ac:dyDescent="0.35">
      <c r="A1178" s="11" t="str">
        <f t="shared" si="94"/>
        <v/>
      </c>
      <c r="B1178" s="32"/>
      <c r="C1178" s="17"/>
      <c r="D1178" s="18"/>
      <c r="E1178" s="12"/>
      <c r="F1178" s="12"/>
      <c r="G1178" s="40" t="str">
        <f>IF(OR(E1178="",F1178=""),"",NETWORKDAYS(E1178,F1178,Lister!$D$7:$D$13))</f>
        <v/>
      </c>
      <c r="H1178" s="14"/>
      <c r="I1178" s="25" t="str">
        <f t="shared" si="90"/>
        <v/>
      </c>
      <c r="J1178" s="45"/>
      <c r="K1178" s="46"/>
      <c r="L1178" s="15"/>
      <c r="M1178" s="49" t="str">
        <f t="shared" si="91"/>
        <v/>
      </c>
      <c r="N1178" s="47" t="str">
        <f t="shared" si="92"/>
        <v/>
      </c>
      <c r="O1178" s="15"/>
      <c r="P1178" s="15"/>
      <c r="Q1178" s="15"/>
      <c r="R1178" s="48" t="str">
        <f>IFERROR(MAX(IF(OR(O1178="",P1178="",Q1178=""),"",IF(AND(MONTH(E1178)=4,MONTH(F1178)=4),(NETWORKDAYS(E1178,F1178,Lister!$D$7:$D$13)-O1178)*N1178/NETWORKDAYS(Lister!$D$19,Lister!$E$19,Lister!$D$7:$D$13),IF(AND(MONTH(E1178)=4,MONTH(F1178)&gt;4),(NETWORKDAYS(E1178,Lister!$E$19,Lister!$D$7:$D$13)-O1178)*N1178/NETWORKDAYS(Lister!$D$19,Lister!$E$19,Lister!$D$7:$D$13),IF(MONTH(E1178)&gt;4,0)))),0),"")</f>
        <v/>
      </c>
      <c r="S1178" s="48" t="str">
        <f>IFERROR(MAX(IF(OR(O1178="",P1178="",Q1178=""),"",IF(AND(MONTH(E1178)=5,MONTH(F1178)=5),(NETWORKDAYS(E1178,F1178,Lister!$D$7:$D$13)-P1178)*N1178/NETWORKDAYS(Lister!$D$20,Lister!$E$20,Lister!$D$7:$D$13),IF(AND(MONTH(E1178)=4,MONTH(F1178)=5),(NETWORKDAYS(Lister!$D$20,F1178,Lister!$D$7:$D$13)-P1178)*N1178/NETWORKDAYS(Lister!$D$20,Lister!$E$20,Lister!$D$7:$D$13),IF(AND(MONTH(E1178)=5,MONTH(F1178)=6),(NETWORKDAYS(E1178,Lister!$E$20,Lister!$D$7:$D$13)-P1178)*N1178/NETWORKDAYS(Lister!$D$20,Lister!$E$20,Lister!$D$7:$D$13),IF(AND(MONTH(E1178)=4,MONTH(F1178)=6),(NETWORKDAYS(Lister!$D$20,Lister!$E$20,Lister!$D$7:$D$13)-P1178)*N1178/NETWORKDAYS(Lister!$D$20,Lister!$E$20,Lister!$D$7:$D$13),IF(OR(MONTH(F1178)=4,MONTH(E1178)=6),0)))))),0),"")</f>
        <v/>
      </c>
      <c r="T1178" s="48" t="str">
        <f>IFERROR(MAX(IF(OR(O1178="",P1178="",Q1178=""),"",IF(AND(MONTH(E1178)=6,MONTH(F1178)=6),(NETWORKDAYS(E1178,F1178,Lister!$D$7:$D$13)-Q1178)*N1178/NETWORKDAYS(Lister!$D$21,Lister!$E$21,Lister!$D$7:$D$13),IF(AND(MONTH(E1178)&lt;6,MONTH(F1178)=6),(NETWORKDAYS(Lister!$D$21,F1178,Lister!$D$7:$D$13)-Q1178)*N1178/NETWORKDAYS(Lister!$D$21,Lister!$E$21,Lister!$D$7:$D$13),IF(MONTH(F1178)&lt;6,0)))),0),"")</f>
        <v/>
      </c>
      <c r="U1178" s="50" t="str">
        <f t="shared" si="93"/>
        <v/>
      </c>
    </row>
    <row r="1179" spans="1:21" x14ac:dyDescent="0.35">
      <c r="A1179" s="11" t="str">
        <f t="shared" si="94"/>
        <v/>
      </c>
      <c r="B1179" s="32"/>
      <c r="C1179" s="17"/>
      <c r="D1179" s="18"/>
      <c r="E1179" s="12"/>
      <c r="F1179" s="12"/>
      <c r="G1179" s="40" t="str">
        <f>IF(OR(E1179="",F1179=""),"",NETWORKDAYS(E1179,F1179,Lister!$D$7:$D$13))</f>
        <v/>
      </c>
      <c r="H1179" s="14"/>
      <c r="I1179" s="25" t="str">
        <f t="shared" si="90"/>
        <v/>
      </c>
      <c r="J1179" s="45"/>
      <c r="K1179" s="46"/>
      <c r="L1179" s="15"/>
      <c r="M1179" s="49" t="str">
        <f t="shared" si="91"/>
        <v/>
      </c>
      <c r="N1179" s="47" t="str">
        <f t="shared" si="92"/>
        <v/>
      </c>
      <c r="O1179" s="15"/>
      <c r="P1179" s="15"/>
      <c r="Q1179" s="15"/>
      <c r="R1179" s="48" t="str">
        <f>IFERROR(MAX(IF(OR(O1179="",P1179="",Q1179=""),"",IF(AND(MONTH(E1179)=4,MONTH(F1179)=4),(NETWORKDAYS(E1179,F1179,Lister!$D$7:$D$13)-O1179)*N1179/NETWORKDAYS(Lister!$D$19,Lister!$E$19,Lister!$D$7:$D$13),IF(AND(MONTH(E1179)=4,MONTH(F1179)&gt;4),(NETWORKDAYS(E1179,Lister!$E$19,Lister!$D$7:$D$13)-O1179)*N1179/NETWORKDAYS(Lister!$D$19,Lister!$E$19,Lister!$D$7:$D$13),IF(MONTH(E1179)&gt;4,0)))),0),"")</f>
        <v/>
      </c>
      <c r="S1179" s="48" t="str">
        <f>IFERROR(MAX(IF(OR(O1179="",P1179="",Q1179=""),"",IF(AND(MONTH(E1179)=5,MONTH(F1179)=5),(NETWORKDAYS(E1179,F1179,Lister!$D$7:$D$13)-P1179)*N1179/NETWORKDAYS(Lister!$D$20,Lister!$E$20,Lister!$D$7:$D$13),IF(AND(MONTH(E1179)=4,MONTH(F1179)=5),(NETWORKDAYS(Lister!$D$20,F1179,Lister!$D$7:$D$13)-P1179)*N1179/NETWORKDAYS(Lister!$D$20,Lister!$E$20,Lister!$D$7:$D$13),IF(AND(MONTH(E1179)=5,MONTH(F1179)=6),(NETWORKDAYS(E1179,Lister!$E$20,Lister!$D$7:$D$13)-P1179)*N1179/NETWORKDAYS(Lister!$D$20,Lister!$E$20,Lister!$D$7:$D$13),IF(AND(MONTH(E1179)=4,MONTH(F1179)=6),(NETWORKDAYS(Lister!$D$20,Lister!$E$20,Lister!$D$7:$D$13)-P1179)*N1179/NETWORKDAYS(Lister!$D$20,Lister!$E$20,Lister!$D$7:$D$13),IF(OR(MONTH(F1179)=4,MONTH(E1179)=6),0)))))),0),"")</f>
        <v/>
      </c>
      <c r="T1179" s="48" t="str">
        <f>IFERROR(MAX(IF(OR(O1179="",P1179="",Q1179=""),"",IF(AND(MONTH(E1179)=6,MONTH(F1179)=6),(NETWORKDAYS(E1179,F1179,Lister!$D$7:$D$13)-Q1179)*N1179/NETWORKDAYS(Lister!$D$21,Lister!$E$21,Lister!$D$7:$D$13),IF(AND(MONTH(E1179)&lt;6,MONTH(F1179)=6),(NETWORKDAYS(Lister!$D$21,F1179,Lister!$D$7:$D$13)-Q1179)*N1179/NETWORKDAYS(Lister!$D$21,Lister!$E$21,Lister!$D$7:$D$13),IF(MONTH(F1179)&lt;6,0)))),0),"")</f>
        <v/>
      </c>
      <c r="U1179" s="50" t="str">
        <f t="shared" si="93"/>
        <v/>
      </c>
    </row>
    <row r="1180" spans="1:21" x14ac:dyDescent="0.35">
      <c r="A1180" s="11" t="str">
        <f t="shared" si="94"/>
        <v/>
      </c>
      <c r="B1180" s="32"/>
      <c r="C1180" s="17"/>
      <c r="D1180" s="18"/>
      <c r="E1180" s="12"/>
      <c r="F1180" s="12"/>
      <c r="G1180" s="40" t="str">
        <f>IF(OR(E1180="",F1180=""),"",NETWORKDAYS(E1180,F1180,Lister!$D$7:$D$13))</f>
        <v/>
      </c>
      <c r="H1180" s="14"/>
      <c r="I1180" s="25" t="str">
        <f t="shared" si="90"/>
        <v/>
      </c>
      <c r="J1180" s="45"/>
      <c r="K1180" s="46"/>
      <c r="L1180" s="15"/>
      <c r="M1180" s="49" t="str">
        <f t="shared" si="91"/>
        <v/>
      </c>
      <c r="N1180" s="47" t="str">
        <f t="shared" si="92"/>
        <v/>
      </c>
      <c r="O1180" s="15"/>
      <c r="P1180" s="15"/>
      <c r="Q1180" s="15"/>
      <c r="R1180" s="48" t="str">
        <f>IFERROR(MAX(IF(OR(O1180="",P1180="",Q1180=""),"",IF(AND(MONTH(E1180)=4,MONTH(F1180)=4),(NETWORKDAYS(E1180,F1180,Lister!$D$7:$D$13)-O1180)*N1180/NETWORKDAYS(Lister!$D$19,Lister!$E$19,Lister!$D$7:$D$13),IF(AND(MONTH(E1180)=4,MONTH(F1180)&gt;4),(NETWORKDAYS(E1180,Lister!$E$19,Lister!$D$7:$D$13)-O1180)*N1180/NETWORKDAYS(Lister!$D$19,Lister!$E$19,Lister!$D$7:$D$13),IF(MONTH(E1180)&gt;4,0)))),0),"")</f>
        <v/>
      </c>
      <c r="S1180" s="48" t="str">
        <f>IFERROR(MAX(IF(OR(O1180="",P1180="",Q1180=""),"",IF(AND(MONTH(E1180)=5,MONTH(F1180)=5),(NETWORKDAYS(E1180,F1180,Lister!$D$7:$D$13)-P1180)*N1180/NETWORKDAYS(Lister!$D$20,Lister!$E$20,Lister!$D$7:$D$13),IF(AND(MONTH(E1180)=4,MONTH(F1180)=5),(NETWORKDAYS(Lister!$D$20,F1180,Lister!$D$7:$D$13)-P1180)*N1180/NETWORKDAYS(Lister!$D$20,Lister!$E$20,Lister!$D$7:$D$13),IF(AND(MONTH(E1180)=5,MONTH(F1180)=6),(NETWORKDAYS(E1180,Lister!$E$20,Lister!$D$7:$D$13)-P1180)*N1180/NETWORKDAYS(Lister!$D$20,Lister!$E$20,Lister!$D$7:$D$13),IF(AND(MONTH(E1180)=4,MONTH(F1180)=6),(NETWORKDAYS(Lister!$D$20,Lister!$E$20,Lister!$D$7:$D$13)-P1180)*N1180/NETWORKDAYS(Lister!$D$20,Lister!$E$20,Lister!$D$7:$D$13),IF(OR(MONTH(F1180)=4,MONTH(E1180)=6),0)))))),0),"")</f>
        <v/>
      </c>
      <c r="T1180" s="48" t="str">
        <f>IFERROR(MAX(IF(OR(O1180="",P1180="",Q1180=""),"",IF(AND(MONTH(E1180)=6,MONTH(F1180)=6),(NETWORKDAYS(E1180,F1180,Lister!$D$7:$D$13)-Q1180)*N1180/NETWORKDAYS(Lister!$D$21,Lister!$E$21,Lister!$D$7:$D$13),IF(AND(MONTH(E1180)&lt;6,MONTH(F1180)=6),(NETWORKDAYS(Lister!$D$21,F1180,Lister!$D$7:$D$13)-Q1180)*N1180/NETWORKDAYS(Lister!$D$21,Lister!$E$21,Lister!$D$7:$D$13),IF(MONTH(F1180)&lt;6,0)))),0),"")</f>
        <v/>
      </c>
      <c r="U1180" s="50" t="str">
        <f t="shared" si="93"/>
        <v/>
      </c>
    </row>
    <row r="1181" spans="1:21" x14ac:dyDescent="0.35">
      <c r="A1181" s="11" t="str">
        <f t="shared" si="94"/>
        <v/>
      </c>
      <c r="B1181" s="32"/>
      <c r="C1181" s="17"/>
      <c r="D1181" s="18"/>
      <c r="E1181" s="12"/>
      <c r="F1181" s="12"/>
      <c r="G1181" s="40" t="str">
        <f>IF(OR(E1181="",F1181=""),"",NETWORKDAYS(E1181,F1181,Lister!$D$7:$D$13))</f>
        <v/>
      </c>
      <c r="H1181" s="14"/>
      <c r="I1181" s="25" t="str">
        <f t="shared" si="90"/>
        <v/>
      </c>
      <c r="J1181" s="45"/>
      <c r="K1181" s="46"/>
      <c r="L1181" s="15"/>
      <c r="M1181" s="49" t="str">
        <f t="shared" si="91"/>
        <v/>
      </c>
      <c r="N1181" s="47" t="str">
        <f t="shared" si="92"/>
        <v/>
      </c>
      <c r="O1181" s="15"/>
      <c r="P1181" s="15"/>
      <c r="Q1181" s="15"/>
      <c r="R1181" s="48" t="str">
        <f>IFERROR(MAX(IF(OR(O1181="",P1181="",Q1181=""),"",IF(AND(MONTH(E1181)=4,MONTH(F1181)=4),(NETWORKDAYS(E1181,F1181,Lister!$D$7:$D$13)-O1181)*N1181/NETWORKDAYS(Lister!$D$19,Lister!$E$19,Lister!$D$7:$D$13),IF(AND(MONTH(E1181)=4,MONTH(F1181)&gt;4),(NETWORKDAYS(E1181,Lister!$E$19,Lister!$D$7:$D$13)-O1181)*N1181/NETWORKDAYS(Lister!$D$19,Lister!$E$19,Lister!$D$7:$D$13),IF(MONTH(E1181)&gt;4,0)))),0),"")</f>
        <v/>
      </c>
      <c r="S1181" s="48" t="str">
        <f>IFERROR(MAX(IF(OR(O1181="",P1181="",Q1181=""),"",IF(AND(MONTH(E1181)=5,MONTH(F1181)=5),(NETWORKDAYS(E1181,F1181,Lister!$D$7:$D$13)-P1181)*N1181/NETWORKDAYS(Lister!$D$20,Lister!$E$20,Lister!$D$7:$D$13),IF(AND(MONTH(E1181)=4,MONTH(F1181)=5),(NETWORKDAYS(Lister!$D$20,F1181,Lister!$D$7:$D$13)-P1181)*N1181/NETWORKDAYS(Lister!$D$20,Lister!$E$20,Lister!$D$7:$D$13),IF(AND(MONTH(E1181)=5,MONTH(F1181)=6),(NETWORKDAYS(E1181,Lister!$E$20,Lister!$D$7:$D$13)-P1181)*N1181/NETWORKDAYS(Lister!$D$20,Lister!$E$20,Lister!$D$7:$D$13),IF(AND(MONTH(E1181)=4,MONTH(F1181)=6),(NETWORKDAYS(Lister!$D$20,Lister!$E$20,Lister!$D$7:$D$13)-P1181)*N1181/NETWORKDAYS(Lister!$D$20,Lister!$E$20,Lister!$D$7:$D$13),IF(OR(MONTH(F1181)=4,MONTH(E1181)=6),0)))))),0),"")</f>
        <v/>
      </c>
      <c r="T1181" s="48" t="str">
        <f>IFERROR(MAX(IF(OR(O1181="",P1181="",Q1181=""),"",IF(AND(MONTH(E1181)=6,MONTH(F1181)=6),(NETWORKDAYS(E1181,F1181,Lister!$D$7:$D$13)-Q1181)*N1181/NETWORKDAYS(Lister!$D$21,Lister!$E$21,Lister!$D$7:$D$13),IF(AND(MONTH(E1181)&lt;6,MONTH(F1181)=6),(NETWORKDAYS(Lister!$D$21,F1181,Lister!$D$7:$D$13)-Q1181)*N1181/NETWORKDAYS(Lister!$D$21,Lister!$E$21,Lister!$D$7:$D$13),IF(MONTH(F1181)&lt;6,0)))),0),"")</f>
        <v/>
      </c>
      <c r="U1181" s="50" t="str">
        <f t="shared" si="93"/>
        <v/>
      </c>
    </row>
    <row r="1182" spans="1:21" x14ac:dyDescent="0.35">
      <c r="A1182" s="11" t="str">
        <f t="shared" si="94"/>
        <v/>
      </c>
      <c r="B1182" s="32"/>
      <c r="C1182" s="17"/>
      <c r="D1182" s="18"/>
      <c r="E1182" s="12"/>
      <c r="F1182" s="12"/>
      <c r="G1182" s="40" t="str">
        <f>IF(OR(E1182="",F1182=""),"",NETWORKDAYS(E1182,F1182,Lister!$D$7:$D$13))</f>
        <v/>
      </c>
      <c r="H1182" s="14"/>
      <c r="I1182" s="25" t="str">
        <f t="shared" si="90"/>
        <v/>
      </c>
      <c r="J1182" s="45"/>
      <c r="K1182" s="46"/>
      <c r="L1182" s="15"/>
      <c r="M1182" s="49" t="str">
        <f t="shared" si="91"/>
        <v/>
      </c>
      <c r="N1182" s="47" t="str">
        <f t="shared" si="92"/>
        <v/>
      </c>
      <c r="O1182" s="15"/>
      <c r="P1182" s="15"/>
      <c r="Q1182" s="15"/>
      <c r="R1182" s="48" t="str">
        <f>IFERROR(MAX(IF(OR(O1182="",P1182="",Q1182=""),"",IF(AND(MONTH(E1182)=4,MONTH(F1182)=4),(NETWORKDAYS(E1182,F1182,Lister!$D$7:$D$13)-O1182)*N1182/NETWORKDAYS(Lister!$D$19,Lister!$E$19,Lister!$D$7:$D$13),IF(AND(MONTH(E1182)=4,MONTH(F1182)&gt;4),(NETWORKDAYS(E1182,Lister!$E$19,Lister!$D$7:$D$13)-O1182)*N1182/NETWORKDAYS(Lister!$D$19,Lister!$E$19,Lister!$D$7:$D$13),IF(MONTH(E1182)&gt;4,0)))),0),"")</f>
        <v/>
      </c>
      <c r="S1182" s="48" t="str">
        <f>IFERROR(MAX(IF(OR(O1182="",P1182="",Q1182=""),"",IF(AND(MONTH(E1182)=5,MONTH(F1182)=5),(NETWORKDAYS(E1182,F1182,Lister!$D$7:$D$13)-P1182)*N1182/NETWORKDAYS(Lister!$D$20,Lister!$E$20,Lister!$D$7:$D$13),IF(AND(MONTH(E1182)=4,MONTH(F1182)=5),(NETWORKDAYS(Lister!$D$20,F1182,Lister!$D$7:$D$13)-P1182)*N1182/NETWORKDAYS(Lister!$D$20,Lister!$E$20,Lister!$D$7:$D$13),IF(AND(MONTH(E1182)=5,MONTH(F1182)=6),(NETWORKDAYS(E1182,Lister!$E$20,Lister!$D$7:$D$13)-P1182)*N1182/NETWORKDAYS(Lister!$D$20,Lister!$E$20,Lister!$D$7:$D$13),IF(AND(MONTH(E1182)=4,MONTH(F1182)=6),(NETWORKDAYS(Lister!$D$20,Lister!$E$20,Lister!$D$7:$D$13)-P1182)*N1182/NETWORKDAYS(Lister!$D$20,Lister!$E$20,Lister!$D$7:$D$13),IF(OR(MONTH(F1182)=4,MONTH(E1182)=6),0)))))),0),"")</f>
        <v/>
      </c>
      <c r="T1182" s="48" t="str">
        <f>IFERROR(MAX(IF(OR(O1182="",P1182="",Q1182=""),"",IF(AND(MONTH(E1182)=6,MONTH(F1182)=6),(NETWORKDAYS(E1182,F1182,Lister!$D$7:$D$13)-Q1182)*N1182/NETWORKDAYS(Lister!$D$21,Lister!$E$21,Lister!$D$7:$D$13),IF(AND(MONTH(E1182)&lt;6,MONTH(F1182)=6),(NETWORKDAYS(Lister!$D$21,F1182,Lister!$D$7:$D$13)-Q1182)*N1182/NETWORKDAYS(Lister!$D$21,Lister!$E$21,Lister!$D$7:$D$13),IF(MONTH(F1182)&lt;6,0)))),0),"")</f>
        <v/>
      </c>
      <c r="U1182" s="50" t="str">
        <f t="shared" si="93"/>
        <v/>
      </c>
    </row>
    <row r="1183" spans="1:21" x14ac:dyDescent="0.35">
      <c r="A1183" s="11" t="str">
        <f t="shared" si="94"/>
        <v/>
      </c>
      <c r="B1183" s="32"/>
      <c r="C1183" s="17"/>
      <c r="D1183" s="18"/>
      <c r="E1183" s="12"/>
      <c r="F1183" s="12"/>
      <c r="G1183" s="40" t="str">
        <f>IF(OR(E1183="",F1183=""),"",NETWORKDAYS(E1183,F1183,Lister!$D$7:$D$13))</f>
        <v/>
      </c>
      <c r="H1183" s="14"/>
      <c r="I1183" s="25" t="str">
        <f t="shared" si="90"/>
        <v/>
      </c>
      <c r="J1183" s="45"/>
      <c r="K1183" s="46"/>
      <c r="L1183" s="15"/>
      <c r="M1183" s="49" t="str">
        <f t="shared" si="91"/>
        <v/>
      </c>
      <c r="N1183" s="47" t="str">
        <f t="shared" si="92"/>
        <v/>
      </c>
      <c r="O1183" s="15"/>
      <c r="P1183" s="15"/>
      <c r="Q1183" s="15"/>
      <c r="R1183" s="48" t="str">
        <f>IFERROR(MAX(IF(OR(O1183="",P1183="",Q1183=""),"",IF(AND(MONTH(E1183)=4,MONTH(F1183)=4),(NETWORKDAYS(E1183,F1183,Lister!$D$7:$D$13)-O1183)*N1183/NETWORKDAYS(Lister!$D$19,Lister!$E$19,Lister!$D$7:$D$13),IF(AND(MONTH(E1183)=4,MONTH(F1183)&gt;4),(NETWORKDAYS(E1183,Lister!$E$19,Lister!$D$7:$D$13)-O1183)*N1183/NETWORKDAYS(Lister!$D$19,Lister!$E$19,Lister!$D$7:$D$13),IF(MONTH(E1183)&gt;4,0)))),0),"")</f>
        <v/>
      </c>
      <c r="S1183" s="48" t="str">
        <f>IFERROR(MAX(IF(OR(O1183="",P1183="",Q1183=""),"",IF(AND(MONTH(E1183)=5,MONTH(F1183)=5),(NETWORKDAYS(E1183,F1183,Lister!$D$7:$D$13)-P1183)*N1183/NETWORKDAYS(Lister!$D$20,Lister!$E$20,Lister!$D$7:$D$13),IF(AND(MONTH(E1183)=4,MONTH(F1183)=5),(NETWORKDAYS(Lister!$D$20,F1183,Lister!$D$7:$D$13)-P1183)*N1183/NETWORKDAYS(Lister!$D$20,Lister!$E$20,Lister!$D$7:$D$13),IF(AND(MONTH(E1183)=5,MONTH(F1183)=6),(NETWORKDAYS(E1183,Lister!$E$20,Lister!$D$7:$D$13)-P1183)*N1183/NETWORKDAYS(Lister!$D$20,Lister!$E$20,Lister!$D$7:$D$13),IF(AND(MONTH(E1183)=4,MONTH(F1183)=6),(NETWORKDAYS(Lister!$D$20,Lister!$E$20,Lister!$D$7:$D$13)-P1183)*N1183/NETWORKDAYS(Lister!$D$20,Lister!$E$20,Lister!$D$7:$D$13),IF(OR(MONTH(F1183)=4,MONTH(E1183)=6),0)))))),0),"")</f>
        <v/>
      </c>
      <c r="T1183" s="48" t="str">
        <f>IFERROR(MAX(IF(OR(O1183="",P1183="",Q1183=""),"",IF(AND(MONTH(E1183)=6,MONTH(F1183)=6),(NETWORKDAYS(E1183,F1183,Lister!$D$7:$D$13)-Q1183)*N1183/NETWORKDAYS(Lister!$D$21,Lister!$E$21,Lister!$D$7:$D$13),IF(AND(MONTH(E1183)&lt;6,MONTH(F1183)=6),(NETWORKDAYS(Lister!$D$21,F1183,Lister!$D$7:$D$13)-Q1183)*N1183/NETWORKDAYS(Lister!$D$21,Lister!$E$21,Lister!$D$7:$D$13),IF(MONTH(F1183)&lt;6,0)))),0),"")</f>
        <v/>
      </c>
      <c r="U1183" s="50" t="str">
        <f t="shared" si="93"/>
        <v/>
      </c>
    </row>
    <row r="1184" spans="1:21" x14ac:dyDescent="0.35">
      <c r="A1184" s="11" t="str">
        <f t="shared" si="94"/>
        <v/>
      </c>
      <c r="B1184" s="32"/>
      <c r="C1184" s="17"/>
      <c r="D1184" s="18"/>
      <c r="E1184" s="12"/>
      <c r="F1184" s="12"/>
      <c r="G1184" s="40" t="str">
        <f>IF(OR(E1184="",F1184=""),"",NETWORKDAYS(E1184,F1184,Lister!$D$7:$D$13))</f>
        <v/>
      </c>
      <c r="H1184" s="14"/>
      <c r="I1184" s="25" t="str">
        <f t="shared" si="90"/>
        <v/>
      </c>
      <c r="J1184" s="45"/>
      <c r="K1184" s="46"/>
      <c r="L1184" s="15"/>
      <c r="M1184" s="49" t="str">
        <f t="shared" si="91"/>
        <v/>
      </c>
      <c r="N1184" s="47" t="str">
        <f t="shared" si="92"/>
        <v/>
      </c>
      <c r="O1184" s="15"/>
      <c r="P1184" s="15"/>
      <c r="Q1184" s="15"/>
      <c r="R1184" s="48" t="str">
        <f>IFERROR(MAX(IF(OR(O1184="",P1184="",Q1184=""),"",IF(AND(MONTH(E1184)=4,MONTH(F1184)=4),(NETWORKDAYS(E1184,F1184,Lister!$D$7:$D$13)-O1184)*N1184/NETWORKDAYS(Lister!$D$19,Lister!$E$19,Lister!$D$7:$D$13),IF(AND(MONTH(E1184)=4,MONTH(F1184)&gt;4),(NETWORKDAYS(E1184,Lister!$E$19,Lister!$D$7:$D$13)-O1184)*N1184/NETWORKDAYS(Lister!$D$19,Lister!$E$19,Lister!$D$7:$D$13),IF(MONTH(E1184)&gt;4,0)))),0),"")</f>
        <v/>
      </c>
      <c r="S1184" s="48" t="str">
        <f>IFERROR(MAX(IF(OR(O1184="",P1184="",Q1184=""),"",IF(AND(MONTH(E1184)=5,MONTH(F1184)=5),(NETWORKDAYS(E1184,F1184,Lister!$D$7:$D$13)-P1184)*N1184/NETWORKDAYS(Lister!$D$20,Lister!$E$20,Lister!$D$7:$D$13),IF(AND(MONTH(E1184)=4,MONTH(F1184)=5),(NETWORKDAYS(Lister!$D$20,F1184,Lister!$D$7:$D$13)-P1184)*N1184/NETWORKDAYS(Lister!$D$20,Lister!$E$20,Lister!$D$7:$D$13),IF(AND(MONTH(E1184)=5,MONTH(F1184)=6),(NETWORKDAYS(E1184,Lister!$E$20,Lister!$D$7:$D$13)-P1184)*N1184/NETWORKDAYS(Lister!$D$20,Lister!$E$20,Lister!$D$7:$D$13),IF(AND(MONTH(E1184)=4,MONTH(F1184)=6),(NETWORKDAYS(Lister!$D$20,Lister!$E$20,Lister!$D$7:$D$13)-P1184)*N1184/NETWORKDAYS(Lister!$D$20,Lister!$E$20,Lister!$D$7:$D$13),IF(OR(MONTH(F1184)=4,MONTH(E1184)=6),0)))))),0),"")</f>
        <v/>
      </c>
      <c r="T1184" s="48" t="str">
        <f>IFERROR(MAX(IF(OR(O1184="",P1184="",Q1184=""),"",IF(AND(MONTH(E1184)=6,MONTH(F1184)=6),(NETWORKDAYS(E1184,F1184,Lister!$D$7:$D$13)-Q1184)*N1184/NETWORKDAYS(Lister!$D$21,Lister!$E$21,Lister!$D$7:$D$13),IF(AND(MONTH(E1184)&lt;6,MONTH(F1184)=6),(NETWORKDAYS(Lister!$D$21,F1184,Lister!$D$7:$D$13)-Q1184)*N1184/NETWORKDAYS(Lister!$D$21,Lister!$E$21,Lister!$D$7:$D$13),IF(MONTH(F1184)&lt;6,0)))),0),"")</f>
        <v/>
      </c>
      <c r="U1184" s="50" t="str">
        <f t="shared" si="93"/>
        <v/>
      </c>
    </row>
    <row r="1185" spans="1:21" x14ac:dyDescent="0.35">
      <c r="A1185" s="11" t="str">
        <f t="shared" si="94"/>
        <v/>
      </c>
      <c r="B1185" s="32"/>
      <c r="C1185" s="17"/>
      <c r="D1185" s="18"/>
      <c r="E1185" s="12"/>
      <c r="F1185" s="12"/>
      <c r="G1185" s="40" t="str">
        <f>IF(OR(E1185="",F1185=""),"",NETWORKDAYS(E1185,F1185,Lister!$D$7:$D$13))</f>
        <v/>
      </c>
      <c r="H1185" s="14"/>
      <c r="I1185" s="25" t="str">
        <f t="shared" si="90"/>
        <v/>
      </c>
      <c r="J1185" s="45"/>
      <c r="K1185" s="46"/>
      <c r="L1185" s="15"/>
      <c r="M1185" s="49" t="str">
        <f t="shared" si="91"/>
        <v/>
      </c>
      <c r="N1185" s="47" t="str">
        <f t="shared" si="92"/>
        <v/>
      </c>
      <c r="O1185" s="15"/>
      <c r="P1185" s="15"/>
      <c r="Q1185" s="15"/>
      <c r="R1185" s="48" t="str">
        <f>IFERROR(MAX(IF(OR(O1185="",P1185="",Q1185=""),"",IF(AND(MONTH(E1185)=4,MONTH(F1185)=4),(NETWORKDAYS(E1185,F1185,Lister!$D$7:$D$13)-O1185)*N1185/NETWORKDAYS(Lister!$D$19,Lister!$E$19,Lister!$D$7:$D$13),IF(AND(MONTH(E1185)=4,MONTH(F1185)&gt;4),(NETWORKDAYS(E1185,Lister!$E$19,Lister!$D$7:$D$13)-O1185)*N1185/NETWORKDAYS(Lister!$D$19,Lister!$E$19,Lister!$D$7:$D$13),IF(MONTH(E1185)&gt;4,0)))),0),"")</f>
        <v/>
      </c>
      <c r="S1185" s="48" t="str">
        <f>IFERROR(MAX(IF(OR(O1185="",P1185="",Q1185=""),"",IF(AND(MONTH(E1185)=5,MONTH(F1185)=5),(NETWORKDAYS(E1185,F1185,Lister!$D$7:$D$13)-P1185)*N1185/NETWORKDAYS(Lister!$D$20,Lister!$E$20,Lister!$D$7:$D$13),IF(AND(MONTH(E1185)=4,MONTH(F1185)=5),(NETWORKDAYS(Lister!$D$20,F1185,Lister!$D$7:$D$13)-P1185)*N1185/NETWORKDAYS(Lister!$D$20,Lister!$E$20,Lister!$D$7:$D$13),IF(AND(MONTH(E1185)=5,MONTH(F1185)=6),(NETWORKDAYS(E1185,Lister!$E$20,Lister!$D$7:$D$13)-P1185)*N1185/NETWORKDAYS(Lister!$D$20,Lister!$E$20,Lister!$D$7:$D$13),IF(AND(MONTH(E1185)=4,MONTH(F1185)=6),(NETWORKDAYS(Lister!$D$20,Lister!$E$20,Lister!$D$7:$D$13)-P1185)*N1185/NETWORKDAYS(Lister!$D$20,Lister!$E$20,Lister!$D$7:$D$13),IF(OR(MONTH(F1185)=4,MONTH(E1185)=6),0)))))),0),"")</f>
        <v/>
      </c>
      <c r="T1185" s="48" t="str">
        <f>IFERROR(MAX(IF(OR(O1185="",P1185="",Q1185=""),"",IF(AND(MONTH(E1185)=6,MONTH(F1185)=6),(NETWORKDAYS(E1185,F1185,Lister!$D$7:$D$13)-Q1185)*N1185/NETWORKDAYS(Lister!$D$21,Lister!$E$21,Lister!$D$7:$D$13),IF(AND(MONTH(E1185)&lt;6,MONTH(F1185)=6),(NETWORKDAYS(Lister!$D$21,F1185,Lister!$D$7:$D$13)-Q1185)*N1185/NETWORKDAYS(Lister!$D$21,Lister!$E$21,Lister!$D$7:$D$13),IF(MONTH(F1185)&lt;6,0)))),0),"")</f>
        <v/>
      </c>
      <c r="U1185" s="50" t="str">
        <f t="shared" si="93"/>
        <v/>
      </c>
    </row>
    <row r="1186" spans="1:21" x14ac:dyDescent="0.35">
      <c r="A1186" s="11" t="str">
        <f t="shared" si="94"/>
        <v/>
      </c>
      <c r="B1186" s="32"/>
      <c r="C1186" s="17"/>
      <c r="D1186" s="18"/>
      <c r="E1186" s="12"/>
      <c r="F1186" s="12"/>
      <c r="G1186" s="40" t="str">
        <f>IF(OR(E1186="",F1186=""),"",NETWORKDAYS(E1186,F1186,Lister!$D$7:$D$13))</f>
        <v/>
      </c>
      <c r="H1186" s="14"/>
      <c r="I1186" s="25" t="str">
        <f t="shared" si="90"/>
        <v/>
      </c>
      <c r="J1186" s="45"/>
      <c r="K1186" s="46"/>
      <c r="L1186" s="15"/>
      <c r="M1186" s="49" t="str">
        <f t="shared" si="91"/>
        <v/>
      </c>
      <c r="N1186" s="47" t="str">
        <f t="shared" si="92"/>
        <v/>
      </c>
      <c r="O1186" s="15"/>
      <c r="P1186" s="15"/>
      <c r="Q1186" s="15"/>
      <c r="R1186" s="48" t="str">
        <f>IFERROR(MAX(IF(OR(O1186="",P1186="",Q1186=""),"",IF(AND(MONTH(E1186)=4,MONTH(F1186)=4),(NETWORKDAYS(E1186,F1186,Lister!$D$7:$D$13)-O1186)*N1186/NETWORKDAYS(Lister!$D$19,Lister!$E$19,Lister!$D$7:$D$13),IF(AND(MONTH(E1186)=4,MONTH(F1186)&gt;4),(NETWORKDAYS(E1186,Lister!$E$19,Lister!$D$7:$D$13)-O1186)*N1186/NETWORKDAYS(Lister!$D$19,Lister!$E$19,Lister!$D$7:$D$13),IF(MONTH(E1186)&gt;4,0)))),0),"")</f>
        <v/>
      </c>
      <c r="S1186" s="48" t="str">
        <f>IFERROR(MAX(IF(OR(O1186="",P1186="",Q1186=""),"",IF(AND(MONTH(E1186)=5,MONTH(F1186)=5),(NETWORKDAYS(E1186,F1186,Lister!$D$7:$D$13)-P1186)*N1186/NETWORKDAYS(Lister!$D$20,Lister!$E$20,Lister!$D$7:$D$13),IF(AND(MONTH(E1186)=4,MONTH(F1186)=5),(NETWORKDAYS(Lister!$D$20,F1186,Lister!$D$7:$D$13)-P1186)*N1186/NETWORKDAYS(Lister!$D$20,Lister!$E$20,Lister!$D$7:$D$13),IF(AND(MONTH(E1186)=5,MONTH(F1186)=6),(NETWORKDAYS(E1186,Lister!$E$20,Lister!$D$7:$D$13)-P1186)*N1186/NETWORKDAYS(Lister!$D$20,Lister!$E$20,Lister!$D$7:$D$13),IF(AND(MONTH(E1186)=4,MONTH(F1186)=6),(NETWORKDAYS(Lister!$D$20,Lister!$E$20,Lister!$D$7:$D$13)-P1186)*N1186/NETWORKDAYS(Lister!$D$20,Lister!$E$20,Lister!$D$7:$D$13),IF(OR(MONTH(F1186)=4,MONTH(E1186)=6),0)))))),0),"")</f>
        <v/>
      </c>
      <c r="T1186" s="48" t="str">
        <f>IFERROR(MAX(IF(OR(O1186="",P1186="",Q1186=""),"",IF(AND(MONTH(E1186)=6,MONTH(F1186)=6),(NETWORKDAYS(E1186,F1186,Lister!$D$7:$D$13)-Q1186)*N1186/NETWORKDAYS(Lister!$D$21,Lister!$E$21,Lister!$D$7:$D$13),IF(AND(MONTH(E1186)&lt;6,MONTH(F1186)=6),(NETWORKDAYS(Lister!$D$21,F1186,Lister!$D$7:$D$13)-Q1186)*N1186/NETWORKDAYS(Lister!$D$21,Lister!$E$21,Lister!$D$7:$D$13),IF(MONTH(F1186)&lt;6,0)))),0),"")</f>
        <v/>
      </c>
      <c r="U1186" s="50" t="str">
        <f t="shared" si="93"/>
        <v/>
      </c>
    </row>
    <row r="1187" spans="1:21" x14ac:dyDescent="0.35">
      <c r="A1187" s="11" t="str">
        <f t="shared" si="94"/>
        <v/>
      </c>
      <c r="B1187" s="32"/>
      <c r="C1187" s="17"/>
      <c r="D1187" s="18"/>
      <c r="E1187" s="12"/>
      <c r="F1187" s="12"/>
      <c r="G1187" s="40" t="str">
        <f>IF(OR(E1187="",F1187=""),"",NETWORKDAYS(E1187,F1187,Lister!$D$7:$D$13))</f>
        <v/>
      </c>
      <c r="H1187" s="14"/>
      <c r="I1187" s="25" t="str">
        <f t="shared" si="90"/>
        <v/>
      </c>
      <c r="J1187" s="45"/>
      <c r="K1187" s="46"/>
      <c r="L1187" s="15"/>
      <c r="M1187" s="49" t="str">
        <f t="shared" si="91"/>
        <v/>
      </c>
      <c r="N1187" s="47" t="str">
        <f t="shared" si="92"/>
        <v/>
      </c>
      <c r="O1187" s="15"/>
      <c r="P1187" s="15"/>
      <c r="Q1187" s="15"/>
      <c r="R1187" s="48" t="str">
        <f>IFERROR(MAX(IF(OR(O1187="",P1187="",Q1187=""),"",IF(AND(MONTH(E1187)=4,MONTH(F1187)=4),(NETWORKDAYS(E1187,F1187,Lister!$D$7:$D$13)-O1187)*N1187/NETWORKDAYS(Lister!$D$19,Lister!$E$19,Lister!$D$7:$D$13),IF(AND(MONTH(E1187)=4,MONTH(F1187)&gt;4),(NETWORKDAYS(E1187,Lister!$E$19,Lister!$D$7:$D$13)-O1187)*N1187/NETWORKDAYS(Lister!$D$19,Lister!$E$19,Lister!$D$7:$D$13),IF(MONTH(E1187)&gt;4,0)))),0),"")</f>
        <v/>
      </c>
      <c r="S1187" s="48" t="str">
        <f>IFERROR(MAX(IF(OR(O1187="",P1187="",Q1187=""),"",IF(AND(MONTH(E1187)=5,MONTH(F1187)=5),(NETWORKDAYS(E1187,F1187,Lister!$D$7:$D$13)-P1187)*N1187/NETWORKDAYS(Lister!$D$20,Lister!$E$20,Lister!$D$7:$D$13),IF(AND(MONTH(E1187)=4,MONTH(F1187)=5),(NETWORKDAYS(Lister!$D$20,F1187,Lister!$D$7:$D$13)-P1187)*N1187/NETWORKDAYS(Lister!$D$20,Lister!$E$20,Lister!$D$7:$D$13),IF(AND(MONTH(E1187)=5,MONTH(F1187)=6),(NETWORKDAYS(E1187,Lister!$E$20,Lister!$D$7:$D$13)-P1187)*N1187/NETWORKDAYS(Lister!$D$20,Lister!$E$20,Lister!$D$7:$D$13),IF(AND(MONTH(E1187)=4,MONTH(F1187)=6),(NETWORKDAYS(Lister!$D$20,Lister!$E$20,Lister!$D$7:$D$13)-P1187)*N1187/NETWORKDAYS(Lister!$D$20,Lister!$E$20,Lister!$D$7:$D$13),IF(OR(MONTH(F1187)=4,MONTH(E1187)=6),0)))))),0),"")</f>
        <v/>
      </c>
      <c r="T1187" s="48" t="str">
        <f>IFERROR(MAX(IF(OR(O1187="",P1187="",Q1187=""),"",IF(AND(MONTH(E1187)=6,MONTH(F1187)=6),(NETWORKDAYS(E1187,F1187,Lister!$D$7:$D$13)-Q1187)*N1187/NETWORKDAYS(Lister!$D$21,Lister!$E$21,Lister!$D$7:$D$13),IF(AND(MONTH(E1187)&lt;6,MONTH(F1187)=6),(NETWORKDAYS(Lister!$D$21,F1187,Lister!$D$7:$D$13)-Q1187)*N1187/NETWORKDAYS(Lister!$D$21,Lister!$E$21,Lister!$D$7:$D$13),IF(MONTH(F1187)&lt;6,0)))),0),"")</f>
        <v/>
      </c>
      <c r="U1187" s="50" t="str">
        <f t="shared" si="93"/>
        <v/>
      </c>
    </row>
    <row r="1188" spans="1:21" x14ac:dyDescent="0.35">
      <c r="A1188" s="11" t="str">
        <f t="shared" si="94"/>
        <v/>
      </c>
      <c r="B1188" s="32"/>
      <c r="C1188" s="17"/>
      <c r="D1188" s="18"/>
      <c r="E1188" s="12"/>
      <c r="F1188" s="12"/>
      <c r="G1188" s="40" t="str">
        <f>IF(OR(E1188="",F1188=""),"",NETWORKDAYS(E1188,F1188,Lister!$D$7:$D$13))</f>
        <v/>
      </c>
      <c r="H1188" s="14"/>
      <c r="I1188" s="25" t="str">
        <f t="shared" si="90"/>
        <v/>
      </c>
      <c r="J1188" s="45"/>
      <c r="K1188" s="46"/>
      <c r="L1188" s="15"/>
      <c r="M1188" s="49" t="str">
        <f t="shared" si="91"/>
        <v/>
      </c>
      <c r="N1188" s="47" t="str">
        <f t="shared" si="92"/>
        <v/>
      </c>
      <c r="O1188" s="15"/>
      <c r="P1188" s="15"/>
      <c r="Q1188" s="15"/>
      <c r="R1188" s="48" t="str">
        <f>IFERROR(MAX(IF(OR(O1188="",P1188="",Q1188=""),"",IF(AND(MONTH(E1188)=4,MONTH(F1188)=4),(NETWORKDAYS(E1188,F1188,Lister!$D$7:$D$13)-O1188)*N1188/NETWORKDAYS(Lister!$D$19,Lister!$E$19,Lister!$D$7:$D$13),IF(AND(MONTH(E1188)=4,MONTH(F1188)&gt;4),(NETWORKDAYS(E1188,Lister!$E$19,Lister!$D$7:$D$13)-O1188)*N1188/NETWORKDAYS(Lister!$D$19,Lister!$E$19,Lister!$D$7:$D$13),IF(MONTH(E1188)&gt;4,0)))),0),"")</f>
        <v/>
      </c>
      <c r="S1188" s="48" t="str">
        <f>IFERROR(MAX(IF(OR(O1188="",P1188="",Q1188=""),"",IF(AND(MONTH(E1188)=5,MONTH(F1188)=5),(NETWORKDAYS(E1188,F1188,Lister!$D$7:$D$13)-P1188)*N1188/NETWORKDAYS(Lister!$D$20,Lister!$E$20,Lister!$D$7:$D$13),IF(AND(MONTH(E1188)=4,MONTH(F1188)=5),(NETWORKDAYS(Lister!$D$20,F1188,Lister!$D$7:$D$13)-P1188)*N1188/NETWORKDAYS(Lister!$D$20,Lister!$E$20,Lister!$D$7:$D$13),IF(AND(MONTH(E1188)=5,MONTH(F1188)=6),(NETWORKDAYS(E1188,Lister!$E$20,Lister!$D$7:$D$13)-P1188)*N1188/NETWORKDAYS(Lister!$D$20,Lister!$E$20,Lister!$D$7:$D$13),IF(AND(MONTH(E1188)=4,MONTH(F1188)=6),(NETWORKDAYS(Lister!$D$20,Lister!$E$20,Lister!$D$7:$D$13)-P1188)*N1188/NETWORKDAYS(Lister!$D$20,Lister!$E$20,Lister!$D$7:$D$13),IF(OR(MONTH(F1188)=4,MONTH(E1188)=6),0)))))),0),"")</f>
        <v/>
      </c>
      <c r="T1188" s="48" t="str">
        <f>IFERROR(MAX(IF(OR(O1188="",P1188="",Q1188=""),"",IF(AND(MONTH(E1188)=6,MONTH(F1188)=6),(NETWORKDAYS(E1188,F1188,Lister!$D$7:$D$13)-Q1188)*N1188/NETWORKDAYS(Lister!$D$21,Lister!$E$21,Lister!$D$7:$D$13),IF(AND(MONTH(E1188)&lt;6,MONTH(F1188)=6),(NETWORKDAYS(Lister!$D$21,F1188,Lister!$D$7:$D$13)-Q1188)*N1188/NETWORKDAYS(Lister!$D$21,Lister!$E$21,Lister!$D$7:$D$13),IF(MONTH(F1188)&lt;6,0)))),0),"")</f>
        <v/>
      </c>
      <c r="U1188" s="50" t="str">
        <f t="shared" si="93"/>
        <v/>
      </c>
    </row>
    <row r="1189" spans="1:21" x14ac:dyDescent="0.35">
      <c r="A1189" s="11" t="str">
        <f t="shared" si="94"/>
        <v/>
      </c>
      <c r="B1189" s="32"/>
      <c r="C1189" s="17"/>
      <c r="D1189" s="18"/>
      <c r="E1189" s="12"/>
      <c r="F1189" s="12"/>
      <c r="G1189" s="40" t="str">
        <f>IF(OR(E1189="",F1189=""),"",NETWORKDAYS(E1189,F1189,Lister!$D$7:$D$13))</f>
        <v/>
      </c>
      <c r="H1189" s="14"/>
      <c r="I1189" s="25" t="str">
        <f t="shared" si="90"/>
        <v/>
      </c>
      <c r="J1189" s="45"/>
      <c r="K1189" s="46"/>
      <c r="L1189" s="15"/>
      <c r="M1189" s="49" t="str">
        <f t="shared" si="91"/>
        <v/>
      </c>
      <c r="N1189" s="47" t="str">
        <f t="shared" si="92"/>
        <v/>
      </c>
      <c r="O1189" s="15"/>
      <c r="P1189" s="15"/>
      <c r="Q1189" s="15"/>
      <c r="R1189" s="48" t="str">
        <f>IFERROR(MAX(IF(OR(O1189="",P1189="",Q1189=""),"",IF(AND(MONTH(E1189)=4,MONTH(F1189)=4),(NETWORKDAYS(E1189,F1189,Lister!$D$7:$D$13)-O1189)*N1189/NETWORKDAYS(Lister!$D$19,Lister!$E$19,Lister!$D$7:$D$13),IF(AND(MONTH(E1189)=4,MONTH(F1189)&gt;4),(NETWORKDAYS(E1189,Lister!$E$19,Lister!$D$7:$D$13)-O1189)*N1189/NETWORKDAYS(Lister!$D$19,Lister!$E$19,Lister!$D$7:$D$13),IF(MONTH(E1189)&gt;4,0)))),0),"")</f>
        <v/>
      </c>
      <c r="S1189" s="48" t="str">
        <f>IFERROR(MAX(IF(OR(O1189="",P1189="",Q1189=""),"",IF(AND(MONTH(E1189)=5,MONTH(F1189)=5),(NETWORKDAYS(E1189,F1189,Lister!$D$7:$D$13)-P1189)*N1189/NETWORKDAYS(Lister!$D$20,Lister!$E$20,Lister!$D$7:$D$13),IF(AND(MONTH(E1189)=4,MONTH(F1189)=5),(NETWORKDAYS(Lister!$D$20,F1189,Lister!$D$7:$D$13)-P1189)*N1189/NETWORKDAYS(Lister!$D$20,Lister!$E$20,Lister!$D$7:$D$13),IF(AND(MONTH(E1189)=5,MONTH(F1189)=6),(NETWORKDAYS(E1189,Lister!$E$20,Lister!$D$7:$D$13)-P1189)*N1189/NETWORKDAYS(Lister!$D$20,Lister!$E$20,Lister!$D$7:$D$13),IF(AND(MONTH(E1189)=4,MONTH(F1189)=6),(NETWORKDAYS(Lister!$D$20,Lister!$E$20,Lister!$D$7:$D$13)-P1189)*N1189/NETWORKDAYS(Lister!$D$20,Lister!$E$20,Lister!$D$7:$D$13),IF(OR(MONTH(F1189)=4,MONTH(E1189)=6),0)))))),0),"")</f>
        <v/>
      </c>
      <c r="T1189" s="48" t="str">
        <f>IFERROR(MAX(IF(OR(O1189="",P1189="",Q1189=""),"",IF(AND(MONTH(E1189)=6,MONTH(F1189)=6),(NETWORKDAYS(E1189,F1189,Lister!$D$7:$D$13)-Q1189)*N1189/NETWORKDAYS(Lister!$D$21,Lister!$E$21,Lister!$D$7:$D$13),IF(AND(MONTH(E1189)&lt;6,MONTH(F1189)=6),(NETWORKDAYS(Lister!$D$21,F1189,Lister!$D$7:$D$13)-Q1189)*N1189/NETWORKDAYS(Lister!$D$21,Lister!$E$21,Lister!$D$7:$D$13),IF(MONTH(F1189)&lt;6,0)))),0),"")</f>
        <v/>
      </c>
      <c r="U1189" s="50" t="str">
        <f t="shared" si="93"/>
        <v/>
      </c>
    </row>
    <row r="1190" spans="1:21" x14ac:dyDescent="0.35">
      <c r="A1190" s="11" t="str">
        <f t="shared" si="94"/>
        <v/>
      </c>
      <c r="B1190" s="32"/>
      <c r="C1190" s="17"/>
      <c r="D1190" s="18"/>
      <c r="E1190" s="12"/>
      <c r="F1190" s="12"/>
      <c r="G1190" s="40" t="str">
        <f>IF(OR(E1190="",F1190=""),"",NETWORKDAYS(E1190,F1190,Lister!$D$7:$D$13))</f>
        <v/>
      </c>
      <c r="H1190" s="14"/>
      <c r="I1190" s="25" t="str">
        <f t="shared" si="90"/>
        <v/>
      </c>
      <c r="J1190" s="45"/>
      <c r="K1190" s="46"/>
      <c r="L1190" s="15"/>
      <c r="M1190" s="49" t="str">
        <f t="shared" si="91"/>
        <v/>
      </c>
      <c r="N1190" s="47" t="str">
        <f t="shared" si="92"/>
        <v/>
      </c>
      <c r="O1190" s="15"/>
      <c r="P1190" s="15"/>
      <c r="Q1190" s="15"/>
      <c r="R1190" s="48" t="str">
        <f>IFERROR(MAX(IF(OR(O1190="",P1190="",Q1190=""),"",IF(AND(MONTH(E1190)=4,MONTH(F1190)=4),(NETWORKDAYS(E1190,F1190,Lister!$D$7:$D$13)-O1190)*N1190/NETWORKDAYS(Lister!$D$19,Lister!$E$19,Lister!$D$7:$D$13),IF(AND(MONTH(E1190)=4,MONTH(F1190)&gt;4),(NETWORKDAYS(E1190,Lister!$E$19,Lister!$D$7:$D$13)-O1190)*N1190/NETWORKDAYS(Lister!$D$19,Lister!$E$19,Lister!$D$7:$D$13),IF(MONTH(E1190)&gt;4,0)))),0),"")</f>
        <v/>
      </c>
      <c r="S1190" s="48" t="str">
        <f>IFERROR(MAX(IF(OR(O1190="",P1190="",Q1190=""),"",IF(AND(MONTH(E1190)=5,MONTH(F1190)=5),(NETWORKDAYS(E1190,F1190,Lister!$D$7:$D$13)-P1190)*N1190/NETWORKDAYS(Lister!$D$20,Lister!$E$20,Lister!$D$7:$D$13),IF(AND(MONTH(E1190)=4,MONTH(F1190)=5),(NETWORKDAYS(Lister!$D$20,F1190,Lister!$D$7:$D$13)-P1190)*N1190/NETWORKDAYS(Lister!$D$20,Lister!$E$20,Lister!$D$7:$D$13),IF(AND(MONTH(E1190)=5,MONTH(F1190)=6),(NETWORKDAYS(E1190,Lister!$E$20,Lister!$D$7:$D$13)-P1190)*N1190/NETWORKDAYS(Lister!$D$20,Lister!$E$20,Lister!$D$7:$D$13),IF(AND(MONTH(E1190)=4,MONTH(F1190)=6),(NETWORKDAYS(Lister!$D$20,Lister!$E$20,Lister!$D$7:$D$13)-P1190)*N1190/NETWORKDAYS(Lister!$D$20,Lister!$E$20,Lister!$D$7:$D$13),IF(OR(MONTH(F1190)=4,MONTH(E1190)=6),0)))))),0),"")</f>
        <v/>
      </c>
      <c r="T1190" s="48" t="str">
        <f>IFERROR(MAX(IF(OR(O1190="",P1190="",Q1190=""),"",IF(AND(MONTH(E1190)=6,MONTH(F1190)=6),(NETWORKDAYS(E1190,F1190,Lister!$D$7:$D$13)-Q1190)*N1190/NETWORKDAYS(Lister!$D$21,Lister!$E$21,Lister!$D$7:$D$13),IF(AND(MONTH(E1190)&lt;6,MONTH(F1190)=6),(NETWORKDAYS(Lister!$D$21,F1190,Lister!$D$7:$D$13)-Q1190)*N1190/NETWORKDAYS(Lister!$D$21,Lister!$E$21,Lister!$D$7:$D$13),IF(MONTH(F1190)&lt;6,0)))),0),"")</f>
        <v/>
      </c>
      <c r="U1190" s="50" t="str">
        <f t="shared" si="93"/>
        <v/>
      </c>
    </row>
    <row r="1191" spans="1:21" x14ac:dyDescent="0.35">
      <c r="A1191" s="11" t="str">
        <f t="shared" si="94"/>
        <v/>
      </c>
      <c r="B1191" s="32"/>
      <c r="C1191" s="17"/>
      <c r="D1191" s="18"/>
      <c r="E1191" s="12"/>
      <c r="F1191" s="12"/>
      <c r="G1191" s="40" t="str">
        <f>IF(OR(E1191="",F1191=""),"",NETWORKDAYS(E1191,F1191,Lister!$D$7:$D$13))</f>
        <v/>
      </c>
      <c r="H1191" s="14"/>
      <c r="I1191" s="25" t="str">
        <f t="shared" si="90"/>
        <v/>
      </c>
      <c r="J1191" s="45"/>
      <c r="K1191" s="46"/>
      <c r="L1191" s="15"/>
      <c r="M1191" s="49" t="str">
        <f t="shared" si="91"/>
        <v/>
      </c>
      <c r="N1191" s="47" t="str">
        <f t="shared" si="92"/>
        <v/>
      </c>
      <c r="O1191" s="15"/>
      <c r="P1191" s="15"/>
      <c r="Q1191" s="15"/>
      <c r="R1191" s="48" t="str">
        <f>IFERROR(MAX(IF(OR(O1191="",P1191="",Q1191=""),"",IF(AND(MONTH(E1191)=4,MONTH(F1191)=4),(NETWORKDAYS(E1191,F1191,Lister!$D$7:$D$13)-O1191)*N1191/NETWORKDAYS(Lister!$D$19,Lister!$E$19,Lister!$D$7:$D$13),IF(AND(MONTH(E1191)=4,MONTH(F1191)&gt;4),(NETWORKDAYS(E1191,Lister!$E$19,Lister!$D$7:$D$13)-O1191)*N1191/NETWORKDAYS(Lister!$D$19,Lister!$E$19,Lister!$D$7:$D$13),IF(MONTH(E1191)&gt;4,0)))),0),"")</f>
        <v/>
      </c>
      <c r="S1191" s="48" t="str">
        <f>IFERROR(MAX(IF(OR(O1191="",P1191="",Q1191=""),"",IF(AND(MONTH(E1191)=5,MONTH(F1191)=5),(NETWORKDAYS(E1191,F1191,Lister!$D$7:$D$13)-P1191)*N1191/NETWORKDAYS(Lister!$D$20,Lister!$E$20,Lister!$D$7:$D$13),IF(AND(MONTH(E1191)=4,MONTH(F1191)=5),(NETWORKDAYS(Lister!$D$20,F1191,Lister!$D$7:$D$13)-P1191)*N1191/NETWORKDAYS(Lister!$D$20,Lister!$E$20,Lister!$D$7:$D$13),IF(AND(MONTH(E1191)=5,MONTH(F1191)=6),(NETWORKDAYS(E1191,Lister!$E$20,Lister!$D$7:$D$13)-P1191)*N1191/NETWORKDAYS(Lister!$D$20,Lister!$E$20,Lister!$D$7:$D$13),IF(AND(MONTH(E1191)=4,MONTH(F1191)=6),(NETWORKDAYS(Lister!$D$20,Lister!$E$20,Lister!$D$7:$D$13)-P1191)*N1191/NETWORKDAYS(Lister!$D$20,Lister!$E$20,Lister!$D$7:$D$13),IF(OR(MONTH(F1191)=4,MONTH(E1191)=6),0)))))),0),"")</f>
        <v/>
      </c>
      <c r="T1191" s="48" t="str">
        <f>IFERROR(MAX(IF(OR(O1191="",P1191="",Q1191=""),"",IF(AND(MONTH(E1191)=6,MONTH(F1191)=6),(NETWORKDAYS(E1191,F1191,Lister!$D$7:$D$13)-Q1191)*N1191/NETWORKDAYS(Lister!$D$21,Lister!$E$21,Lister!$D$7:$D$13),IF(AND(MONTH(E1191)&lt;6,MONTH(F1191)=6),(NETWORKDAYS(Lister!$D$21,F1191,Lister!$D$7:$D$13)-Q1191)*N1191/NETWORKDAYS(Lister!$D$21,Lister!$E$21,Lister!$D$7:$D$13),IF(MONTH(F1191)&lt;6,0)))),0),"")</f>
        <v/>
      </c>
      <c r="U1191" s="50" t="str">
        <f t="shared" si="93"/>
        <v/>
      </c>
    </row>
    <row r="1192" spans="1:21" x14ac:dyDescent="0.35">
      <c r="A1192" s="11" t="str">
        <f t="shared" si="94"/>
        <v/>
      </c>
      <c r="B1192" s="32"/>
      <c r="C1192" s="17"/>
      <c r="D1192" s="18"/>
      <c r="E1192" s="12"/>
      <c r="F1192" s="12"/>
      <c r="G1192" s="40" t="str">
        <f>IF(OR(E1192="",F1192=""),"",NETWORKDAYS(E1192,F1192,Lister!$D$7:$D$13))</f>
        <v/>
      </c>
      <c r="H1192" s="14"/>
      <c r="I1192" s="25" t="str">
        <f t="shared" si="90"/>
        <v/>
      </c>
      <c r="J1192" s="45"/>
      <c r="K1192" s="46"/>
      <c r="L1192" s="15"/>
      <c r="M1192" s="49" t="str">
        <f t="shared" si="91"/>
        <v/>
      </c>
      <c r="N1192" s="47" t="str">
        <f t="shared" si="92"/>
        <v/>
      </c>
      <c r="O1192" s="15"/>
      <c r="P1192" s="15"/>
      <c r="Q1192" s="15"/>
      <c r="R1192" s="48" t="str">
        <f>IFERROR(MAX(IF(OR(O1192="",P1192="",Q1192=""),"",IF(AND(MONTH(E1192)=4,MONTH(F1192)=4),(NETWORKDAYS(E1192,F1192,Lister!$D$7:$D$13)-O1192)*N1192/NETWORKDAYS(Lister!$D$19,Lister!$E$19,Lister!$D$7:$D$13),IF(AND(MONTH(E1192)=4,MONTH(F1192)&gt;4),(NETWORKDAYS(E1192,Lister!$E$19,Lister!$D$7:$D$13)-O1192)*N1192/NETWORKDAYS(Lister!$D$19,Lister!$E$19,Lister!$D$7:$D$13),IF(MONTH(E1192)&gt;4,0)))),0),"")</f>
        <v/>
      </c>
      <c r="S1192" s="48" t="str">
        <f>IFERROR(MAX(IF(OR(O1192="",P1192="",Q1192=""),"",IF(AND(MONTH(E1192)=5,MONTH(F1192)=5),(NETWORKDAYS(E1192,F1192,Lister!$D$7:$D$13)-P1192)*N1192/NETWORKDAYS(Lister!$D$20,Lister!$E$20,Lister!$D$7:$D$13),IF(AND(MONTH(E1192)=4,MONTH(F1192)=5),(NETWORKDAYS(Lister!$D$20,F1192,Lister!$D$7:$D$13)-P1192)*N1192/NETWORKDAYS(Lister!$D$20,Lister!$E$20,Lister!$D$7:$D$13),IF(AND(MONTH(E1192)=5,MONTH(F1192)=6),(NETWORKDAYS(E1192,Lister!$E$20,Lister!$D$7:$D$13)-P1192)*N1192/NETWORKDAYS(Lister!$D$20,Lister!$E$20,Lister!$D$7:$D$13),IF(AND(MONTH(E1192)=4,MONTH(F1192)=6),(NETWORKDAYS(Lister!$D$20,Lister!$E$20,Lister!$D$7:$D$13)-P1192)*N1192/NETWORKDAYS(Lister!$D$20,Lister!$E$20,Lister!$D$7:$D$13),IF(OR(MONTH(F1192)=4,MONTH(E1192)=6),0)))))),0),"")</f>
        <v/>
      </c>
      <c r="T1192" s="48" t="str">
        <f>IFERROR(MAX(IF(OR(O1192="",P1192="",Q1192=""),"",IF(AND(MONTH(E1192)=6,MONTH(F1192)=6),(NETWORKDAYS(E1192,F1192,Lister!$D$7:$D$13)-Q1192)*N1192/NETWORKDAYS(Lister!$D$21,Lister!$E$21,Lister!$D$7:$D$13),IF(AND(MONTH(E1192)&lt;6,MONTH(F1192)=6),(NETWORKDAYS(Lister!$D$21,F1192,Lister!$D$7:$D$13)-Q1192)*N1192/NETWORKDAYS(Lister!$D$21,Lister!$E$21,Lister!$D$7:$D$13),IF(MONTH(F1192)&lt;6,0)))),0),"")</f>
        <v/>
      </c>
      <c r="U1192" s="50" t="str">
        <f t="shared" si="93"/>
        <v/>
      </c>
    </row>
    <row r="1193" spans="1:21" x14ac:dyDescent="0.35">
      <c r="A1193" s="11" t="str">
        <f t="shared" si="94"/>
        <v/>
      </c>
      <c r="B1193" s="32"/>
      <c r="C1193" s="17"/>
      <c r="D1193" s="18"/>
      <c r="E1193" s="12"/>
      <c r="F1193" s="12"/>
      <c r="G1193" s="40" t="str">
        <f>IF(OR(E1193="",F1193=""),"",NETWORKDAYS(E1193,F1193,Lister!$D$7:$D$13))</f>
        <v/>
      </c>
      <c r="H1193" s="14"/>
      <c r="I1193" s="25" t="str">
        <f t="shared" si="90"/>
        <v/>
      </c>
      <c r="J1193" s="45"/>
      <c r="K1193" s="46"/>
      <c r="L1193" s="15"/>
      <c r="M1193" s="49" t="str">
        <f t="shared" si="91"/>
        <v/>
      </c>
      <c r="N1193" s="47" t="str">
        <f t="shared" si="92"/>
        <v/>
      </c>
      <c r="O1193" s="15"/>
      <c r="P1193" s="15"/>
      <c r="Q1193" s="15"/>
      <c r="R1193" s="48" t="str">
        <f>IFERROR(MAX(IF(OR(O1193="",P1193="",Q1193=""),"",IF(AND(MONTH(E1193)=4,MONTH(F1193)=4),(NETWORKDAYS(E1193,F1193,Lister!$D$7:$D$13)-O1193)*N1193/NETWORKDAYS(Lister!$D$19,Lister!$E$19,Lister!$D$7:$D$13),IF(AND(MONTH(E1193)=4,MONTH(F1193)&gt;4),(NETWORKDAYS(E1193,Lister!$E$19,Lister!$D$7:$D$13)-O1193)*N1193/NETWORKDAYS(Lister!$D$19,Lister!$E$19,Lister!$D$7:$D$13),IF(MONTH(E1193)&gt;4,0)))),0),"")</f>
        <v/>
      </c>
      <c r="S1193" s="48" t="str">
        <f>IFERROR(MAX(IF(OR(O1193="",P1193="",Q1193=""),"",IF(AND(MONTH(E1193)=5,MONTH(F1193)=5),(NETWORKDAYS(E1193,F1193,Lister!$D$7:$D$13)-P1193)*N1193/NETWORKDAYS(Lister!$D$20,Lister!$E$20,Lister!$D$7:$D$13),IF(AND(MONTH(E1193)=4,MONTH(F1193)=5),(NETWORKDAYS(Lister!$D$20,F1193,Lister!$D$7:$D$13)-P1193)*N1193/NETWORKDAYS(Lister!$D$20,Lister!$E$20,Lister!$D$7:$D$13),IF(AND(MONTH(E1193)=5,MONTH(F1193)=6),(NETWORKDAYS(E1193,Lister!$E$20,Lister!$D$7:$D$13)-P1193)*N1193/NETWORKDAYS(Lister!$D$20,Lister!$E$20,Lister!$D$7:$D$13),IF(AND(MONTH(E1193)=4,MONTH(F1193)=6),(NETWORKDAYS(Lister!$D$20,Lister!$E$20,Lister!$D$7:$D$13)-P1193)*N1193/NETWORKDAYS(Lister!$D$20,Lister!$E$20,Lister!$D$7:$D$13),IF(OR(MONTH(F1193)=4,MONTH(E1193)=6),0)))))),0),"")</f>
        <v/>
      </c>
      <c r="T1193" s="48" t="str">
        <f>IFERROR(MAX(IF(OR(O1193="",P1193="",Q1193=""),"",IF(AND(MONTH(E1193)=6,MONTH(F1193)=6),(NETWORKDAYS(E1193,F1193,Lister!$D$7:$D$13)-Q1193)*N1193/NETWORKDAYS(Lister!$D$21,Lister!$E$21,Lister!$D$7:$D$13),IF(AND(MONTH(E1193)&lt;6,MONTH(F1193)=6),(NETWORKDAYS(Lister!$D$21,F1193,Lister!$D$7:$D$13)-Q1193)*N1193/NETWORKDAYS(Lister!$D$21,Lister!$E$21,Lister!$D$7:$D$13),IF(MONTH(F1193)&lt;6,0)))),0),"")</f>
        <v/>
      </c>
      <c r="U1193" s="50" t="str">
        <f t="shared" si="93"/>
        <v/>
      </c>
    </row>
    <row r="1194" spans="1:21" x14ac:dyDescent="0.35">
      <c r="A1194" s="11" t="str">
        <f t="shared" si="94"/>
        <v/>
      </c>
      <c r="B1194" s="32"/>
      <c r="C1194" s="17"/>
      <c r="D1194" s="18"/>
      <c r="E1194" s="12"/>
      <c r="F1194" s="12"/>
      <c r="G1194" s="40" t="str">
        <f>IF(OR(E1194="",F1194=""),"",NETWORKDAYS(E1194,F1194,Lister!$D$7:$D$13))</f>
        <v/>
      </c>
      <c r="H1194" s="14"/>
      <c r="I1194" s="25" t="str">
        <f t="shared" si="90"/>
        <v/>
      </c>
      <c r="J1194" s="45"/>
      <c r="K1194" s="46"/>
      <c r="L1194" s="15"/>
      <c r="M1194" s="49" t="str">
        <f t="shared" si="91"/>
        <v/>
      </c>
      <c r="N1194" s="47" t="str">
        <f t="shared" si="92"/>
        <v/>
      </c>
      <c r="O1194" s="15"/>
      <c r="P1194" s="15"/>
      <c r="Q1194" s="15"/>
      <c r="R1194" s="48" t="str">
        <f>IFERROR(MAX(IF(OR(O1194="",P1194="",Q1194=""),"",IF(AND(MONTH(E1194)=4,MONTH(F1194)=4),(NETWORKDAYS(E1194,F1194,Lister!$D$7:$D$13)-O1194)*N1194/NETWORKDAYS(Lister!$D$19,Lister!$E$19,Lister!$D$7:$D$13),IF(AND(MONTH(E1194)=4,MONTH(F1194)&gt;4),(NETWORKDAYS(E1194,Lister!$E$19,Lister!$D$7:$D$13)-O1194)*N1194/NETWORKDAYS(Lister!$D$19,Lister!$E$19,Lister!$D$7:$D$13),IF(MONTH(E1194)&gt;4,0)))),0),"")</f>
        <v/>
      </c>
      <c r="S1194" s="48" t="str">
        <f>IFERROR(MAX(IF(OR(O1194="",P1194="",Q1194=""),"",IF(AND(MONTH(E1194)=5,MONTH(F1194)=5),(NETWORKDAYS(E1194,F1194,Lister!$D$7:$D$13)-P1194)*N1194/NETWORKDAYS(Lister!$D$20,Lister!$E$20,Lister!$D$7:$D$13),IF(AND(MONTH(E1194)=4,MONTH(F1194)=5),(NETWORKDAYS(Lister!$D$20,F1194,Lister!$D$7:$D$13)-P1194)*N1194/NETWORKDAYS(Lister!$D$20,Lister!$E$20,Lister!$D$7:$D$13),IF(AND(MONTH(E1194)=5,MONTH(F1194)=6),(NETWORKDAYS(E1194,Lister!$E$20,Lister!$D$7:$D$13)-P1194)*N1194/NETWORKDAYS(Lister!$D$20,Lister!$E$20,Lister!$D$7:$D$13),IF(AND(MONTH(E1194)=4,MONTH(F1194)=6),(NETWORKDAYS(Lister!$D$20,Lister!$E$20,Lister!$D$7:$D$13)-P1194)*N1194/NETWORKDAYS(Lister!$D$20,Lister!$E$20,Lister!$D$7:$D$13),IF(OR(MONTH(F1194)=4,MONTH(E1194)=6),0)))))),0),"")</f>
        <v/>
      </c>
      <c r="T1194" s="48" t="str">
        <f>IFERROR(MAX(IF(OR(O1194="",P1194="",Q1194=""),"",IF(AND(MONTH(E1194)=6,MONTH(F1194)=6),(NETWORKDAYS(E1194,F1194,Lister!$D$7:$D$13)-Q1194)*N1194/NETWORKDAYS(Lister!$D$21,Lister!$E$21,Lister!$D$7:$D$13),IF(AND(MONTH(E1194)&lt;6,MONTH(F1194)=6),(NETWORKDAYS(Lister!$D$21,F1194,Lister!$D$7:$D$13)-Q1194)*N1194/NETWORKDAYS(Lister!$D$21,Lister!$E$21,Lister!$D$7:$D$13),IF(MONTH(F1194)&lt;6,0)))),0),"")</f>
        <v/>
      </c>
      <c r="U1194" s="50" t="str">
        <f t="shared" si="93"/>
        <v/>
      </c>
    </row>
    <row r="1195" spans="1:21" x14ac:dyDescent="0.35">
      <c r="A1195" s="11" t="str">
        <f t="shared" si="94"/>
        <v/>
      </c>
      <c r="B1195" s="32"/>
      <c r="C1195" s="17"/>
      <c r="D1195" s="18"/>
      <c r="E1195" s="12"/>
      <c r="F1195" s="12"/>
      <c r="G1195" s="40" t="str">
        <f>IF(OR(E1195="",F1195=""),"",NETWORKDAYS(E1195,F1195,Lister!$D$7:$D$13))</f>
        <v/>
      </c>
      <c r="H1195" s="14"/>
      <c r="I1195" s="25" t="str">
        <f t="shared" si="90"/>
        <v/>
      </c>
      <c r="J1195" s="45"/>
      <c r="K1195" s="46"/>
      <c r="L1195" s="15"/>
      <c r="M1195" s="49" t="str">
        <f t="shared" si="91"/>
        <v/>
      </c>
      <c r="N1195" s="47" t="str">
        <f t="shared" si="92"/>
        <v/>
      </c>
      <c r="O1195" s="15"/>
      <c r="P1195" s="15"/>
      <c r="Q1195" s="15"/>
      <c r="R1195" s="48" t="str">
        <f>IFERROR(MAX(IF(OR(O1195="",P1195="",Q1195=""),"",IF(AND(MONTH(E1195)=4,MONTH(F1195)=4),(NETWORKDAYS(E1195,F1195,Lister!$D$7:$D$13)-O1195)*N1195/NETWORKDAYS(Lister!$D$19,Lister!$E$19,Lister!$D$7:$D$13),IF(AND(MONTH(E1195)=4,MONTH(F1195)&gt;4),(NETWORKDAYS(E1195,Lister!$E$19,Lister!$D$7:$D$13)-O1195)*N1195/NETWORKDAYS(Lister!$D$19,Lister!$E$19,Lister!$D$7:$D$13),IF(MONTH(E1195)&gt;4,0)))),0),"")</f>
        <v/>
      </c>
      <c r="S1195" s="48" t="str">
        <f>IFERROR(MAX(IF(OR(O1195="",P1195="",Q1195=""),"",IF(AND(MONTH(E1195)=5,MONTH(F1195)=5),(NETWORKDAYS(E1195,F1195,Lister!$D$7:$D$13)-P1195)*N1195/NETWORKDAYS(Lister!$D$20,Lister!$E$20,Lister!$D$7:$D$13),IF(AND(MONTH(E1195)=4,MONTH(F1195)=5),(NETWORKDAYS(Lister!$D$20,F1195,Lister!$D$7:$D$13)-P1195)*N1195/NETWORKDAYS(Lister!$D$20,Lister!$E$20,Lister!$D$7:$D$13),IF(AND(MONTH(E1195)=5,MONTH(F1195)=6),(NETWORKDAYS(E1195,Lister!$E$20,Lister!$D$7:$D$13)-P1195)*N1195/NETWORKDAYS(Lister!$D$20,Lister!$E$20,Lister!$D$7:$D$13),IF(AND(MONTH(E1195)=4,MONTH(F1195)=6),(NETWORKDAYS(Lister!$D$20,Lister!$E$20,Lister!$D$7:$D$13)-P1195)*N1195/NETWORKDAYS(Lister!$D$20,Lister!$E$20,Lister!$D$7:$D$13),IF(OR(MONTH(F1195)=4,MONTH(E1195)=6),0)))))),0),"")</f>
        <v/>
      </c>
      <c r="T1195" s="48" t="str">
        <f>IFERROR(MAX(IF(OR(O1195="",P1195="",Q1195=""),"",IF(AND(MONTH(E1195)=6,MONTH(F1195)=6),(NETWORKDAYS(E1195,F1195,Lister!$D$7:$D$13)-Q1195)*N1195/NETWORKDAYS(Lister!$D$21,Lister!$E$21,Lister!$D$7:$D$13),IF(AND(MONTH(E1195)&lt;6,MONTH(F1195)=6),(NETWORKDAYS(Lister!$D$21,F1195,Lister!$D$7:$D$13)-Q1195)*N1195/NETWORKDAYS(Lister!$D$21,Lister!$E$21,Lister!$D$7:$D$13),IF(MONTH(F1195)&lt;6,0)))),0),"")</f>
        <v/>
      </c>
      <c r="U1195" s="50" t="str">
        <f t="shared" si="93"/>
        <v/>
      </c>
    </row>
    <row r="1196" spans="1:21" x14ac:dyDescent="0.35">
      <c r="A1196" s="11" t="str">
        <f t="shared" si="94"/>
        <v/>
      </c>
      <c r="B1196" s="32"/>
      <c r="C1196" s="17"/>
      <c r="D1196" s="18"/>
      <c r="E1196" s="12"/>
      <c r="F1196" s="12"/>
      <c r="G1196" s="40" t="str">
        <f>IF(OR(E1196="",F1196=""),"",NETWORKDAYS(E1196,F1196,Lister!$D$7:$D$13))</f>
        <v/>
      </c>
      <c r="H1196" s="14"/>
      <c r="I1196" s="25" t="str">
        <f t="shared" si="90"/>
        <v/>
      </c>
      <c r="J1196" s="45"/>
      <c r="K1196" s="46"/>
      <c r="L1196" s="15"/>
      <c r="M1196" s="49" t="str">
        <f t="shared" si="91"/>
        <v/>
      </c>
      <c r="N1196" s="47" t="str">
        <f t="shared" si="92"/>
        <v/>
      </c>
      <c r="O1196" s="15"/>
      <c r="P1196" s="15"/>
      <c r="Q1196" s="15"/>
      <c r="R1196" s="48" t="str">
        <f>IFERROR(MAX(IF(OR(O1196="",P1196="",Q1196=""),"",IF(AND(MONTH(E1196)=4,MONTH(F1196)=4),(NETWORKDAYS(E1196,F1196,Lister!$D$7:$D$13)-O1196)*N1196/NETWORKDAYS(Lister!$D$19,Lister!$E$19,Lister!$D$7:$D$13),IF(AND(MONTH(E1196)=4,MONTH(F1196)&gt;4),(NETWORKDAYS(E1196,Lister!$E$19,Lister!$D$7:$D$13)-O1196)*N1196/NETWORKDAYS(Lister!$D$19,Lister!$E$19,Lister!$D$7:$D$13),IF(MONTH(E1196)&gt;4,0)))),0),"")</f>
        <v/>
      </c>
      <c r="S1196" s="48" t="str">
        <f>IFERROR(MAX(IF(OR(O1196="",P1196="",Q1196=""),"",IF(AND(MONTH(E1196)=5,MONTH(F1196)=5),(NETWORKDAYS(E1196,F1196,Lister!$D$7:$D$13)-P1196)*N1196/NETWORKDAYS(Lister!$D$20,Lister!$E$20,Lister!$D$7:$D$13),IF(AND(MONTH(E1196)=4,MONTH(F1196)=5),(NETWORKDAYS(Lister!$D$20,F1196,Lister!$D$7:$D$13)-P1196)*N1196/NETWORKDAYS(Lister!$D$20,Lister!$E$20,Lister!$D$7:$D$13),IF(AND(MONTH(E1196)=5,MONTH(F1196)=6),(NETWORKDAYS(E1196,Lister!$E$20,Lister!$D$7:$D$13)-P1196)*N1196/NETWORKDAYS(Lister!$D$20,Lister!$E$20,Lister!$D$7:$D$13),IF(AND(MONTH(E1196)=4,MONTH(F1196)=6),(NETWORKDAYS(Lister!$D$20,Lister!$E$20,Lister!$D$7:$D$13)-P1196)*N1196/NETWORKDAYS(Lister!$D$20,Lister!$E$20,Lister!$D$7:$D$13),IF(OR(MONTH(F1196)=4,MONTH(E1196)=6),0)))))),0),"")</f>
        <v/>
      </c>
      <c r="T1196" s="48" t="str">
        <f>IFERROR(MAX(IF(OR(O1196="",P1196="",Q1196=""),"",IF(AND(MONTH(E1196)=6,MONTH(F1196)=6),(NETWORKDAYS(E1196,F1196,Lister!$D$7:$D$13)-Q1196)*N1196/NETWORKDAYS(Lister!$D$21,Lister!$E$21,Lister!$D$7:$D$13),IF(AND(MONTH(E1196)&lt;6,MONTH(F1196)=6),(NETWORKDAYS(Lister!$D$21,F1196,Lister!$D$7:$D$13)-Q1196)*N1196/NETWORKDAYS(Lister!$D$21,Lister!$E$21,Lister!$D$7:$D$13),IF(MONTH(F1196)&lt;6,0)))),0),"")</f>
        <v/>
      </c>
      <c r="U1196" s="50" t="str">
        <f t="shared" si="93"/>
        <v/>
      </c>
    </row>
    <row r="1197" spans="1:21" x14ac:dyDescent="0.35">
      <c r="A1197" s="11" t="str">
        <f t="shared" si="94"/>
        <v/>
      </c>
      <c r="B1197" s="32"/>
      <c r="C1197" s="17"/>
      <c r="D1197" s="18"/>
      <c r="E1197" s="12"/>
      <c r="F1197" s="12"/>
      <c r="G1197" s="40" t="str">
        <f>IF(OR(E1197="",F1197=""),"",NETWORKDAYS(E1197,F1197,Lister!$D$7:$D$13))</f>
        <v/>
      </c>
      <c r="H1197" s="14"/>
      <c r="I1197" s="25" t="str">
        <f t="shared" si="90"/>
        <v/>
      </c>
      <c r="J1197" s="45"/>
      <c r="K1197" s="46"/>
      <c r="L1197" s="15"/>
      <c r="M1197" s="49" t="str">
        <f t="shared" si="91"/>
        <v/>
      </c>
      <c r="N1197" s="47" t="str">
        <f t="shared" si="92"/>
        <v/>
      </c>
      <c r="O1197" s="15"/>
      <c r="P1197" s="15"/>
      <c r="Q1197" s="15"/>
      <c r="R1197" s="48" t="str">
        <f>IFERROR(MAX(IF(OR(O1197="",P1197="",Q1197=""),"",IF(AND(MONTH(E1197)=4,MONTH(F1197)=4),(NETWORKDAYS(E1197,F1197,Lister!$D$7:$D$13)-O1197)*N1197/NETWORKDAYS(Lister!$D$19,Lister!$E$19,Lister!$D$7:$D$13),IF(AND(MONTH(E1197)=4,MONTH(F1197)&gt;4),(NETWORKDAYS(E1197,Lister!$E$19,Lister!$D$7:$D$13)-O1197)*N1197/NETWORKDAYS(Lister!$D$19,Lister!$E$19,Lister!$D$7:$D$13),IF(MONTH(E1197)&gt;4,0)))),0),"")</f>
        <v/>
      </c>
      <c r="S1197" s="48" t="str">
        <f>IFERROR(MAX(IF(OR(O1197="",P1197="",Q1197=""),"",IF(AND(MONTH(E1197)=5,MONTH(F1197)=5),(NETWORKDAYS(E1197,F1197,Lister!$D$7:$D$13)-P1197)*N1197/NETWORKDAYS(Lister!$D$20,Lister!$E$20,Lister!$D$7:$D$13),IF(AND(MONTH(E1197)=4,MONTH(F1197)=5),(NETWORKDAYS(Lister!$D$20,F1197,Lister!$D$7:$D$13)-P1197)*N1197/NETWORKDAYS(Lister!$D$20,Lister!$E$20,Lister!$D$7:$D$13),IF(AND(MONTH(E1197)=5,MONTH(F1197)=6),(NETWORKDAYS(E1197,Lister!$E$20,Lister!$D$7:$D$13)-P1197)*N1197/NETWORKDAYS(Lister!$D$20,Lister!$E$20,Lister!$D$7:$D$13),IF(AND(MONTH(E1197)=4,MONTH(F1197)=6),(NETWORKDAYS(Lister!$D$20,Lister!$E$20,Lister!$D$7:$D$13)-P1197)*N1197/NETWORKDAYS(Lister!$D$20,Lister!$E$20,Lister!$D$7:$D$13),IF(OR(MONTH(F1197)=4,MONTH(E1197)=6),0)))))),0),"")</f>
        <v/>
      </c>
      <c r="T1197" s="48" t="str">
        <f>IFERROR(MAX(IF(OR(O1197="",P1197="",Q1197=""),"",IF(AND(MONTH(E1197)=6,MONTH(F1197)=6),(NETWORKDAYS(E1197,F1197,Lister!$D$7:$D$13)-Q1197)*N1197/NETWORKDAYS(Lister!$D$21,Lister!$E$21,Lister!$D$7:$D$13),IF(AND(MONTH(E1197)&lt;6,MONTH(F1197)=6),(NETWORKDAYS(Lister!$D$21,F1197,Lister!$D$7:$D$13)-Q1197)*N1197/NETWORKDAYS(Lister!$D$21,Lister!$E$21,Lister!$D$7:$D$13),IF(MONTH(F1197)&lt;6,0)))),0),"")</f>
        <v/>
      </c>
      <c r="U1197" s="50" t="str">
        <f t="shared" si="93"/>
        <v/>
      </c>
    </row>
    <row r="1198" spans="1:21" x14ac:dyDescent="0.35">
      <c r="A1198" s="11" t="str">
        <f t="shared" si="94"/>
        <v/>
      </c>
      <c r="B1198" s="32"/>
      <c r="C1198" s="17"/>
      <c r="D1198" s="18"/>
      <c r="E1198" s="12"/>
      <c r="F1198" s="12"/>
      <c r="G1198" s="40" t="str">
        <f>IF(OR(E1198="",F1198=""),"",NETWORKDAYS(E1198,F1198,Lister!$D$7:$D$13))</f>
        <v/>
      </c>
      <c r="H1198" s="14"/>
      <c r="I1198" s="25" t="str">
        <f t="shared" si="90"/>
        <v/>
      </c>
      <c r="J1198" s="45"/>
      <c r="K1198" s="46"/>
      <c r="L1198" s="15"/>
      <c r="M1198" s="49" t="str">
        <f t="shared" si="91"/>
        <v/>
      </c>
      <c r="N1198" s="47" t="str">
        <f t="shared" si="92"/>
        <v/>
      </c>
      <c r="O1198" s="15"/>
      <c r="P1198" s="15"/>
      <c r="Q1198" s="15"/>
      <c r="R1198" s="48" t="str">
        <f>IFERROR(MAX(IF(OR(O1198="",P1198="",Q1198=""),"",IF(AND(MONTH(E1198)=4,MONTH(F1198)=4),(NETWORKDAYS(E1198,F1198,Lister!$D$7:$D$13)-O1198)*N1198/NETWORKDAYS(Lister!$D$19,Lister!$E$19,Lister!$D$7:$D$13),IF(AND(MONTH(E1198)=4,MONTH(F1198)&gt;4),(NETWORKDAYS(E1198,Lister!$E$19,Lister!$D$7:$D$13)-O1198)*N1198/NETWORKDAYS(Lister!$D$19,Lister!$E$19,Lister!$D$7:$D$13),IF(MONTH(E1198)&gt;4,0)))),0),"")</f>
        <v/>
      </c>
      <c r="S1198" s="48" t="str">
        <f>IFERROR(MAX(IF(OR(O1198="",P1198="",Q1198=""),"",IF(AND(MONTH(E1198)=5,MONTH(F1198)=5),(NETWORKDAYS(E1198,F1198,Lister!$D$7:$D$13)-P1198)*N1198/NETWORKDAYS(Lister!$D$20,Lister!$E$20,Lister!$D$7:$D$13),IF(AND(MONTH(E1198)=4,MONTH(F1198)=5),(NETWORKDAYS(Lister!$D$20,F1198,Lister!$D$7:$D$13)-P1198)*N1198/NETWORKDAYS(Lister!$D$20,Lister!$E$20,Lister!$D$7:$D$13),IF(AND(MONTH(E1198)=5,MONTH(F1198)=6),(NETWORKDAYS(E1198,Lister!$E$20,Lister!$D$7:$D$13)-P1198)*N1198/NETWORKDAYS(Lister!$D$20,Lister!$E$20,Lister!$D$7:$D$13),IF(AND(MONTH(E1198)=4,MONTH(F1198)=6),(NETWORKDAYS(Lister!$D$20,Lister!$E$20,Lister!$D$7:$D$13)-P1198)*N1198/NETWORKDAYS(Lister!$D$20,Lister!$E$20,Lister!$D$7:$D$13),IF(OR(MONTH(F1198)=4,MONTH(E1198)=6),0)))))),0),"")</f>
        <v/>
      </c>
      <c r="T1198" s="48" t="str">
        <f>IFERROR(MAX(IF(OR(O1198="",P1198="",Q1198=""),"",IF(AND(MONTH(E1198)=6,MONTH(F1198)=6),(NETWORKDAYS(E1198,F1198,Lister!$D$7:$D$13)-Q1198)*N1198/NETWORKDAYS(Lister!$D$21,Lister!$E$21,Lister!$D$7:$D$13),IF(AND(MONTH(E1198)&lt;6,MONTH(F1198)=6),(NETWORKDAYS(Lister!$D$21,F1198,Lister!$D$7:$D$13)-Q1198)*N1198/NETWORKDAYS(Lister!$D$21,Lister!$E$21,Lister!$D$7:$D$13),IF(MONTH(F1198)&lt;6,0)))),0),"")</f>
        <v/>
      </c>
      <c r="U1198" s="50" t="str">
        <f t="shared" si="93"/>
        <v/>
      </c>
    </row>
    <row r="1199" spans="1:21" x14ac:dyDescent="0.35">
      <c r="A1199" s="11" t="str">
        <f t="shared" si="94"/>
        <v/>
      </c>
      <c r="B1199" s="32"/>
      <c r="C1199" s="17"/>
      <c r="D1199" s="18"/>
      <c r="E1199" s="12"/>
      <c r="F1199" s="12"/>
      <c r="G1199" s="40" t="str">
        <f>IF(OR(E1199="",F1199=""),"",NETWORKDAYS(E1199,F1199,Lister!$D$7:$D$13))</f>
        <v/>
      </c>
      <c r="H1199" s="14"/>
      <c r="I1199" s="25" t="str">
        <f t="shared" si="90"/>
        <v/>
      </c>
      <c r="J1199" s="45"/>
      <c r="K1199" s="46"/>
      <c r="L1199" s="15"/>
      <c r="M1199" s="49" t="str">
        <f t="shared" si="91"/>
        <v/>
      </c>
      <c r="N1199" s="47" t="str">
        <f t="shared" si="92"/>
        <v/>
      </c>
      <c r="O1199" s="15"/>
      <c r="P1199" s="15"/>
      <c r="Q1199" s="15"/>
      <c r="R1199" s="48" t="str">
        <f>IFERROR(MAX(IF(OR(O1199="",P1199="",Q1199=""),"",IF(AND(MONTH(E1199)=4,MONTH(F1199)=4),(NETWORKDAYS(E1199,F1199,Lister!$D$7:$D$13)-O1199)*N1199/NETWORKDAYS(Lister!$D$19,Lister!$E$19,Lister!$D$7:$D$13),IF(AND(MONTH(E1199)=4,MONTH(F1199)&gt;4),(NETWORKDAYS(E1199,Lister!$E$19,Lister!$D$7:$D$13)-O1199)*N1199/NETWORKDAYS(Lister!$D$19,Lister!$E$19,Lister!$D$7:$D$13),IF(MONTH(E1199)&gt;4,0)))),0),"")</f>
        <v/>
      </c>
      <c r="S1199" s="48" t="str">
        <f>IFERROR(MAX(IF(OR(O1199="",P1199="",Q1199=""),"",IF(AND(MONTH(E1199)=5,MONTH(F1199)=5),(NETWORKDAYS(E1199,F1199,Lister!$D$7:$D$13)-P1199)*N1199/NETWORKDAYS(Lister!$D$20,Lister!$E$20,Lister!$D$7:$D$13),IF(AND(MONTH(E1199)=4,MONTH(F1199)=5),(NETWORKDAYS(Lister!$D$20,F1199,Lister!$D$7:$D$13)-P1199)*N1199/NETWORKDAYS(Lister!$D$20,Lister!$E$20,Lister!$D$7:$D$13),IF(AND(MONTH(E1199)=5,MONTH(F1199)=6),(NETWORKDAYS(E1199,Lister!$E$20,Lister!$D$7:$D$13)-P1199)*N1199/NETWORKDAYS(Lister!$D$20,Lister!$E$20,Lister!$D$7:$D$13),IF(AND(MONTH(E1199)=4,MONTH(F1199)=6),(NETWORKDAYS(Lister!$D$20,Lister!$E$20,Lister!$D$7:$D$13)-P1199)*N1199/NETWORKDAYS(Lister!$D$20,Lister!$E$20,Lister!$D$7:$D$13),IF(OR(MONTH(F1199)=4,MONTH(E1199)=6),0)))))),0),"")</f>
        <v/>
      </c>
      <c r="T1199" s="48" t="str">
        <f>IFERROR(MAX(IF(OR(O1199="",P1199="",Q1199=""),"",IF(AND(MONTH(E1199)=6,MONTH(F1199)=6),(NETWORKDAYS(E1199,F1199,Lister!$D$7:$D$13)-Q1199)*N1199/NETWORKDAYS(Lister!$D$21,Lister!$E$21,Lister!$D$7:$D$13),IF(AND(MONTH(E1199)&lt;6,MONTH(F1199)=6),(NETWORKDAYS(Lister!$D$21,F1199,Lister!$D$7:$D$13)-Q1199)*N1199/NETWORKDAYS(Lister!$D$21,Lister!$E$21,Lister!$D$7:$D$13),IF(MONTH(F1199)&lt;6,0)))),0),"")</f>
        <v/>
      </c>
      <c r="U1199" s="50" t="str">
        <f t="shared" si="93"/>
        <v/>
      </c>
    </row>
    <row r="1200" spans="1:21" x14ac:dyDescent="0.35">
      <c r="A1200" s="11" t="str">
        <f t="shared" si="94"/>
        <v/>
      </c>
      <c r="B1200" s="32"/>
      <c r="C1200" s="17"/>
      <c r="D1200" s="18"/>
      <c r="E1200" s="12"/>
      <c r="F1200" s="12"/>
      <c r="G1200" s="40" t="str">
        <f>IF(OR(E1200="",F1200=""),"",NETWORKDAYS(E1200,F1200,Lister!$D$7:$D$13))</f>
        <v/>
      </c>
      <c r="H1200" s="14"/>
      <c r="I1200" s="25" t="str">
        <f t="shared" si="90"/>
        <v/>
      </c>
      <c r="J1200" s="45"/>
      <c r="K1200" s="46"/>
      <c r="L1200" s="15"/>
      <c r="M1200" s="49" t="str">
        <f t="shared" si="91"/>
        <v/>
      </c>
      <c r="N1200" s="47" t="str">
        <f t="shared" si="92"/>
        <v/>
      </c>
      <c r="O1200" s="15"/>
      <c r="P1200" s="15"/>
      <c r="Q1200" s="15"/>
      <c r="R1200" s="48" t="str">
        <f>IFERROR(MAX(IF(OR(O1200="",P1200="",Q1200=""),"",IF(AND(MONTH(E1200)=4,MONTH(F1200)=4),(NETWORKDAYS(E1200,F1200,Lister!$D$7:$D$13)-O1200)*N1200/NETWORKDAYS(Lister!$D$19,Lister!$E$19,Lister!$D$7:$D$13),IF(AND(MONTH(E1200)=4,MONTH(F1200)&gt;4),(NETWORKDAYS(E1200,Lister!$E$19,Lister!$D$7:$D$13)-O1200)*N1200/NETWORKDAYS(Lister!$D$19,Lister!$E$19,Lister!$D$7:$D$13),IF(MONTH(E1200)&gt;4,0)))),0),"")</f>
        <v/>
      </c>
      <c r="S1200" s="48" t="str">
        <f>IFERROR(MAX(IF(OR(O1200="",P1200="",Q1200=""),"",IF(AND(MONTH(E1200)=5,MONTH(F1200)=5),(NETWORKDAYS(E1200,F1200,Lister!$D$7:$D$13)-P1200)*N1200/NETWORKDAYS(Lister!$D$20,Lister!$E$20,Lister!$D$7:$D$13),IF(AND(MONTH(E1200)=4,MONTH(F1200)=5),(NETWORKDAYS(Lister!$D$20,F1200,Lister!$D$7:$D$13)-P1200)*N1200/NETWORKDAYS(Lister!$D$20,Lister!$E$20,Lister!$D$7:$D$13),IF(AND(MONTH(E1200)=5,MONTH(F1200)=6),(NETWORKDAYS(E1200,Lister!$E$20,Lister!$D$7:$D$13)-P1200)*N1200/NETWORKDAYS(Lister!$D$20,Lister!$E$20,Lister!$D$7:$D$13),IF(AND(MONTH(E1200)=4,MONTH(F1200)=6),(NETWORKDAYS(Lister!$D$20,Lister!$E$20,Lister!$D$7:$D$13)-P1200)*N1200/NETWORKDAYS(Lister!$D$20,Lister!$E$20,Lister!$D$7:$D$13),IF(OR(MONTH(F1200)=4,MONTH(E1200)=6),0)))))),0),"")</f>
        <v/>
      </c>
      <c r="T1200" s="48" t="str">
        <f>IFERROR(MAX(IF(OR(O1200="",P1200="",Q1200=""),"",IF(AND(MONTH(E1200)=6,MONTH(F1200)=6),(NETWORKDAYS(E1200,F1200,Lister!$D$7:$D$13)-Q1200)*N1200/NETWORKDAYS(Lister!$D$21,Lister!$E$21,Lister!$D$7:$D$13),IF(AND(MONTH(E1200)&lt;6,MONTH(F1200)=6),(NETWORKDAYS(Lister!$D$21,F1200,Lister!$D$7:$D$13)-Q1200)*N1200/NETWORKDAYS(Lister!$D$21,Lister!$E$21,Lister!$D$7:$D$13),IF(MONTH(F1200)&lt;6,0)))),0),"")</f>
        <v/>
      </c>
      <c r="U1200" s="50" t="str">
        <f t="shared" si="93"/>
        <v/>
      </c>
    </row>
    <row r="1201" spans="1:21" x14ac:dyDescent="0.35">
      <c r="A1201" s="11" t="str">
        <f t="shared" si="94"/>
        <v/>
      </c>
      <c r="B1201" s="32"/>
      <c r="C1201" s="17"/>
      <c r="D1201" s="18"/>
      <c r="E1201" s="12"/>
      <c r="F1201" s="12"/>
      <c r="G1201" s="40" t="str">
        <f>IF(OR(E1201="",F1201=""),"",NETWORKDAYS(E1201,F1201,Lister!$D$7:$D$13))</f>
        <v/>
      </c>
      <c r="H1201" s="14"/>
      <c r="I1201" s="25" t="str">
        <f t="shared" si="90"/>
        <v/>
      </c>
      <c r="J1201" s="45"/>
      <c r="K1201" s="46"/>
      <c r="L1201" s="15"/>
      <c r="M1201" s="49" t="str">
        <f t="shared" si="91"/>
        <v/>
      </c>
      <c r="N1201" s="47" t="str">
        <f t="shared" si="92"/>
        <v/>
      </c>
      <c r="O1201" s="15"/>
      <c r="P1201" s="15"/>
      <c r="Q1201" s="15"/>
      <c r="R1201" s="48" t="str">
        <f>IFERROR(MAX(IF(OR(O1201="",P1201="",Q1201=""),"",IF(AND(MONTH(E1201)=4,MONTH(F1201)=4),(NETWORKDAYS(E1201,F1201,Lister!$D$7:$D$13)-O1201)*N1201/NETWORKDAYS(Lister!$D$19,Lister!$E$19,Lister!$D$7:$D$13),IF(AND(MONTH(E1201)=4,MONTH(F1201)&gt;4),(NETWORKDAYS(E1201,Lister!$E$19,Lister!$D$7:$D$13)-O1201)*N1201/NETWORKDAYS(Lister!$D$19,Lister!$E$19,Lister!$D$7:$D$13),IF(MONTH(E1201)&gt;4,0)))),0),"")</f>
        <v/>
      </c>
      <c r="S1201" s="48" t="str">
        <f>IFERROR(MAX(IF(OR(O1201="",P1201="",Q1201=""),"",IF(AND(MONTH(E1201)=5,MONTH(F1201)=5),(NETWORKDAYS(E1201,F1201,Lister!$D$7:$D$13)-P1201)*N1201/NETWORKDAYS(Lister!$D$20,Lister!$E$20,Lister!$D$7:$D$13),IF(AND(MONTH(E1201)=4,MONTH(F1201)=5),(NETWORKDAYS(Lister!$D$20,F1201,Lister!$D$7:$D$13)-P1201)*N1201/NETWORKDAYS(Lister!$D$20,Lister!$E$20,Lister!$D$7:$D$13),IF(AND(MONTH(E1201)=5,MONTH(F1201)=6),(NETWORKDAYS(E1201,Lister!$E$20,Lister!$D$7:$D$13)-P1201)*N1201/NETWORKDAYS(Lister!$D$20,Lister!$E$20,Lister!$D$7:$D$13),IF(AND(MONTH(E1201)=4,MONTH(F1201)=6),(NETWORKDAYS(Lister!$D$20,Lister!$E$20,Lister!$D$7:$D$13)-P1201)*N1201/NETWORKDAYS(Lister!$D$20,Lister!$E$20,Lister!$D$7:$D$13),IF(OR(MONTH(F1201)=4,MONTH(E1201)=6),0)))))),0),"")</f>
        <v/>
      </c>
      <c r="T1201" s="48" t="str">
        <f>IFERROR(MAX(IF(OR(O1201="",P1201="",Q1201=""),"",IF(AND(MONTH(E1201)=6,MONTH(F1201)=6),(NETWORKDAYS(E1201,F1201,Lister!$D$7:$D$13)-Q1201)*N1201/NETWORKDAYS(Lister!$D$21,Lister!$E$21,Lister!$D$7:$D$13),IF(AND(MONTH(E1201)&lt;6,MONTH(F1201)=6),(NETWORKDAYS(Lister!$D$21,F1201,Lister!$D$7:$D$13)-Q1201)*N1201/NETWORKDAYS(Lister!$D$21,Lister!$E$21,Lister!$D$7:$D$13),IF(MONTH(F1201)&lt;6,0)))),0),"")</f>
        <v/>
      </c>
      <c r="U1201" s="50" t="str">
        <f t="shared" si="93"/>
        <v/>
      </c>
    </row>
    <row r="1202" spans="1:21" x14ac:dyDescent="0.35">
      <c r="A1202" s="11" t="str">
        <f t="shared" si="94"/>
        <v/>
      </c>
      <c r="B1202" s="32"/>
      <c r="C1202" s="17"/>
      <c r="D1202" s="18"/>
      <c r="E1202" s="12"/>
      <c r="F1202" s="12"/>
      <c r="G1202" s="40" t="str">
        <f>IF(OR(E1202="",F1202=""),"",NETWORKDAYS(E1202,F1202,Lister!$D$7:$D$13))</f>
        <v/>
      </c>
      <c r="H1202" s="14"/>
      <c r="I1202" s="25" t="str">
        <f t="shared" si="90"/>
        <v/>
      </c>
      <c r="J1202" s="45"/>
      <c r="K1202" s="46"/>
      <c r="L1202" s="15"/>
      <c r="M1202" s="49" t="str">
        <f t="shared" si="91"/>
        <v/>
      </c>
      <c r="N1202" s="47" t="str">
        <f t="shared" si="92"/>
        <v/>
      </c>
      <c r="O1202" s="15"/>
      <c r="P1202" s="15"/>
      <c r="Q1202" s="15"/>
      <c r="R1202" s="48" t="str">
        <f>IFERROR(MAX(IF(OR(O1202="",P1202="",Q1202=""),"",IF(AND(MONTH(E1202)=4,MONTH(F1202)=4),(NETWORKDAYS(E1202,F1202,Lister!$D$7:$D$13)-O1202)*N1202/NETWORKDAYS(Lister!$D$19,Lister!$E$19,Lister!$D$7:$D$13),IF(AND(MONTH(E1202)=4,MONTH(F1202)&gt;4),(NETWORKDAYS(E1202,Lister!$E$19,Lister!$D$7:$D$13)-O1202)*N1202/NETWORKDAYS(Lister!$D$19,Lister!$E$19,Lister!$D$7:$D$13),IF(MONTH(E1202)&gt;4,0)))),0),"")</f>
        <v/>
      </c>
      <c r="S1202" s="48" t="str">
        <f>IFERROR(MAX(IF(OR(O1202="",P1202="",Q1202=""),"",IF(AND(MONTH(E1202)=5,MONTH(F1202)=5),(NETWORKDAYS(E1202,F1202,Lister!$D$7:$D$13)-P1202)*N1202/NETWORKDAYS(Lister!$D$20,Lister!$E$20,Lister!$D$7:$D$13),IF(AND(MONTH(E1202)=4,MONTH(F1202)=5),(NETWORKDAYS(Lister!$D$20,F1202,Lister!$D$7:$D$13)-P1202)*N1202/NETWORKDAYS(Lister!$D$20,Lister!$E$20,Lister!$D$7:$D$13),IF(AND(MONTH(E1202)=5,MONTH(F1202)=6),(NETWORKDAYS(E1202,Lister!$E$20,Lister!$D$7:$D$13)-P1202)*N1202/NETWORKDAYS(Lister!$D$20,Lister!$E$20,Lister!$D$7:$D$13),IF(AND(MONTH(E1202)=4,MONTH(F1202)=6),(NETWORKDAYS(Lister!$D$20,Lister!$E$20,Lister!$D$7:$D$13)-P1202)*N1202/NETWORKDAYS(Lister!$D$20,Lister!$E$20,Lister!$D$7:$D$13),IF(OR(MONTH(F1202)=4,MONTH(E1202)=6),0)))))),0),"")</f>
        <v/>
      </c>
      <c r="T1202" s="48" t="str">
        <f>IFERROR(MAX(IF(OR(O1202="",P1202="",Q1202=""),"",IF(AND(MONTH(E1202)=6,MONTH(F1202)=6),(NETWORKDAYS(E1202,F1202,Lister!$D$7:$D$13)-Q1202)*N1202/NETWORKDAYS(Lister!$D$21,Lister!$E$21,Lister!$D$7:$D$13),IF(AND(MONTH(E1202)&lt;6,MONTH(F1202)=6),(NETWORKDAYS(Lister!$D$21,F1202,Lister!$D$7:$D$13)-Q1202)*N1202/NETWORKDAYS(Lister!$D$21,Lister!$E$21,Lister!$D$7:$D$13),IF(MONTH(F1202)&lt;6,0)))),0),"")</f>
        <v/>
      </c>
      <c r="U1202" s="50" t="str">
        <f t="shared" si="93"/>
        <v/>
      </c>
    </row>
    <row r="1203" spans="1:21" x14ac:dyDescent="0.35">
      <c r="A1203" s="11" t="str">
        <f t="shared" si="94"/>
        <v/>
      </c>
      <c r="B1203" s="32"/>
      <c r="C1203" s="17"/>
      <c r="D1203" s="18"/>
      <c r="E1203" s="12"/>
      <c r="F1203" s="12"/>
      <c r="G1203" s="40" t="str">
        <f>IF(OR(E1203="",F1203=""),"",NETWORKDAYS(E1203,F1203,Lister!$D$7:$D$13))</f>
        <v/>
      </c>
      <c r="H1203" s="14"/>
      <c r="I1203" s="25" t="str">
        <f t="shared" si="90"/>
        <v/>
      </c>
      <c r="J1203" s="45"/>
      <c r="K1203" s="46"/>
      <c r="L1203" s="15"/>
      <c r="M1203" s="49" t="str">
        <f t="shared" si="91"/>
        <v/>
      </c>
      <c r="N1203" s="47" t="str">
        <f t="shared" si="92"/>
        <v/>
      </c>
      <c r="O1203" s="15"/>
      <c r="P1203" s="15"/>
      <c r="Q1203" s="15"/>
      <c r="R1203" s="48" t="str">
        <f>IFERROR(MAX(IF(OR(O1203="",P1203="",Q1203=""),"",IF(AND(MONTH(E1203)=4,MONTH(F1203)=4),(NETWORKDAYS(E1203,F1203,Lister!$D$7:$D$13)-O1203)*N1203/NETWORKDAYS(Lister!$D$19,Lister!$E$19,Lister!$D$7:$D$13),IF(AND(MONTH(E1203)=4,MONTH(F1203)&gt;4),(NETWORKDAYS(E1203,Lister!$E$19,Lister!$D$7:$D$13)-O1203)*N1203/NETWORKDAYS(Lister!$D$19,Lister!$E$19,Lister!$D$7:$D$13),IF(MONTH(E1203)&gt;4,0)))),0),"")</f>
        <v/>
      </c>
      <c r="S1203" s="48" t="str">
        <f>IFERROR(MAX(IF(OR(O1203="",P1203="",Q1203=""),"",IF(AND(MONTH(E1203)=5,MONTH(F1203)=5),(NETWORKDAYS(E1203,F1203,Lister!$D$7:$D$13)-P1203)*N1203/NETWORKDAYS(Lister!$D$20,Lister!$E$20,Lister!$D$7:$D$13),IF(AND(MONTH(E1203)=4,MONTH(F1203)=5),(NETWORKDAYS(Lister!$D$20,F1203,Lister!$D$7:$D$13)-P1203)*N1203/NETWORKDAYS(Lister!$D$20,Lister!$E$20,Lister!$D$7:$D$13),IF(AND(MONTH(E1203)=5,MONTH(F1203)=6),(NETWORKDAYS(E1203,Lister!$E$20,Lister!$D$7:$D$13)-P1203)*N1203/NETWORKDAYS(Lister!$D$20,Lister!$E$20,Lister!$D$7:$D$13),IF(AND(MONTH(E1203)=4,MONTH(F1203)=6),(NETWORKDAYS(Lister!$D$20,Lister!$E$20,Lister!$D$7:$D$13)-P1203)*N1203/NETWORKDAYS(Lister!$D$20,Lister!$E$20,Lister!$D$7:$D$13),IF(OR(MONTH(F1203)=4,MONTH(E1203)=6),0)))))),0),"")</f>
        <v/>
      </c>
      <c r="T1203" s="48" t="str">
        <f>IFERROR(MAX(IF(OR(O1203="",P1203="",Q1203=""),"",IF(AND(MONTH(E1203)=6,MONTH(F1203)=6),(NETWORKDAYS(E1203,F1203,Lister!$D$7:$D$13)-Q1203)*N1203/NETWORKDAYS(Lister!$D$21,Lister!$E$21,Lister!$D$7:$D$13),IF(AND(MONTH(E1203)&lt;6,MONTH(F1203)=6),(NETWORKDAYS(Lister!$D$21,F1203,Lister!$D$7:$D$13)-Q1203)*N1203/NETWORKDAYS(Lister!$D$21,Lister!$E$21,Lister!$D$7:$D$13),IF(MONTH(F1203)&lt;6,0)))),0),"")</f>
        <v/>
      </c>
      <c r="U1203" s="50" t="str">
        <f t="shared" si="93"/>
        <v/>
      </c>
    </row>
    <row r="1204" spans="1:21" x14ac:dyDescent="0.35">
      <c r="A1204" s="11" t="str">
        <f t="shared" si="94"/>
        <v/>
      </c>
      <c r="B1204" s="32"/>
      <c r="C1204" s="17"/>
      <c r="D1204" s="18"/>
      <c r="E1204" s="12"/>
      <c r="F1204" s="12"/>
      <c r="G1204" s="40" t="str">
        <f>IF(OR(E1204="",F1204=""),"",NETWORKDAYS(E1204,F1204,Lister!$D$7:$D$13))</f>
        <v/>
      </c>
      <c r="H1204" s="14"/>
      <c r="I1204" s="25" t="str">
        <f t="shared" si="90"/>
        <v/>
      </c>
      <c r="J1204" s="45"/>
      <c r="K1204" s="46"/>
      <c r="L1204" s="15"/>
      <c r="M1204" s="49" t="str">
        <f t="shared" si="91"/>
        <v/>
      </c>
      <c r="N1204" s="47" t="str">
        <f t="shared" si="92"/>
        <v/>
      </c>
      <c r="O1204" s="15"/>
      <c r="P1204" s="15"/>
      <c r="Q1204" s="15"/>
      <c r="R1204" s="48" t="str">
        <f>IFERROR(MAX(IF(OR(O1204="",P1204="",Q1204=""),"",IF(AND(MONTH(E1204)=4,MONTH(F1204)=4),(NETWORKDAYS(E1204,F1204,Lister!$D$7:$D$13)-O1204)*N1204/NETWORKDAYS(Lister!$D$19,Lister!$E$19,Lister!$D$7:$D$13),IF(AND(MONTH(E1204)=4,MONTH(F1204)&gt;4),(NETWORKDAYS(E1204,Lister!$E$19,Lister!$D$7:$D$13)-O1204)*N1204/NETWORKDAYS(Lister!$D$19,Lister!$E$19,Lister!$D$7:$D$13),IF(MONTH(E1204)&gt;4,0)))),0),"")</f>
        <v/>
      </c>
      <c r="S1204" s="48" t="str">
        <f>IFERROR(MAX(IF(OR(O1204="",P1204="",Q1204=""),"",IF(AND(MONTH(E1204)=5,MONTH(F1204)=5),(NETWORKDAYS(E1204,F1204,Lister!$D$7:$D$13)-P1204)*N1204/NETWORKDAYS(Lister!$D$20,Lister!$E$20,Lister!$D$7:$D$13),IF(AND(MONTH(E1204)=4,MONTH(F1204)=5),(NETWORKDAYS(Lister!$D$20,F1204,Lister!$D$7:$D$13)-P1204)*N1204/NETWORKDAYS(Lister!$D$20,Lister!$E$20,Lister!$D$7:$D$13),IF(AND(MONTH(E1204)=5,MONTH(F1204)=6),(NETWORKDAYS(E1204,Lister!$E$20,Lister!$D$7:$D$13)-P1204)*N1204/NETWORKDAYS(Lister!$D$20,Lister!$E$20,Lister!$D$7:$D$13),IF(AND(MONTH(E1204)=4,MONTH(F1204)=6),(NETWORKDAYS(Lister!$D$20,Lister!$E$20,Lister!$D$7:$D$13)-P1204)*N1204/NETWORKDAYS(Lister!$D$20,Lister!$E$20,Lister!$D$7:$D$13),IF(OR(MONTH(F1204)=4,MONTH(E1204)=6),0)))))),0),"")</f>
        <v/>
      </c>
      <c r="T1204" s="48" t="str">
        <f>IFERROR(MAX(IF(OR(O1204="",P1204="",Q1204=""),"",IF(AND(MONTH(E1204)=6,MONTH(F1204)=6),(NETWORKDAYS(E1204,F1204,Lister!$D$7:$D$13)-Q1204)*N1204/NETWORKDAYS(Lister!$D$21,Lister!$E$21,Lister!$D$7:$D$13),IF(AND(MONTH(E1204)&lt;6,MONTH(F1204)=6),(NETWORKDAYS(Lister!$D$21,F1204,Lister!$D$7:$D$13)-Q1204)*N1204/NETWORKDAYS(Lister!$D$21,Lister!$E$21,Lister!$D$7:$D$13),IF(MONTH(F1204)&lt;6,0)))),0),"")</f>
        <v/>
      </c>
      <c r="U1204" s="50" t="str">
        <f t="shared" si="93"/>
        <v/>
      </c>
    </row>
    <row r="1205" spans="1:21" x14ac:dyDescent="0.35">
      <c r="A1205" s="11" t="str">
        <f t="shared" si="94"/>
        <v/>
      </c>
      <c r="B1205" s="32"/>
      <c r="C1205" s="17"/>
      <c r="D1205" s="18"/>
      <c r="E1205" s="12"/>
      <c r="F1205" s="12"/>
      <c r="G1205" s="40" t="str">
        <f>IF(OR(E1205="",F1205=""),"",NETWORKDAYS(E1205,F1205,Lister!$D$7:$D$13))</f>
        <v/>
      </c>
      <c r="H1205" s="14"/>
      <c r="I1205" s="25" t="str">
        <f t="shared" si="90"/>
        <v/>
      </c>
      <c r="J1205" s="45"/>
      <c r="K1205" s="46"/>
      <c r="L1205" s="15"/>
      <c r="M1205" s="49" t="str">
        <f t="shared" si="91"/>
        <v/>
      </c>
      <c r="N1205" s="47" t="str">
        <f t="shared" si="92"/>
        <v/>
      </c>
      <c r="O1205" s="15"/>
      <c r="P1205" s="15"/>
      <c r="Q1205" s="15"/>
      <c r="R1205" s="48" t="str">
        <f>IFERROR(MAX(IF(OR(O1205="",P1205="",Q1205=""),"",IF(AND(MONTH(E1205)=4,MONTH(F1205)=4),(NETWORKDAYS(E1205,F1205,Lister!$D$7:$D$13)-O1205)*N1205/NETWORKDAYS(Lister!$D$19,Lister!$E$19,Lister!$D$7:$D$13),IF(AND(MONTH(E1205)=4,MONTH(F1205)&gt;4),(NETWORKDAYS(E1205,Lister!$E$19,Lister!$D$7:$D$13)-O1205)*N1205/NETWORKDAYS(Lister!$D$19,Lister!$E$19,Lister!$D$7:$D$13),IF(MONTH(E1205)&gt;4,0)))),0),"")</f>
        <v/>
      </c>
      <c r="S1205" s="48" t="str">
        <f>IFERROR(MAX(IF(OR(O1205="",P1205="",Q1205=""),"",IF(AND(MONTH(E1205)=5,MONTH(F1205)=5),(NETWORKDAYS(E1205,F1205,Lister!$D$7:$D$13)-P1205)*N1205/NETWORKDAYS(Lister!$D$20,Lister!$E$20,Lister!$D$7:$D$13),IF(AND(MONTH(E1205)=4,MONTH(F1205)=5),(NETWORKDAYS(Lister!$D$20,F1205,Lister!$D$7:$D$13)-P1205)*N1205/NETWORKDAYS(Lister!$D$20,Lister!$E$20,Lister!$D$7:$D$13),IF(AND(MONTH(E1205)=5,MONTH(F1205)=6),(NETWORKDAYS(E1205,Lister!$E$20,Lister!$D$7:$D$13)-P1205)*N1205/NETWORKDAYS(Lister!$D$20,Lister!$E$20,Lister!$D$7:$D$13),IF(AND(MONTH(E1205)=4,MONTH(F1205)=6),(NETWORKDAYS(Lister!$D$20,Lister!$E$20,Lister!$D$7:$D$13)-P1205)*N1205/NETWORKDAYS(Lister!$D$20,Lister!$E$20,Lister!$D$7:$D$13),IF(OR(MONTH(F1205)=4,MONTH(E1205)=6),0)))))),0),"")</f>
        <v/>
      </c>
      <c r="T1205" s="48" t="str">
        <f>IFERROR(MAX(IF(OR(O1205="",P1205="",Q1205=""),"",IF(AND(MONTH(E1205)=6,MONTH(F1205)=6),(NETWORKDAYS(E1205,F1205,Lister!$D$7:$D$13)-Q1205)*N1205/NETWORKDAYS(Lister!$D$21,Lister!$E$21,Lister!$D$7:$D$13),IF(AND(MONTH(E1205)&lt;6,MONTH(F1205)=6),(NETWORKDAYS(Lister!$D$21,F1205,Lister!$D$7:$D$13)-Q1205)*N1205/NETWORKDAYS(Lister!$D$21,Lister!$E$21,Lister!$D$7:$D$13),IF(MONTH(F1205)&lt;6,0)))),0),"")</f>
        <v/>
      </c>
      <c r="U1205" s="50" t="str">
        <f t="shared" si="93"/>
        <v/>
      </c>
    </row>
    <row r="1206" spans="1:21" x14ac:dyDescent="0.35">
      <c r="A1206" s="11" t="str">
        <f t="shared" si="94"/>
        <v/>
      </c>
      <c r="B1206" s="32"/>
      <c r="C1206" s="17"/>
      <c r="D1206" s="18"/>
      <c r="E1206" s="12"/>
      <c r="F1206" s="12"/>
      <c r="G1206" s="40" t="str">
        <f>IF(OR(E1206="",F1206=""),"",NETWORKDAYS(E1206,F1206,Lister!$D$7:$D$13))</f>
        <v/>
      </c>
      <c r="H1206" s="14"/>
      <c r="I1206" s="25" t="str">
        <f t="shared" si="90"/>
        <v/>
      </c>
      <c r="J1206" s="45"/>
      <c r="K1206" s="46"/>
      <c r="L1206" s="15"/>
      <c r="M1206" s="49" t="str">
        <f t="shared" si="91"/>
        <v/>
      </c>
      <c r="N1206" s="47" t="str">
        <f t="shared" si="92"/>
        <v/>
      </c>
      <c r="O1206" s="15"/>
      <c r="P1206" s="15"/>
      <c r="Q1206" s="15"/>
      <c r="R1206" s="48" t="str">
        <f>IFERROR(MAX(IF(OR(O1206="",P1206="",Q1206=""),"",IF(AND(MONTH(E1206)=4,MONTH(F1206)=4),(NETWORKDAYS(E1206,F1206,Lister!$D$7:$D$13)-O1206)*N1206/NETWORKDAYS(Lister!$D$19,Lister!$E$19,Lister!$D$7:$D$13),IF(AND(MONTH(E1206)=4,MONTH(F1206)&gt;4),(NETWORKDAYS(E1206,Lister!$E$19,Lister!$D$7:$D$13)-O1206)*N1206/NETWORKDAYS(Lister!$D$19,Lister!$E$19,Lister!$D$7:$D$13),IF(MONTH(E1206)&gt;4,0)))),0),"")</f>
        <v/>
      </c>
      <c r="S1206" s="48" t="str">
        <f>IFERROR(MAX(IF(OR(O1206="",P1206="",Q1206=""),"",IF(AND(MONTH(E1206)=5,MONTH(F1206)=5),(NETWORKDAYS(E1206,F1206,Lister!$D$7:$D$13)-P1206)*N1206/NETWORKDAYS(Lister!$D$20,Lister!$E$20,Lister!$D$7:$D$13),IF(AND(MONTH(E1206)=4,MONTH(F1206)=5),(NETWORKDAYS(Lister!$D$20,F1206,Lister!$D$7:$D$13)-P1206)*N1206/NETWORKDAYS(Lister!$D$20,Lister!$E$20,Lister!$D$7:$D$13),IF(AND(MONTH(E1206)=5,MONTH(F1206)=6),(NETWORKDAYS(E1206,Lister!$E$20,Lister!$D$7:$D$13)-P1206)*N1206/NETWORKDAYS(Lister!$D$20,Lister!$E$20,Lister!$D$7:$D$13),IF(AND(MONTH(E1206)=4,MONTH(F1206)=6),(NETWORKDAYS(Lister!$D$20,Lister!$E$20,Lister!$D$7:$D$13)-P1206)*N1206/NETWORKDAYS(Lister!$D$20,Lister!$E$20,Lister!$D$7:$D$13),IF(OR(MONTH(F1206)=4,MONTH(E1206)=6),0)))))),0),"")</f>
        <v/>
      </c>
      <c r="T1206" s="48" t="str">
        <f>IFERROR(MAX(IF(OR(O1206="",P1206="",Q1206=""),"",IF(AND(MONTH(E1206)=6,MONTH(F1206)=6),(NETWORKDAYS(E1206,F1206,Lister!$D$7:$D$13)-Q1206)*N1206/NETWORKDAYS(Lister!$D$21,Lister!$E$21,Lister!$D$7:$D$13),IF(AND(MONTH(E1206)&lt;6,MONTH(F1206)=6),(NETWORKDAYS(Lister!$D$21,F1206,Lister!$D$7:$D$13)-Q1206)*N1206/NETWORKDAYS(Lister!$D$21,Lister!$E$21,Lister!$D$7:$D$13),IF(MONTH(F1206)&lt;6,0)))),0),"")</f>
        <v/>
      </c>
      <c r="U1206" s="50" t="str">
        <f t="shared" si="93"/>
        <v/>
      </c>
    </row>
    <row r="1207" spans="1:21" x14ac:dyDescent="0.35">
      <c r="A1207" s="11" t="str">
        <f t="shared" si="94"/>
        <v/>
      </c>
      <c r="B1207" s="32"/>
      <c r="C1207" s="17"/>
      <c r="D1207" s="18"/>
      <c r="E1207" s="12"/>
      <c r="F1207" s="12"/>
      <c r="G1207" s="40" t="str">
        <f>IF(OR(E1207="",F1207=""),"",NETWORKDAYS(E1207,F1207,Lister!$D$7:$D$13))</f>
        <v/>
      </c>
      <c r="H1207" s="14"/>
      <c r="I1207" s="25" t="str">
        <f t="shared" si="90"/>
        <v/>
      </c>
      <c r="J1207" s="45"/>
      <c r="K1207" s="46"/>
      <c r="L1207" s="15"/>
      <c r="M1207" s="49" t="str">
        <f t="shared" si="91"/>
        <v/>
      </c>
      <c r="N1207" s="47" t="str">
        <f t="shared" si="92"/>
        <v/>
      </c>
      <c r="O1207" s="15"/>
      <c r="P1207" s="15"/>
      <c r="Q1207" s="15"/>
      <c r="R1207" s="48" t="str">
        <f>IFERROR(MAX(IF(OR(O1207="",P1207="",Q1207=""),"",IF(AND(MONTH(E1207)=4,MONTH(F1207)=4),(NETWORKDAYS(E1207,F1207,Lister!$D$7:$D$13)-O1207)*N1207/NETWORKDAYS(Lister!$D$19,Lister!$E$19,Lister!$D$7:$D$13),IF(AND(MONTH(E1207)=4,MONTH(F1207)&gt;4),(NETWORKDAYS(E1207,Lister!$E$19,Lister!$D$7:$D$13)-O1207)*N1207/NETWORKDAYS(Lister!$D$19,Lister!$E$19,Lister!$D$7:$D$13),IF(MONTH(E1207)&gt;4,0)))),0),"")</f>
        <v/>
      </c>
      <c r="S1207" s="48" t="str">
        <f>IFERROR(MAX(IF(OR(O1207="",P1207="",Q1207=""),"",IF(AND(MONTH(E1207)=5,MONTH(F1207)=5),(NETWORKDAYS(E1207,F1207,Lister!$D$7:$D$13)-P1207)*N1207/NETWORKDAYS(Lister!$D$20,Lister!$E$20,Lister!$D$7:$D$13),IF(AND(MONTH(E1207)=4,MONTH(F1207)=5),(NETWORKDAYS(Lister!$D$20,F1207,Lister!$D$7:$D$13)-P1207)*N1207/NETWORKDAYS(Lister!$D$20,Lister!$E$20,Lister!$D$7:$D$13),IF(AND(MONTH(E1207)=5,MONTH(F1207)=6),(NETWORKDAYS(E1207,Lister!$E$20,Lister!$D$7:$D$13)-P1207)*N1207/NETWORKDAYS(Lister!$D$20,Lister!$E$20,Lister!$D$7:$D$13),IF(AND(MONTH(E1207)=4,MONTH(F1207)=6),(NETWORKDAYS(Lister!$D$20,Lister!$E$20,Lister!$D$7:$D$13)-P1207)*N1207/NETWORKDAYS(Lister!$D$20,Lister!$E$20,Lister!$D$7:$D$13),IF(OR(MONTH(F1207)=4,MONTH(E1207)=6),0)))))),0),"")</f>
        <v/>
      </c>
      <c r="T1207" s="48" t="str">
        <f>IFERROR(MAX(IF(OR(O1207="",P1207="",Q1207=""),"",IF(AND(MONTH(E1207)=6,MONTH(F1207)=6),(NETWORKDAYS(E1207,F1207,Lister!$D$7:$D$13)-Q1207)*N1207/NETWORKDAYS(Lister!$D$21,Lister!$E$21,Lister!$D$7:$D$13),IF(AND(MONTH(E1207)&lt;6,MONTH(F1207)=6),(NETWORKDAYS(Lister!$D$21,F1207,Lister!$D$7:$D$13)-Q1207)*N1207/NETWORKDAYS(Lister!$D$21,Lister!$E$21,Lister!$D$7:$D$13),IF(MONTH(F1207)&lt;6,0)))),0),"")</f>
        <v/>
      </c>
      <c r="U1207" s="50" t="str">
        <f t="shared" si="93"/>
        <v/>
      </c>
    </row>
    <row r="1208" spans="1:21" x14ac:dyDescent="0.35">
      <c r="A1208" s="11" t="str">
        <f t="shared" si="94"/>
        <v/>
      </c>
      <c r="B1208" s="32"/>
      <c r="C1208" s="17"/>
      <c r="D1208" s="18"/>
      <c r="E1208" s="12"/>
      <c r="F1208" s="12"/>
      <c r="G1208" s="40" t="str">
        <f>IF(OR(E1208="",F1208=""),"",NETWORKDAYS(E1208,F1208,Lister!$D$7:$D$13))</f>
        <v/>
      </c>
      <c r="H1208" s="14"/>
      <c r="I1208" s="25" t="str">
        <f t="shared" si="90"/>
        <v/>
      </c>
      <c r="J1208" s="45"/>
      <c r="K1208" s="46"/>
      <c r="L1208" s="15"/>
      <c r="M1208" s="49" t="str">
        <f t="shared" si="91"/>
        <v/>
      </c>
      <c r="N1208" s="47" t="str">
        <f t="shared" si="92"/>
        <v/>
      </c>
      <c r="O1208" s="15"/>
      <c r="P1208" s="15"/>
      <c r="Q1208" s="15"/>
      <c r="R1208" s="48" t="str">
        <f>IFERROR(MAX(IF(OR(O1208="",P1208="",Q1208=""),"",IF(AND(MONTH(E1208)=4,MONTH(F1208)=4),(NETWORKDAYS(E1208,F1208,Lister!$D$7:$D$13)-O1208)*N1208/NETWORKDAYS(Lister!$D$19,Lister!$E$19,Lister!$D$7:$D$13),IF(AND(MONTH(E1208)=4,MONTH(F1208)&gt;4),(NETWORKDAYS(E1208,Lister!$E$19,Lister!$D$7:$D$13)-O1208)*N1208/NETWORKDAYS(Lister!$D$19,Lister!$E$19,Lister!$D$7:$D$13),IF(MONTH(E1208)&gt;4,0)))),0),"")</f>
        <v/>
      </c>
      <c r="S1208" s="48" t="str">
        <f>IFERROR(MAX(IF(OR(O1208="",P1208="",Q1208=""),"",IF(AND(MONTH(E1208)=5,MONTH(F1208)=5),(NETWORKDAYS(E1208,F1208,Lister!$D$7:$D$13)-P1208)*N1208/NETWORKDAYS(Lister!$D$20,Lister!$E$20,Lister!$D$7:$D$13),IF(AND(MONTH(E1208)=4,MONTH(F1208)=5),(NETWORKDAYS(Lister!$D$20,F1208,Lister!$D$7:$D$13)-P1208)*N1208/NETWORKDAYS(Lister!$D$20,Lister!$E$20,Lister!$D$7:$D$13),IF(AND(MONTH(E1208)=5,MONTH(F1208)=6),(NETWORKDAYS(E1208,Lister!$E$20,Lister!$D$7:$D$13)-P1208)*N1208/NETWORKDAYS(Lister!$D$20,Lister!$E$20,Lister!$D$7:$D$13),IF(AND(MONTH(E1208)=4,MONTH(F1208)=6),(NETWORKDAYS(Lister!$D$20,Lister!$E$20,Lister!$D$7:$D$13)-P1208)*N1208/NETWORKDAYS(Lister!$D$20,Lister!$E$20,Lister!$D$7:$D$13),IF(OR(MONTH(F1208)=4,MONTH(E1208)=6),0)))))),0),"")</f>
        <v/>
      </c>
      <c r="T1208" s="48" t="str">
        <f>IFERROR(MAX(IF(OR(O1208="",P1208="",Q1208=""),"",IF(AND(MONTH(E1208)=6,MONTH(F1208)=6),(NETWORKDAYS(E1208,F1208,Lister!$D$7:$D$13)-Q1208)*N1208/NETWORKDAYS(Lister!$D$21,Lister!$E$21,Lister!$D$7:$D$13),IF(AND(MONTH(E1208)&lt;6,MONTH(F1208)=6),(NETWORKDAYS(Lister!$D$21,F1208,Lister!$D$7:$D$13)-Q1208)*N1208/NETWORKDAYS(Lister!$D$21,Lister!$E$21,Lister!$D$7:$D$13),IF(MONTH(F1208)&lt;6,0)))),0),"")</f>
        <v/>
      </c>
      <c r="U1208" s="50" t="str">
        <f t="shared" si="93"/>
        <v/>
      </c>
    </row>
    <row r="1209" spans="1:21" x14ac:dyDescent="0.35">
      <c r="A1209" s="11" t="str">
        <f t="shared" si="94"/>
        <v/>
      </c>
      <c r="B1209" s="32"/>
      <c r="C1209" s="17"/>
      <c r="D1209" s="18"/>
      <c r="E1209" s="12"/>
      <c r="F1209" s="12"/>
      <c r="G1209" s="40" t="str">
        <f>IF(OR(E1209="",F1209=""),"",NETWORKDAYS(E1209,F1209,Lister!$D$7:$D$13))</f>
        <v/>
      </c>
      <c r="H1209" s="14"/>
      <c r="I1209" s="25" t="str">
        <f t="shared" si="90"/>
        <v/>
      </c>
      <c r="J1209" s="45"/>
      <c r="K1209" s="46"/>
      <c r="L1209" s="15"/>
      <c r="M1209" s="49" t="str">
        <f t="shared" si="91"/>
        <v/>
      </c>
      <c r="N1209" s="47" t="str">
        <f t="shared" si="92"/>
        <v/>
      </c>
      <c r="O1209" s="15"/>
      <c r="P1209" s="15"/>
      <c r="Q1209" s="15"/>
      <c r="R1209" s="48" t="str">
        <f>IFERROR(MAX(IF(OR(O1209="",P1209="",Q1209=""),"",IF(AND(MONTH(E1209)=4,MONTH(F1209)=4),(NETWORKDAYS(E1209,F1209,Lister!$D$7:$D$13)-O1209)*N1209/NETWORKDAYS(Lister!$D$19,Lister!$E$19,Lister!$D$7:$D$13),IF(AND(MONTH(E1209)=4,MONTH(F1209)&gt;4),(NETWORKDAYS(E1209,Lister!$E$19,Lister!$D$7:$D$13)-O1209)*N1209/NETWORKDAYS(Lister!$D$19,Lister!$E$19,Lister!$D$7:$D$13),IF(MONTH(E1209)&gt;4,0)))),0),"")</f>
        <v/>
      </c>
      <c r="S1209" s="48" t="str">
        <f>IFERROR(MAX(IF(OR(O1209="",P1209="",Q1209=""),"",IF(AND(MONTH(E1209)=5,MONTH(F1209)=5),(NETWORKDAYS(E1209,F1209,Lister!$D$7:$D$13)-P1209)*N1209/NETWORKDAYS(Lister!$D$20,Lister!$E$20,Lister!$D$7:$D$13),IF(AND(MONTH(E1209)=4,MONTH(F1209)=5),(NETWORKDAYS(Lister!$D$20,F1209,Lister!$D$7:$D$13)-P1209)*N1209/NETWORKDAYS(Lister!$D$20,Lister!$E$20,Lister!$D$7:$D$13),IF(AND(MONTH(E1209)=5,MONTH(F1209)=6),(NETWORKDAYS(E1209,Lister!$E$20,Lister!$D$7:$D$13)-P1209)*N1209/NETWORKDAYS(Lister!$D$20,Lister!$E$20,Lister!$D$7:$D$13),IF(AND(MONTH(E1209)=4,MONTH(F1209)=6),(NETWORKDAYS(Lister!$D$20,Lister!$E$20,Lister!$D$7:$D$13)-P1209)*N1209/NETWORKDAYS(Lister!$D$20,Lister!$E$20,Lister!$D$7:$D$13),IF(OR(MONTH(F1209)=4,MONTH(E1209)=6),0)))))),0),"")</f>
        <v/>
      </c>
      <c r="T1209" s="48" t="str">
        <f>IFERROR(MAX(IF(OR(O1209="",P1209="",Q1209=""),"",IF(AND(MONTH(E1209)=6,MONTH(F1209)=6),(NETWORKDAYS(E1209,F1209,Lister!$D$7:$D$13)-Q1209)*N1209/NETWORKDAYS(Lister!$D$21,Lister!$E$21,Lister!$D$7:$D$13),IF(AND(MONTH(E1209)&lt;6,MONTH(F1209)=6),(NETWORKDAYS(Lister!$D$21,F1209,Lister!$D$7:$D$13)-Q1209)*N1209/NETWORKDAYS(Lister!$D$21,Lister!$E$21,Lister!$D$7:$D$13),IF(MONTH(F1209)&lt;6,0)))),0),"")</f>
        <v/>
      </c>
      <c r="U1209" s="50" t="str">
        <f t="shared" si="93"/>
        <v/>
      </c>
    </row>
    <row r="1210" spans="1:21" x14ac:dyDescent="0.35">
      <c r="A1210" s="11" t="str">
        <f t="shared" si="94"/>
        <v/>
      </c>
      <c r="B1210" s="32"/>
      <c r="C1210" s="17"/>
      <c r="D1210" s="18"/>
      <c r="E1210" s="12"/>
      <c r="F1210" s="12"/>
      <c r="G1210" s="40" t="str">
        <f>IF(OR(E1210="",F1210=""),"",NETWORKDAYS(E1210,F1210,Lister!$D$7:$D$13))</f>
        <v/>
      </c>
      <c r="H1210" s="14"/>
      <c r="I1210" s="25" t="str">
        <f t="shared" si="90"/>
        <v/>
      </c>
      <c r="J1210" s="45"/>
      <c r="K1210" s="46"/>
      <c r="L1210" s="15"/>
      <c r="M1210" s="49" t="str">
        <f t="shared" si="91"/>
        <v/>
      </c>
      <c r="N1210" s="47" t="str">
        <f t="shared" si="92"/>
        <v/>
      </c>
      <c r="O1210" s="15"/>
      <c r="P1210" s="15"/>
      <c r="Q1210" s="15"/>
      <c r="R1210" s="48" t="str">
        <f>IFERROR(MAX(IF(OR(O1210="",P1210="",Q1210=""),"",IF(AND(MONTH(E1210)=4,MONTH(F1210)=4),(NETWORKDAYS(E1210,F1210,Lister!$D$7:$D$13)-O1210)*N1210/NETWORKDAYS(Lister!$D$19,Lister!$E$19,Lister!$D$7:$D$13),IF(AND(MONTH(E1210)=4,MONTH(F1210)&gt;4),(NETWORKDAYS(E1210,Lister!$E$19,Lister!$D$7:$D$13)-O1210)*N1210/NETWORKDAYS(Lister!$D$19,Lister!$E$19,Lister!$D$7:$D$13),IF(MONTH(E1210)&gt;4,0)))),0),"")</f>
        <v/>
      </c>
      <c r="S1210" s="48" t="str">
        <f>IFERROR(MAX(IF(OR(O1210="",P1210="",Q1210=""),"",IF(AND(MONTH(E1210)=5,MONTH(F1210)=5),(NETWORKDAYS(E1210,F1210,Lister!$D$7:$D$13)-P1210)*N1210/NETWORKDAYS(Lister!$D$20,Lister!$E$20,Lister!$D$7:$D$13),IF(AND(MONTH(E1210)=4,MONTH(F1210)=5),(NETWORKDAYS(Lister!$D$20,F1210,Lister!$D$7:$D$13)-P1210)*N1210/NETWORKDAYS(Lister!$D$20,Lister!$E$20,Lister!$D$7:$D$13),IF(AND(MONTH(E1210)=5,MONTH(F1210)=6),(NETWORKDAYS(E1210,Lister!$E$20,Lister!$D$7:$D$13)-P1210)*N1210/NETWORKDAYS(Lister!$D$20,Lister!$E$20,Lister!$D$7:$D$13),IF(AND(MONTH(E1210)=4,MONTH(F1210)=6),(NETWORKDAYS(Lister!$D$20,Lister!$E$20,Lister!$D$7:$D$13)-P1210)*N1210/NETWORKDAYS(Lister!$D$20,Lister!$E$20,Lister!$D$7:$D$13),IF(OR(MONTH(F1210)=4,MONTH(E1210)=6),0)))))),0),"")</f>
        <v/>
      </c>
      <c r="T1210" s="48" t="str">
        <f>IFERROR(MAX(IF(OR(O1210="",P1210="",Q1210=""),"",IF(AND(MONTH(E1210)=6,MONTH(F1210)=6),(NETWORKDAYS(E1210,F1210,Lister!$D$7:$D$13)-Q1210)*N1210/NETWORKDAYS(Lister!$D$21,Lister!$E$21,Lister!$D$7:$D$13),IF(AND(MONTH(E1210)&lt;6,MONTH(F1210)=6),(NETWORKDAYS(Lister!$D$21,F1210,Lister!$D$7:$D$13)-Q1210)*N1210/NETWORKDAYS(Lister!$D$21,Lister!$E$21,Lister!$D$7:$D$13),IF(MONTH(F1210)&lt;6,0)))),0),"")</f>
        <v/>
      </c>
      <c r="U1210" s="50" t="str">
        <f t="shared" si="93"/>
        <v/>
      </c>
    </row>
    <row r="1211" spans="1:21" x14ac:dyDescent="0.35">
      <c r="A1211" s="11" t="str">
        <f t="shared" si="94"/>
        <v/>
      </c>
      <c r="B1211" s="32"/>
      <c r="C1211" s="17"/>
      <c r="D1211" s="18"/>
      <c r="E1211" s="12"/>
      <c r="F1211" s="12"/>
      <c r="G1211" s="40" t="str">
        <f>IF(OR(E1211="",F1211=""),"",NETWORKDAYS(E1211,F1211,Lister!$D$7:$D$13))</f>
        <v/>
      </c>
      <c r="H1211" s="14"/>
      <c r="I1211" s="25" t="str">
        <f t="shared" si="90"/>
        <v/>
      </c>
      <c r="J1211" s="45"/>
      <c r="K1211" s="46"/>
      <c r="L1211" s="15"/>
      <c r="M1211" s="49" t="str">
        <f t="shared" si="91"/>
        <v/>
      </c>
      <c r="N1211" s="47" t="str">
        <f t="shared" si="92"/>
        <v/>
      </c>
      <c r="O1211" s="15"/>
      <c r="P1211" s="15"/>
      <c r="Q1211" s="15"/>
      <c r="R1211" s="48" t="str">
        <f>IFERROR(MAX(IF(OR(O1211="",P1211="",Q1211=""),"",IF(AND(MONTH(E1211)=4,MONTH(F1211)=4),(NETWORKDAYS(E1211,F1211,Lister!$D$7:$D$13)-O1211)*N1211/NETWORKDAYS(Lister!$D$19,Lister!$E$19,Lister!$D$7:$D$13),IF(AND(MONTH(E1211)=4,MONTH(F1211)&gt;4),(NETWORKDAYS(E1211,Lister!$E$19,Lister!$D$7:$D$13)-O1211)*N1211/NETWORKDAYS(Lister!$D$19,Lister!$E$19,Lister!$D$7:$D$13),IF(MONTH(E1211)&gt;4,0)))),0),"")</f>
        <v/>
      </c>
      <c r="S1211" s="48" t="str">
        <f>IFERROR(MAX(IF(OR(O1211="",P1211="",Q1211=""),"",IF(AND(MONTH(E1211)=5,MONTH(F1211)=5),(NETWORKDAYS(E1211,F1211,Lister!$D$7:$D$13)-P1211)*N1211/NETWORKDAYS(Lister!$D$20,Lister!$E$20,Lister!$D$7:$D$13),IF(AND(MONTH(E1211)=4,MONTH(F1211)=5),(NETWORKDAYS(Lister!$D$20,F1211,Lister!$D$7:$D$13)-P1211)*N1211/NETWORKDAYS(Lister!$D$20,Lister!$E$20,Lister!$D$7:$D$13),IF(AND(MONTH(E1211)=5,MONTH(F1211)=6),(NETWORKDAYS(E1211,Lister!$E$20,Lister!$D$7:$D$13)-P1211)*N1211/NETWORKDAYS(Lister!$D$20,Lister!$E$20,Lister!$D$7:$D$13),IF(AND(MONTH(E1211)=4,MONTH(F1211)=6),(NETWORKDAYS(Lister!$D$20,Lister!$E$20,Lister!$D$7:$D$13)-P1211)*N1211/NETWORKDAYS(Lister!$D$20,Lister!$E$20,Lister!$D$7:$D$13),IF(OR(MONTH(F1211)=4,MONTH(E1211)=6),0)))))),0),"")</f>
        <v/>
      </c>
      <c r="T1211" s="48" t="str">
        <f>IFERROR(MAX(IF(OR(O1211="",P1211="",Q1211=""),"",IF(AND(MONTH(E1211)=6,MONTH(F1211)=6),(NETWORKDAYS(E1211,F1211,Lister!$D$7:$D$13)-Q1211)*N1211/NETWORKDAYS(Lister!$D$21,Lister!$E$21,Lister!$D$7:$D$13),IF(AND(MONTH(E1211)&lt;6,MONTH(F1211)=6),(NETWORKDAYS(Lister!$D$21,F1211,Lister!$D$7:$D$13)-Q1211)*N1211/NETWORKDAYS(Lister!$D$21,Lister!$E$21,Lister!$D$7:$D$13),IF(MONTH(F1211)&lt;6,0)))),0),"")</f>
        <v/>
      </c>
      <c r="U1211" s="50" t="str">
        <f t="shared" si="93"/>
        <v/>
      </c>
    </row>
    <row r="1212" spans="1:21" x14ac:dyDescent="0.35">
      <c r="A1212" s="11" t="str">
        <f t="shared" si="94"/>
        <v/>
      </c>
      <c r="B1212" s="32"/>
      <c r="C1212" s="17"/>
      <c r="D1212" s="18"/>
      <c r="E1212" s="12"/>
      <c r="F1212" s="12"/>
      <c r="G1212" s="40" t="str">
        <f>IF(OR(E1212="",F1212=""),"",NETWORKDAYS(E1212,F1212,Lister!$D$7:$D$13))</f>
        <v/>
      </c>
      <c r="H1212" s="14"/>
      <c r="I1212" s="25" t="str">
        <f t="shared" si="90"/>
        <v/>
      </c>
      <c r="J1212" s="45"/>
      <c r="K1212" s="46"/>
      <c r="L1212" s="15"/>
      <c r="M1212" s="49" t="str">
        <f t="shared" si="91"/>
        <v/>
      </c>
      <c r="N1212" s="47" t="str">
        <f t="shared" si="92"/>
        <v/>
      </c>
      <c r="O1212" s="15"/>
      <c r="P1212" s="15"/>
      <c r="Q1212" s="15"/>
      <c r="R1212" s="48" t="str">
        <f>IFERROR(MAX(IF(OR(O1212="",P1212="",Q1212=""),"",IF(AND(MONTH(E1212)=4,MONTH(F1212)=4),(NETWORKDAYS(E1212,F1212,Lister!$D$7:$D$13)-O1212)*N1212/NETWORKDAYS(Lister!$D$19,Lister!$E$19,Lister!$D$7:$D$13),IF(AND(MONTH(E1212)=4,MONTH(F1212)&gt;4),(NETWORKDAYS(E1212,Lister!$E$19,Lister!$D$7:$D$13)-O1212)*N1212/NETWORKDAYS(Lister!$D$19,Lister!$E$19,Lister!$D$7:$D$13),IF(MONTH(E1212)&gt;4,0)))),0),"")</f>
        <v/>
      </c>
      <c r="S1212" s="48" t="str">
        <f>IFERROR(MAX(IF(OR(O1212="",P1212="",Q1212=""),"",IF(AND(MONTH(E1212)=5,MONTH(F1212)=5),(NETWORKDAYS(E1212,F1212,Lister!$D$7:$D$13)-P1212)*N1212/NETWORKDAYS(Lister!$D$20,Lister!$E$20,Lister!$D$7:$D$13),IF(AND(MONTH(E1212)=4,MONTH(F1212)=5),(NETWORKDAYS(Lister!$D$20,F1212,Lister!$D$7:$D$13)-P1212)*N1212/NETWORKDAYS(Lister!$D$20,Lister!$E$20,Lister!$D$7:$D$13),IF(AND(MONTH(E1212)=5,MONTH(F1212)=6),(NETWORKDAYS(E1212,Lister!$E$20,Lister!$D$7:$D$13)-P1212)*N1212/NETWORKDAYS(Lister!$D$20,Lister!$E$20,Lister!$D$7:$D$13),IF(AND(MONTH(E1212)=4,MONTH(F1212)=6),(NETWORKDAYS(Lister!$D$20,Lister!$E$20,Lister!$D$7:$D$13)-P1212)*N1212/NETWORKDAYS(Lister!$D$20,Lister!$E$20,Lister!$D$7:$D$13),IF(OR(MONTH(F1212)=4,MONTH(E1212)=6),0)))))),0),"")</f>
        <v/>
      </c>
      <c r="T1212" s="48" t="str">
        <f>IFERROR(MAX(IF(OR(O1212="",P1212="",Q1212=""),"",IF(AND(MONTH(E1212)=6,MONTH(F1212)=6),(NETWORKDAYS(E1212,F1212,Lister!$D$7:$D$13)-Q1212)*N1212/NETWORKDAYS(Lister!$D$21,Lister!$E$21,Lister!$D$7:$D$13),IF(AND(MONTH(E1212)&lt;6,MONTH(F1212)=6),(NETWORKDAYS(Lister!$D$21,F1212,Lister!$D$7:$D$13)-Q1212)*N1212/NETWORKDAYS(Lister!$D$21,Lister!$E$21,Lister!$D$7:$D$13),IF(MONTH(F1212)&lt;6,0)))),0),"")</f>
        <v/>
      </c>
      <c r="U1212" s="50" t="str">
        <f t="shared" si="93"/>
        <v/>
      </c>
    </row>
    <row r="1213" spans="1:21" x14ac:dyDescent="0.35">
      <c r="A1213" s="11" t="str">
        <f t="shared" si="94"/>
        <v/>
      </c>
      <c r="B1213" s="32"/>
      <c r="C1213" s="17"/>
      <c r="D1213" s="18"/>
      <c r="E1213" s="12"/>
      <c r="F1213" s="12"/>
      <c r="G1213" s="40" t="str">
        <f>IF(OR(E1213="",F1213=""),"",NETWORKDAYS(E1213,F1213,Lister!$D$7:$D$13))</f>
        <v/>
      </c>
      <c r="H1213" s="14"/>
      <c r="I1213" s="25" t="str">
        <f t="shared" si="90"/>
        <v/>
      </c>
      <c r="J1213" s="45"/>
      <c r="K1213" s="46"/>
      <c r="L1213" s="15"/>
      <c r="M1213" s="49" t="str">
        <f t="shared" si="91"/>
        <v/>
      </c>
      <c r="N1213" s="47" t="str">
        <f t="shared" si="92"/>
        <v/>
      </c>
      <c r="O1213" s="15"/>
      <c r="P1213" s="15"/>
      <c r="Q1213" s="15"/>
      <c r="R1213" s="48" t="str">
        <f>IFERROR(MAX(IF(OR(O1213="",P1213="",Q1213=""),"",IF(AND(MONTH(E1213)=4,MONTH(F1213)=4),(NETWORKDAYS(E1213,F1213,Lister!$D$7:$D$13)-O1213)*N1213/NETWORKDAYS(Lister!$D$19,Lister!$E$19,Lister!$D$7:$D$13),IF(AND(MONTH(E1213)=4,MONTH(F1213)&gt;4),(NETWORKDAYS(E1213,Lister!$E$19,Lister!$D$7:$D$13)-O1213)*N1213/NETWORKDAYS(Lister!$D$19,Lister!$E$19,Lister!$D$7:$D$13),IF(MONTH(E1213)&gt;4,0)))),0),"")</f>
        <v/>
      </c>
      <c r="S1213" s="48" t="str">
        <f>IFERROR(MAX(IF(OR(O1213="",P1213="",Q1213=""),"",IF(AND(MONTH(E1213)=5,MONTH(F1213)=5),(NETWORKDAYS(E1213,F1213,Lister!$D$7:$D$13)-P1213)*N1213/NETWORKDAYS(Lister!$D$20,Lister!$E$20,Lister!$D$7:$D$13),IF(AND(MONTH(E1213)=4,MONTH(F1213)=5),(NETWORKDAYS(Lister!$D$20,F1213,Lister!$D$7:$D$13)-P1213)*N1213/NETWORKDAYS(Lister!$D$20,Lister!$E$20,Lister!$D$7:$D$13),IF(AND(MONTH(E1213)=5,MONTH(F1213)=6),(NETWORKDAYS(E1213,Lister!$E$20,Lister!$D$7:$D$13)-P1213)*N1213/NETWORKDAYS(Lister!$D$20,Lister!$E$20,Lister!$D$7:$D$13),IF(AND(MONTH(E1213)=4,MONTH(F1213)=6),(NETWORKDAYS(Lister!$D$20,Lister!$E$20,Lister!$D$7:$D$13)-P1213)*N1213/NETWORKDAYS(Lister!$D$20,Lister!$E$20,Lister!$D$7:$D$13),IF(OR(MONTH(F1213)=4,MONTH(E1213)=6),0)))))),0),"")</f>
        <v/>
      </c>
      <c r="T1213" s="48" t="str">
        <f>IFERROR(MAX(IF(OR(O1213="",P1213="",Q1213=""),"",IF(AND(MONTH(E1213)=6,MONTH(F1213)=6),(NETWORKDAYS(E1213,F1213,Lister!$D$7:$D$13)-Q1213)*N1213/NETWORKDAYS(Lister!$D$21,Lister!$E$21,Lister!$D$7:$D$13),IF(AND(MONTH(E1213)&lt;6,MONTH(F1213)=6),(NETWORKDAYS(Lister!$D$21,F1213,Lister!$D$7:$D$13)-Q1213)*N1213/NETWORKDAYS(Lister!$D$21,Lister!$E$21,Lister!$D$7:$D$13),IF(MONTH(F1213)&lt;6,0)))),0),"")</f>
        <v/>
      </c>
      <c r="U1213" s="50" t="str">
        <f t="shared" si="93"/>
        <v/>
      </c>
    </row>
    <row r="1214" spans="1:21" x14ac:dyDescent="0.35">
      <c r="A1214" s="11" t="str">
        <f t="shared" si="94"/>
        <v/>
      </c>
      <c r="B1214" s="32"/>
      <c r="C1214" s="17"/>
      <c r="D1214" s="18"/>
      <c r="E1214" s="12"/>
      <c r="F1214" s="12"/>
      <c r="G1214" s="40" t="str">
        <f>IF(OR(E1214="",F1214=""),"",NETWORKDAYS(E1214,F1214,Lister!$D$7:$D$13))</f>
        <v/>
      </c>
      <c r="H1214" s="14"/>
      <c r="I1214" s="25" t="str">
        <f t="shared" si="90"/>
        <v/>
      </c>
      <c r="J1214" s="45"/>
      <c r="K1214" s="46"/>
      <c r="L1214" s="15"/>
      <c r="M1214" s="49" t="str">
        <f t="shared" si="91"/>
        <v/>
      </c>
      <c r="N1214" s="47" t="str">
        <f t="shared" si="92"/>
        <v/>
      </c>
      <c r="O1214" s="15"/>
      <c r="P1214" s="15"/>
      <c r="Q1214" s="15"/>
      <c r="R1214" s="48" t="str">
        <f>IFERROR(MAX(IF(OR(O1214="",P1214="",Q1214=""),"",IF(AND(MONTH(E1214)=4,MONTH(F1214)=4),(NETWORKDAYS(E1214,F1214,Lister!$D$7:$D$13)-O1214)*N1214/NETWORKDAYS(Lister!$D$19,Lister!$E$19,Lister!$D$7:$D$13),IF(AND(MONTH(E1214)=4,MONTH(F1214)&gt;4),(NETWORKDAYS(E1214,Lister!$E$19,Lister!$D$7:$D$13)-O1214)*N1214/NETWORKDAYS(Lister!$D$19,Lister!$E$19,Lister!$D$7:$D$13),IF(MONTH(E1214)&gt;4,0)))),0),"")</f>
        <v/>
      </c>
      <c r="S1214" s="48" t="str">
        <f>IFERROR(MAX(IF(OR(O1214="",P1214="",Q1214=""),"",IF(AND(MONTH(E1214)=5,MONTH(F1214)=5),(NETWORKDAYS(E1214,F1214,Lister!$D$7:$D$13)-P1214)*N1214/NETWORKDAYS(Lister!$D$20,Lister!$E$20,Lister!$D$7:$D$13),IF(AND(MONTH(E1214)=4,MONTH(F1214)=5),(NETWORKDAYS(Lister!$D$20,F1214,Lister!$D$7:$D$13)-P1214)*N1214/NETWORKDAYS(Lister!$D$20,Lister!$E$20,Lister!$D$7:$D$13),IF(AND(MONTH(E1214)=5,MONTH(F1214)=6),(NETWORKDAYS(E1214,Lister!$E$20,Lister!$D$7:$D$13)-P1214)*N1214/NETWORKDAYS(Lister!$D$20,Lister!$E$20,Lister!$D$7:$D$13),IF(AND(MONTH(E1214)=4,MONTH(F1214)=6),(NETWORKDAYS(Lister!$D$20,Lister!$E$20,Lister!$D$7:$D$13)-P1214)*N1214/NETWORKDAYS(Lister!$D$20,Lister!$E$20,Lister!$D$7:$D$13),IF(OR(MONTH(F1214)=4,MONTH(E1214)=6),0)))))),0),"")</f>
        <v/>
      </c>
      <c r="T1214" s="48" t="str">
        <f>IFERROR(MAX(IF(OR(O1214="",P1214="",Q1214=""),"",IF(AND(MONTH(E1214)=6,MONTH(F1214)=6),(NETWORKDAYS(E1214,F1214,Lister!$D$7:$D$13)-Q1214)*N1214/NETWORKDAYS(Lister!$D$21,Lister!$E$21,Lister!$D$7:$D$13),IF(AND(MONTH(E1214)&lt;6,MONTH(F1214)=6),(NETWORKDAYS(Lister!$D$21,F1214,Lister!$D$7:$D$13)-Q1214)*N1214/NETWORKDAYS(Lister!$D$21,Lister!$E$21,Lister!$D$7:$D$13),IF(MONTH(F1214)&lt;6,0)))),0),"")</f>
        <v/>
      </c>
      <c r="U1214" s="50" t="str">
        <f t="shared" si="93"/>
        <v/>
      </c>
    </row>
    <row r="1215" spans="1:21" x14ac:dyDescent="0.35">
      <c r="A1215" s="11" t="str">
        <f t="shared" si="94"/>
        <v/>
      </c>
      <c r="B1215" s="32"/>
      <c r="C1215" s="17"/>
      <c r="D1215" s="18"/>
      <c r="E1215" s="12"/>
      <c r="F1215" s="12"/>
      <c r="G1215" s="40" t="str">
        <f>IF(OR(E1215="",F1215=""),"",NETWORKDAYS(E1215,F1215,Lister!$D$7:$D$13))</f>
        <v/>
      </c>
      <c r="H1215" s="14"/>
      <c r="I1215" s="25" t="str">
        <f t="shared" si="90"/>
        <v/>
      </c>
      <c r="J1215" s="45"/>
      <c r="K1215" s="46"/>
      <c r="L1215" s="15"/>
      <c r="M1215" s="49" t="str">
        <f t="shared" si="91"/>
        <v/>
      </c>
      <c r="N1215" s="47" t="str">
        <f t="shared" si="92"/>
        <v/>
      </c>
      <c r="O1215" s="15"/>
      <c r="P1215" s="15"/>
      <c r="Q1215" s="15"/>
      <c r="R1215" s="48" t="str">
        <f>IFERROR(MAX(IF(OR(O1215="",P1215="",Q1215=""),"",IF(AND(MONTH(E1215)=4,MONTH(F1215)=4),(NETWORKDAYS(E1215,F1215,Lister!$D$7:$D$13)-O1215)*N1215/NETWORKDAYS(Lister!$D$19,Lister!$E$19,Lister!$D$7:$D$13),IF(AND(MONTH(E1215)=4,MONTH(F1215)&gt;4),(NETWORKDAYS(E1215,Lister!$E$19,Lister!$D$7:$D$13)-O1215)*N1215/NETWORKDAYS(Lister!$D$19,Lister!$E$19,Lister!$D$7:$D$13),IF(MONTH(E1215)&gt;4,0)))),0),"")</f>
        <v/>
      </c>
      <c r="S1215" s="48" t="str">
        <f>IFERROR(MAX(IF(OR(O1215="",P1215="",Q1215=""),"",IF(AND(MONTH(E1215)=5,MONTH(F1215)=5),(NETWORKDAYS(E1215,F1215,Lister!$D$7:$D$13)-P1215)*N1215/NETWORKDAYS(Lister!$D$20,Lister!$E$20,Lister!$D$7:$D$13),IF(AND(MONTH(E1215)=4,MONTH(F1215)=5),(NETWORKDAYS(Lister!$D$20,F1215,Lister!$D$7:$D$13)-P1215)*N1215/NETWORKDAYS(Lister!$D$20,Lister!$E$20,Lister!$D$7:$D$13),IF(AND(MONTH(E1215)=5,MONTH(F1215)=6),(NETWORKDAYS(E1215,Lister!$E$20,Lister!$D$7:$D$13)-P1215)*N1215/NETWORKDAYS(Lister!$D$20,Lister!$E$20,Lister!$D$7:$D$13),IF(AND(MONTH(E1215)=4,MONTH(F1215)=6),(NETWORKDAYS(Lister!$D$20,Lister!$E$20,Lister!$D$7:$D$13)-P1215)*N1215/NETWORKDAYS(Lister!$D$20,Lister!$E$20,Lister!$D$7:$D$13),IF(OR(MONTH(F1215)=4,MONTH(E1215)=6),0)))))),0),"")</f>
        <v/>
      </c>
      <c r="T1215" s="48" t="str">
        <f>IFERROR(MAX(IF(OR(O1215="",P1215="",Q1215=""),"",IF(AND(MONTH(E1215)=6,MONTH(F1215)=6),(NETWORKDAYS(E1215,F1215,Lister!$D$7:$D$13)-Q1215)*N1215/NETWORKDAYS(Lister!$D$21,Lister!$E$21,Lister!$D$7:$D$13),IF(AND(MONTH(E1215)&lt;6,MONTH(F1215)=6),(NETWORKDAYS(Lister!$D$21,F1215,Lister!$D$7:$D$13)-Q1215)*N1215/NETWORKDAYS(Lister!$D$21,Lister!$E$21,Lister!$D$7:$D$13),IF(MONTH(F1215)&lt;6,0)))),0),"")</f>
        <v/>
      </c>
      <c r="U1215" s="50" t="str">
        <f t="shared" si="93"/>
        <v/>
      </c>
    </row>
    <row r="1216" spans="1:21" x14ac:dyDescent="0.35">
      <c r="A1216" s="11" t="str">
        <f t="shared" si="94"/>
        <v/>
      </c>
      <c r="B1216" s="32"/>
      <c r="C1216" s="17"/>
      <c r="D1216" s="18"/>
      <c r="E1216" s="12"/>
      <c r="F1216" s="12"/>
      <c r="G1216" s="40" t="str">
        <f>IF(OR(E1216="",F1216=""),"",NETWORKDAYS(E1216,F1216,Lister!$D$7:$D$13))</f>
        <v/>
      </c>
      <c r="H1216" s="14"/>
      <c r="I1216" s="25" t="str">
        <f t="shared" si="90"/>
        <v/>
      </c>
      <c r="J1216" s="45"/>
      <c r="K1216" s="46"/>
      <c r="L1216" s="15"/>
      <c r="M1216" s="49" t="str">
        <f t="shared" si="91"/>
        <v/>
      </c>
      <c r="N1216" s="47" t="str">
        <f t="shared" si="92"/>
        <v/>
      </c>
      <c r="O1216" s="15"/>
      <c r="P1216" s="15"/>
      <c r="Q1216" s="15"/>
      <c r="R1216" s="48" t="str">
        <f>IFERROR(MAX(IF(OR(O1216="",P1216="",Q1216=""),"",IF(AND(MONTH(E1216)=4,MONTH(F1216)=4),(NETWORKDAYS(E1216,F1216,Lister!$D$7:$D$13)-O1216)*N1216/NETWORKDAYS(Lister!$D$19,Lister!$E$19,Lister!$D$7:$D$13),IF(AND(MONTH(E1216)=4,MONTH(F1216)&gt;4),(NETWORKDAYS(E1216,Lister!$E$19,Lister!$D$7:$D$13)-O1216)*N1216/NETWORKDAYS(Lister!$D$19,Lister!$E$19,Lister!$D$7:$D$13),IF(MONTH(E1216)&gt;4,0)))),0),"")</f>
        <v/>
      </c>
      <c r="S1216" s="48" t="str">
        <f>IFERROR(MAX(IF(OR(O1216="",P1216="",Q1216=""),"",IF(AND(MONTH(E1216)=5,MONTH(F1216)=5),(NETWORKDAYS(E1216,F1216,Lister!$D$7:$D$13)-P1216)*N1216/NETWORKDAYS(Lister!$D$20,Lister!$E$20,Lister!$D$7:$D$13),IF(AND(MONTH(E1216)=4,MONTH(F1216)=5),(NETWORKDAYS(Lister!$D$20,F1216,Lister!$D$7:$D$13)-P1216)*N1216/NETWORKDAYS(Lister!$D$20,Lister!$E$20,Lister!$D$7:$D$13),IF(AND(MONTH(E1216)=5,MONTH(F1216)=6),(NETWORKDAYS(E1216,Lister!$E$20,Lister!$D$7:$D$13)-P1216)*N1216/NETWORKDAYS(Lister!$D$20,Lister!$E$20,Lister!$D$7:$D$13),IF(AND(MONTH(E1216)=4,MONTH(F1216)=6),(NETWORKDAYS(Lister!$D$20,Lister!$E$20,Lister!$D$7:$D$13)-P1216)*N1216/NETWORKDAYS(Lister!$D$20,Lister!$E$20,Lister!$D$7:$D$13),IF(OR(MONTH(F1216)=4,MONTH(E1216)=6),0)))))),0),"")</f>
        <v/>
      </c>
      <c r="T1216" s="48" t="str">
        <f>IFERROR(MAX(IF(OR(O1216="",P1216="",Q1216=""),"",IF(AND(MONTH(E1216)=6,MONTH(F1216)=6),(NETWORKDAYS(E1216,F1216,Lister!$D$7:$D$13)-Q1216)*N1216/NETWORKDAYS(Lister!$D$21,Lister!$E$21,Lister!$D$7:$D$13),IF(AND(MONTH(E1216)&lt;6,MONTH(F1216)=6),(NETWORKDAYS(Lister!$D$21,F1216,Lister!$D$7:$D$13)-Q1216)*N1216/NETWORKDAYS(Lister!$D$21,Lister!$E$21,Lister!$D$7:$D$13),IF(MONTH(F1216)&lt;6,0)))),0),"")</f>
        <v/>
      </c>
      <c r="U1216" s="50" t="str">
        <f t="shared" si="93"/>
        <v/>
      </c>
    </row>
    <row r="1217" spans="1:21" x14ac:dyDescent="0.35">
      <c r="A1217" s="11" t="str">
        <f t="shared" si="94"/>
        <v/>
      </c>
      <c r="B1217" s="32"/>
      <c r="C1217" s="17"/>
      <c r="D1217" s="18"/>
      <c r="E1217" s="12"/>
      <c r="F1217" s="12"/>
      <c r="G1217" s="40" t="str">
        <f>IF(OR(E1217="",F1217=""),"",NETWORKDAYS(E1217,F1217,Lister!$D$7:$D$13))</f>
        <v/>
      </c>
      <c r="H1217" s="14"/>
      <c r="I1217" s="25" t="str">
        <f t="shared" si="90"/>
        <v/>
      </c>
      <c r="J1217" s="45"/>
      <c r="K1217" s="46"/>
      <c r="L1217" s="15"/>
      <c r="M1217" s="49" t="str">
        <f t="shared" si="91"/>
        <v/>
      </c>
      <c r="N1217" s="47" t="str">
        <f t="shared" si="92"/>
        <v/>
      </c>
      <c r="O1217" s="15"/>
      <c r="P1217" s="15"/>
      <c r="Q1217" s="15"/>
      <c r="R1217" s="48" t="str">
        <f>IFERROR(MAX(IF(OR(O1217="",P1217="",Q1217=""),"",IF(AND(MONTH(E1217)=4,MONTH(F1217)=4),(NETWORKDAYS(E1217,F1217,Lister!$D$7:$D$13)-O1217)*N1217/NETWORKDAYS(Lister!$D$19,Lister!$E$19,Lister!$D$7:$D$13),IF(AND(MONTH(E1217)=4,MONTH(F1217)&gt;4),(NETWORKDAYS(E1217,Lister!$E$19,Lister!$D$7:$D$13)-O1217)*N1217/NETWORKDAYS(Lister!$D$19,Lister!$E$19,Lister!$D$7:$D$13),IF(MONTH(E1217)&gt;4,0)))),0),"")</f>
        <v/>
      </c>
      <c r="S1217" s="48" t="str">
        <f>IFERROR(MAX(IF(OR(O1217="",P1217="",Q1217=""),"",IF(AND(MONTH(E1217)=5,MONTH(F1217)=5),(NETWORKDAYS(E1217,F1217,Lister!$D$7:$D$13)-P1217)*N1217/NETWORKDAYS(Lister!$D$20,Lister!$E$20,Lister!$D$7:$D$13),IF(AND(MONTH(E1217)=4,MONTH(F1217)=5),(NETWORKDAYS(Lister!$D$20,F1217,Lister!$D$7:$D$13)-P1217)*N1217/NETWORKDAYS(Lister!$D$20,Lister!$E$20,Lister!$D$7:$D$13),IF(AND(MONTH(E1217)=5,MONTH(F1217)=6),(NETWORKDAYS(E1217,Lister!$E$20,Lister!$D$7:$D$13)-P1217)*N1217/NETWORKDAYS(Lister!$D$20,Lister!$E$20,Lister!$D$7:$D$13),IF(AND(MONTH(E1217)=4,MONTH(F1217)=6),(NETWORKDAYS(Lister!$D$20,Lister!$E$20,Lister!$D$7:$D$13)-P1217)*N1217/NETWORKDAYS(Lister!$D$20,Lister!$E$20,Lister!$D$7:$D$13),IF(OR(MONTH(F1217)=4,MONTH(E1217)=6),0)))))),0),"")</f>
        <v/>
      </c>
      <c r="T1217" s="48" t="str">
        <f>IFERROR(MAX(IF(OR(O1217="",P1217="",Q1217=""),"",IF(AND(MONTH(E1217)=6,MONTH(F1217)=6),(NETWORKDAYS(E1217,F1217,Lister!$D$7:$D$13)-Q1217)*N1217/NETWORKDAYS(Lister!$D$21,Lister!$E$21,Lister!$D$7:$D$13),IF(AND(MONTH(E1217)&lt;6,MONTH(F1217)=6),(NETWORKDAYS(Lister!$D$21,F1217,Lister!$D$7:$D$13)-Q1217)*N1217/NETWORKDAYS(Lister!$D$21,Lister!$E$21,Lister!$D$7:$D$13),IF(MONTH(F1217)&lt;6,0)))),0),"")</f>
        <v/>
      </c>
      <c r="U1217" s="50" t="str">
        <f t="shared" si="93"/>
        <v/>
      </c>
    </row>
    <row r="1218" spans="1:21" x14ac:dyDescent="0.35">
      <c r="A1218" s="11" t="str">
        <f t="shared" si="94"/>
        <v/>
      </c>
      <c r="B1218" s="32"/>
      <c r="C1218" s="17"/>
      <c r="D1218" s="18"/>
      <c r="E1218" s="12"/>
      <c r="F1218" s="12"/>
      <c r="G1218" s="40" t="str">
        <f>IF(OR(E1218="",F1218=""),"",NETWORKDAYS(E1218,F1218,Lister!$D$7:$D$13))</f>
        <v/>
      </c>
      <c r="H1218" s="14"/>
      <c r="I1218" s="25" t="str">
        <f t="shared" si="90"/>
        <v/>
      </c>
      <c r="J1218" s="45"/>
      <c r="K1218" s="46"/>
      <c r="L1218" s="15"/>
      <c r="M1218" s="49" t="str">
        <f t="shared" si="91"/>
        <v/>
      </c>
      <c r="N1218" s="47" t="str">
        <f t="shared" si="92"/>
        <v/>
      </c>
      <c r="O1218" s="15"/>
      <c r="P1218" s="15"/>
      <c r="Q1218" s="15"/>
      <c r="R1218" s="48" t="str">
        <f>IFERROR(MAX(IF(OR(O1218="",P1218="",Q1218=""),"",IF(AND(MONTH(E1218)=4,MONTH(F1218)=4),(NETWORKDAYS(E1218,F1218,Lister!$D$7:$D$13)-O1218)*N1218/NETWORKDAYS(Lister!$D$19,Lister!$E$19,Lister!$D$7:$D$13),IF(AND(MONTH(E1218)=4,MONTH(F1218)&gt;4),(NETWORKDAYS(E1218,Lister!$E$19,Lister!$D$7:$D$13)-O1218)*N1218/NETWORKDAYS(Lister!$D$19,Lister!$E$19,Lister!$D$7:$D$13),IF(MONTH(E1218)&gt;4,0)))),0),"")</f>
        <v/>
      </c>
      <c r="S1218" s="48" t="str">
        <f>IFERROR(MAX(IF(OR(O1218="",P1218="",Q1218=""),"",IF(AND(MONTH(E1218)=5,MONTH(F1218)=5),(NETWORKDAYS(E1218,F1218,Lister!$D$7:$D$13)-P1218)*N1218/NETWORKDAYS(Lister!$D$20,Lister!$E$20,Lister!$D$7:$D$13),IF(AND(MONTH(E1218)=4,MONTH(F1218)=5),(NETWORKDAYS(Lister!$D$20,F1218,Lister!$D$7:$D$13)-P1218)*N1218/NETWORKDAYS(Lister!$D$20,Lister!$E$20,Lister!$D$7:$D$13),IF(AND(MONTH(E1218)=5,MONTH(F1218)=6),(NETWORKDAYS(E1218,Lister!$E$20,Lister!$D$7:$D$13)-P1218)*N1218/NETWORKDAYS(Lister!$D$20,Lister!$E$20,Lister!$D$7:$D$13),IF(AND(MONTH(E1218)=4,MONTH(F1218)=6),(NETWORKDAYS(Lister!$D$20,Lister!$E$20,Lister!$D$7:$D$13)-P1218)*N1218/NETWORKDAYS(Lister!$D$20,Lister!$E$20,Lister!$D$7:$D$13),IF(OR(MONTH(F1218)=4,MONTH(E1218)=6),0)))))),0),"")</f>
        <v/>
      </c>
      <c r="T1218" s="48" t="str">
        <f>IFERROR(MAX(IF(OR(O1218="",P1218="",Q1218=""),"",IF(AND(MONTH(E1218)=6,MONTH(F1218)=6),(NETWORKDAYS(E1218,F1218,Lister!$D$7:$D$13)-Q1218)*N1218/NETWORKDAYS(Lister!$D$21,Lister!$E$21,Lister!$D$7:$D$13),IF(AND(MONTH(E1218)&lt;6,MONTH(F1218)=6),(NETWORKDAYS(Lister!$D$21,F1218,Lister!$D$7:$D$13)-Q1218)*N1218/NETWORKDAYS(Lister!$D$21,Lister!$E$21,Lister!$D$7:$D$13),IF(MONTH(F1218)&lt;6,0)))),0),"")</f>
        <v/>
      </c>
      <c r="U1218" s="50" t="str">
        <f t="shared" si="93"/>
        <v/>
      </c>
    </row>
    <row r="1219" spans="1:21" x14ac:dyDescent="0.35">
      <c r="A1219" s="11" t="str">
        <f t="shared" si="94"/>
        <v/>
      </c>
      <c r="B1219" s="32"/>
      <c r="C1219" s="17"/>
      <c r="D1219" s="18"/>
      <c r="E1219" s="12"/>
      <c r="F1219" s="12"/>
      <c r="G1219" s="40" t="str">
        <f>IF(OR(E1219="",F1219=""),"",NETWORKDAYS(E1219,F1219,Lister!$D$7:$D$13))</f>
        <v/>
      </c>
      <c r="H1219" s="14"/>
      <c r="I1219" s="25" t="str">
        <f t="shared" si="90"/>
        <v/>
      </c>
      <c r="J1219" s="45"/>
      <c r="K1219" s="46"/>
      <c r="L1219" s="15"/>
      <c r="M1219" s="49" t="str">
        <f t="shared" si="91"/>
        <v/>
      </c>
      <c r="N1219" s="47" t="str">
        <f t="shared" si="92"/>
        <v/>
      </c>
      <c r="O1219" s="15"/>
      <c r="P1219" s="15"/>
      <c r="Q1219" s="15"/>
      <c r="R1219" s="48" t="str">
        <f>IFERROR(MAX(IF(OR(O1219="",P1219="",Q1219=""),"",IF(AND(MONTH(E1219)=4,MONTH(F1219)=4),(NETWORKDAYS(E1219,F1219,Lister!$D$7:$D$13)-O1219)*N1219/NETWORKDAYS(Lister!$D$19,Lister!$E$19,Lister!$D$7:$D$13),IF(AND(MONTH(E1219)=4,MONTH(F1219)&gt;4),(NETWORKDAYS(E1219,Lister!$E$19,Lister!$D$7:$D$13)-O1219)*N1219/NETWORKDAYS(Lister!$D$19,Lister!$E$19,Lister!$D$7:$D$13),IF(MONTH(E1219)&gt;4,0)))),0),"")</f>
        <v/>
      </c>
      <c r="S1219" s="48" t="str">
        <f>IFERROR(MAX(IF(OR(O1219="",P1219="",Q1219=""),"",IF(AND(MONTH(E1219)=5,MONTH(F1219)=5),(NETWORKDAYS(E1219,F1219,Lister!$D$7:$D$13)-P1219)*N1219/NETWORKDAYS(Lister!$D$20,Lister!$E$20,Lister!$D$7:$D$13),IF(AND(MONTH(E1219)=4,MONTH(F1219)=5),(NETWORKDAYS(Lister!$D$20,F1219,Lister!$D$7:$D$13)-P1219)*N1219/NETWORKDAYS(Lister!$D$20,Lister!$E$20,Lister!$D$7:$D$13),IF(AND(MONTH(E1219)=5,MONTH(F1219)=6),(NETWORKDAYS(E1219,Lister!$E$20,Lister!$D$7:$D$13)-P1219)*N1219/NETWORKDAYS(Lister!$D$20,Lister!$E$20,Lister!$D$7:$D$13),IF(AND(MONTH(E1219)=4,MONTH(F1219)=6),(NETWORKDAYS(Lister!$D$20,Lister!$E$20,Lister!$D$7:$D$13)-P1219)*N1219/NETWORKDAYS(Lister!$D$20,Lister!$E$20,Lister!$D$7:$D$13),IF(OR(MONTH(F1219)=4,MONTH(E1219)=6),0)))))),0),"")</f>
        <v/>
      </c>
      <c r="T1219" s="48" t="str">
        <f>IFERROR(MAX(IF(OR(O1219="",P1219="",Q1219=""),"",IF(AND(MONTH(E1219)=6,MONTH(F1219)=6),(NETWORKDAYS(E1219,F1219,Lister!$D$7:$D$13)-Q1219)*N1219/NETWORKDAYS(Lister!$D$21,Lister!$E$21,Lister!$D$7:$D$13),IF(AND(MONTH(E1219)&lt;6,MONTH(F1219)=6),(NETWORKDAYS(Lister!$D$21,F1219,Lister!$D$7:$D$13)-Q1219)*N1219/NETWORKDAYS(Lister!$D$21,Lister!$E$21,Lister!$D$7:$D$13),IF(MONTH(F1219)&lt;6,0)))),0),"")</f>
        <v/>
      </c>
      <c r="U1219" s="50" t="str">
        <f t="shared" si="93"/>
        <v/>
      </c>
    </row>
    <row r="1220" spans="1:21" x14ac:dyDescent="0.35">
      <c r="A1220" s="11" t="str">
        <f t="shared" si="94"/>
        <v/>
      </c>
      <c r="B1220" s="32"/>
      <c r="C1220" s="17"/>
      <c r="D1220" s="18"/>
      <c r="E1220" s="12"/>
      <c r="F1220" s="12"/>
      <c r="G1220" s="40" t="str">
        <f>IF(OR(E1220="",F1220=""),"",NETWORKDAYS(E1220,F1220,Lister!$D$7:$D$13))</f>
        <v/>
      </c>
      <c r="H1220" s="14"/>
      <c r="I1220" s="25" t="str">
        <f t="shared" si="90"/>
        <v/>
      </c>
      <c r="J1220" s="45"/>
      <c r="K1220" s="46"/>
      <c r="L1220" s="15"/>
      <c r="M1220" s="49" t="str">
        <f t="shared" si="91"/>
        <v/>
      </c>
      <c r="N1220" s="47" t="str">
        <f t="shared" si="92"/>
        <v/>
      </c>
      <c r="O1220" s="15"/>
      <c r="P1220" s="15"/>
      <c r="Q1220" s="15"/>
      <c r="R1220" s="48" t="str">
        <f>IFERROR(MAX(IF(OR(O1220="",P1220="",Q1220=""),"",IF(AND(MONTH(E1220)=4,MONTH(F1220)=4),(NETWORKDAYS(E1220,F1220,Lister!$D$7:$D$13)-O1220)*N1220/NETWORKDAYS(Lister!$D$19,Lister!$E$19,Lister!$D$7:$D$13),IF(AND(MONTH(E1220)=4,MONTH(F1220)&gt;4),(NETWORKDAYS(E1220,Lister!$E$19,Lister!$D$7:$D$13)-O1220)*N1220/NETWORKDAYS(Lister!$D$19,Lister!$E$19,Lister!$D$7:$D$13),IF(MONTH(E1220)&gt;4,0)))),0),"")</f>
        <v/>
      </c>
      <c r="S1220" s="48" t="str">
        <f>IFERROR(MAX(IF(OR(O1220="",P1220="",Q1220=""),"",IF(AND(MONTH(E1220)=5,MONTH(F1220)=5),(NETWORKDAYS(E1220,F1220,Lister!$D$7:$D$13)-P1220)*N1220/NETWORKDAYS(Lister!$D$20,Lister!$E$20,Lister!$D$7:$D$13),IF(AND(MONTH(E1220)=4,MONTH(F1220)=5),(NETWORKDAYS(Lister!$D$20,F1220,Lister!$D$7:$D$13)-P1220)*N1220/NETWORKDAYS(Lister!$D$20,Lister!$E$20,Lister!$D$7:$D$13),IF(AND(MONTH(E1220)=5,MONTH(F1220)=6),(NETWORKDAYS(E1220,Lister!$E$20,Lister!$D$7:$D$13)-P1220)*N1220/NETWORKDAYS(Lister!$D$20,Lister!$E$20,Lister!$D$7:$D$13),IF(AND(MONTH(E1220)=4,MONTH(F1220)=6),(NETWORKDAYS(Lister!$D$20,Lister!$E$20,Lister!$D$7:$D$13)-P1220)*N1220/NETWORKDAYS(Lister!$D$20,Lister!$E$20,Lister!$D$7:$D$13),IF(OR(MONTH(F1220)=4,MONTH(E1220)=6),0)))))),0),"")</f>
        <v/>
      </c>
      <c r="T1220" s="48" t="str">
        <f>IFERROR(MAX(IF(OR(O1220="",P1220="",Q1220=""),"",IF(AND(MONTH(E1220)=6,MONTH(F1220)=6),(NETWORKDAYS(E1220,F1220,Lister!$D$7:$D$13)-Q1220)*N1220/NETWORKDAYS(Lister!$D$21,Lister!$E$21,Lister!$D$7:$D$13),IF(AND(MONTH(E1220)&lt;6,MONTH(F1220)=6),(NETWORKDAYS(Lister!$D$21,F1220,Lister!$D$7:$D$13)-Q1220)*N1220/NETWORKDAYS(Lister!$D$21,Lister!$E$21,Lister!$D$7:$D$13),IF(MONTH(F1220)&lt;6,0)))),0),"")</f>
        <v/>
      </c>
      <c r="U1220" s="50" t="str">
        <f t="shared" si="93"/>
        <v/>
      </c>
    </row>
    <row r="1221" spans="1:21" x14ac:dyDescent="0.35">
      <c r="A1221" s="11" t="str">
        <f t="shared" si="94"/>
        <v/>
      </c>
      <c r="B1221" s="32"/>
      <c r="C1221" s="17"/>
      <c r="D1221" s="18"/>
      <c r="E1221" s="12"/>
      <c r="F1221" s="12"/>
      <c r="G1221" s="40" t="str">
        <f>IF(OR(E1221="",F1221=""),"",NETWORKDAYS(E1221,F1221,Lister!$D$7:$D$13))</f>
        <v/>
      </c>
      <c r="H1221" s="14"/>
      <c r="I1221" s="25" t="str">
        <f t="shared" si="90"/>
        <v/>
      </c>
      <c r="J1221" s="45"/>
      <c r="K1221" s="46"/>
      <c r="L1221" s="15"/>
      <c r="M1221" s="49" t="str">
        <f t="shared" si="91"/>
        <v/>
      </c>
      <c r="N1221" s="47" t="str">
        <f t="shared" si="92"/>
        <v/>
      </c>
      <c r="O1221" s="15"/>
      <c r="P1221" s="15"/>
      <c r="Q1221" s="15"/>
      <c r="R1221" s="48" t="str">
        <f>IFERROR(MAX(IF(OR(O1221="",P1221="",Q1221=""),"",IF(AND(MONTH(E1221)=4,MONTH(F1221)=4),(NETWORKDAYS(E1221,F1221,Lister!$D$7:$D$13)-O1221)*N1221/NETWORKDAYS(Lister!$D$19,Lister!$E$19,Lister!$D$7:$D$13),IF(AND(MONTH(E1221)=4,MONTH(F1221)&gt;4),(NETWORKDAYS(E1221,Lister!$E$19,Lister!$D$7:$D$13)-O1221)*N1221/NETWORKDAYS(Lister!$D$19,Lister!$E$19,Lister!$D$7:$D$13),IF(MONTH(E1221)&gt;4,0)))),0),"")</f>
        <v/>
      </c>
      <c r="S1221" s="48" t="str">
        <f>IFERROR(MAX(IF(OR(O1221="",P1221="",Q1221=""),"",IF(AND(MONTH(E1221)=5,MONTH(F1221)=5),(NETWORKDAYS(E1221,F1221,Lister!$D$7:$D$13)-P1221)*N1221/NETWORKDAYS(Lister!$D$20,Lister!$E$20,Lister!$D$7:$D$13),IF(AND(MONTH(E1221)=4,MONTH(F1221)=5),(NETWORKDAYS(Lister!$D$20,F1221,Lister!$D$7:$D$13)-P1221)*N1221/NETWORKDAYS(Lister!$D$20,Lister!$E$20,Lister!$D$7:$D$13),IF(AND(MONTH(E1221)=5,MONTH(F1221)=6),(NETWORKDAYS(E1221,Lister!$E$20,Lister!$D$7:$D$13)-P1221)*N1221/NETWORKDAYS(Lister!$D$20,Lister!$E$20,Lister!$D$7:$D$13),IF(AND(MONTH(E1221)=4,MONTH(F1221)=6),(NETWORKDAYS(Lister!$D$20,Lister!$E$20,Lister!$D$7:$D$13)-P1221)*N1221/NETWORKDAYS(Lister!$D$20,Lister!$E$20,Lister!$D$7:$D$13),IF(OR(MONTH(F1221)=4,MONTH(E1221)=6),0)))))),0),"")</f>
        <v/>
      </c>
      <c r="T1221" s="48" t="str">
        <f>IFERROR(MAX(IF(OR(O1221="",P1221="",Q1221=""),"",IF(AND(MONTH(E1221)=6,MONTH(F1221)=6),(NETWORKDAYS(E1221,F1221,Lister!$D$7:$D$13)-Q1221)*N1221/NETWORKDAYS(Lister!$D$21,Lister!$E$21,Lister!$D$7:$D$13),IF(AND(MONTH(E1221)&lt;6,MONTH(F1221)=6),(NETWORKDAYS(Lister!$D$21,F1221,Lister!$D$7:$D$13)-Q1221)*N1221/NETWORKDAYS(Lister!$D$21,Lister!$E$21,Lister!$D$7:$D$13),IF(MONTH(F1221)&lt;6,0)))),0),"")</f>
        <v/>
      </c>
      <c r="U1221" s="50" t="str">
        <f t="shared" si="93"/>
        <v/>
      </c>
    </row>
    <row r="1222" spans="1:21" x14ac:dyDescent="0.35">
      <c r="A1222" s="11" t="str">
        <f t="shared" si="94"/>
        <v/>
      </c>
      <c r="B1222" s="32"/>
      <c r="C1222" s="17"/>
      <c r="D1222" s="18"/>
      <c r="E1222" s="12"/>
      <c r="F1222" s="12"/>
      <c r="G1222" s="40" t="str">
        <f>IF(OR(E1222="",F1222=""),"",NETWORKDAYS(E1222,F1222,Lister!$D$7:$D$13))</f>
        <v/>
      </c>
      <c r="H1222" s="14"/>
      <c r="I1222" s="25" t="str">
        <f t="shared" si="90"/>
        <v/>
      </c>
      <c r="J1222" s="45"/>
      <c r="K1222" s="46"/>
      <c r="L1222" s="15"/>
      <c r="M1222" s="49" t="str">
        <f t="shared" si="91"/>
        <v/>
      </c>
      <c r="N1222" s="47" t="str">
        <f t="shared" si="92"/>
        <v/>
      </c>
      <c r="O1222" s="15"/>
      <c r="P1222" s="15"/>
      <c r="Q1222" s="15"/>
      <c r="R1222" s="48" t="str">
        <f>IFERROR(MAX(IF(OR(O1222="",P1222="",Q1222=""),"",IF(AND(MONTH(E1222)=4,MONTH(F1222)=4),(NETWORKDAYS(E1222,F1222,Lister!$D$7:$D$13)-O1222)*N1222/NETWORKDAYS(Lister!$D$19,Lister!$E$19,Lister!$D$7:$D$13),IF(AND(MONTH(E1222)=4,MONTH(F1222)&gt;4),(NETWORKDAYS(E1222,Lister!$E$19,Lister!$D$7:$D$13)-O1222)*N1222/NETWORKDAYS(Lister!$D$19,Lister!$E$19,Lister!$D$7:$D$13),IF(MONTH(E1222)&gt;4,0)))),0),"")</f>
        <v/>
      </c>
      <c r="S1222" s="48" t="str">
        <f>IFERROR(MAX(IF(OR(O1222="",P1222="",Q1222=""),"",IF(AND(MONTH(E1222)=5,MONTH(F1222)=5),(NETWORKDAYS(E1222,F1222,Lister!$D$7:$D$13)-P1222)*N1222/NETWORKDAYS(Lister!$D$20,Lister!$E$20,Lister!$D$7:$D$13),IF(AND(MONTH(E1222)=4,MONTH(F1222)=5),(NETWORKDAYS(Lister!$D$20,F1222,Lister!$D$7:$D$13)-P1222)*N1222/NETWORKDAYS(Lister!$D$20,Lister!$E$20,Lister!$D$7:$D$13),IF(AND(MONTH(E1222)=5,MONTH(F1222)=6),(NETWORKDAYS(E1222,Lister!$E$20,Lister!$D$7:$D$13)-P1222)*N1222/NETWORKDAYS(Lister!$D$20,Lister!$E$20,Lister!$D$7:$D$13),IF(AND(MONTH(E1222)=4,MONTH(F1222)=6),(NETWORKDAYS(Lister!$D$20,Lister!$E$20,Lister!$D$7:$D$13)-P1222)*N1222/NETWORKDAYS(Lister!$D$20,Lister!$E$20,Lister!$D$7:$D$13),IF(OR(MONTH(F1222)=4,MONTH(E1222)=6),0)))))),0),"")</f>
        <v/>
      </c>
      <c r="T1222" s="48" t="str">
        <f>IFERROR(MAX(IF(OR(O1222="",P1222="",Q1222=""),"",IF(AND(MONTH(E1222)=6,MONTH(F1222)=6),(NETWORKDAYS(E1222,F1222,Lister!$D$7:$D$13)-Q1222)*N1222/NETWORKDAYS(Lister!$D$21,Lister!$E$21,Lister!$D$7:$D$13),IF(AND(MONTH(E1222)&lt;6,MONTH(F1222)=6),(NETWORKDAYS(Lister!$D$21,F1222,Lister!$D$7:$D$13)-Q1222)*N1222/NETWORKDAYS(Lister!$D$21,Lister!$E$21,Lister!$D$7:$D$13),IF(MONTH(F1222)&lt;6,0)))),0),"")</f>
        <v/>
      </c>
      <c r="U1222" s="50" t="str">
        <f t="shared" si="93"/>
        <v/>
      </c>
    </row>
    <row r="1223" spans="1:21" x14ac:dyDescent="0.35">
      <c r="A1223" s="11" t="str">
        <f t="shared" si="94"/>
        <v/>
      </c>
      <c r="B1223" s="32"/>
      <c r="C1223" s="17"/>
      <c r="D1223" s="18"/>
      <c r="E1223" s="12"/>
      <c r="F1223" s="12"/>
      <c r="G1223" s="40" t="str">
        <f>IF(OR(E1223="",F1223=""),"",NETWORKDAYS(E1223,F1223,Lister!$D$7:$D$13))</f>
        <v/>
      </c>
      <c r="H1223" s="14"/>
      <c r="I1223" s="25" t="str">
        <f t="shared" si="90"/>
        <v/>
      </c>
      <c r="J1223" s="45"/>
      <c r="K1223" s="46"/>
      <c r="L1223" s="15"/>
      <c r="M1223" s="49" t="str">
        <f t="shared" si="91"/>
        <v/>
      </c>
      <c r="N1223" s="47" t="str">
        <f t="shared" si="92"/>
        <v/>
      </c>
      <c r="O1223" s="15"/>
      <c r="P1223" s="15"/>
      <c r="Q1223" s="15"/>
      <c r="R1223" s="48" t="str">
        <f>IFERROR(MAX(IF(OR(O1223="",P1223="",Q1223=""),"",IF(AND(MONTH(E1223)=4,MONTH(F1223)=4),(NETWORKDAYS(E1223,F1223,Lister!$D$7:$D$13)-O1223)*N1223/NETWORKDAYS(Lister!$D$19,Lister!$E$19,Lister!$D$7:$D$13),IF(AND(MONTH(E1223)=4,MONTH(F1223)&gt;4),(NETWORKDAYS(E1223,Lister!$E$19,Lister!$D$7:$D$13)-O1223)*N1223/NETWORKDAYS(Lister!$D$19,Lister!$E$19,Lister!$D$7:$D$13),IF(MONTH(E1223)&gt;4,0)))),0),"")</f>
        <v/>
      </c>
      <c r="S1223" s="48" t="str">
        <f>IFERROR(MAX(IF(OR(O1223="",P1223="",Q1223=""),"",IF(AND(MONTH(E1223)=5,MONTH(F1223)=5),(NETWORKDAYS(E1223,F1223,Lister!$D$7:$D$13)-P1223)*N1223/NETWORKDAYS(Lister!$D$20,Lister!$E$20,Lister!$D$7:$D$13),IF(AND(MONTH(E1223)=4,MONTH(F1223)=5),(NETWORKDAYS(Lister!$D$20,F1223,Lister!$D$7:$D$13)-P1223)*N1223/NETWORKDAYS(Lister!$D$20,Lister!$E$20,Lister!$D$7:$D$13),IF(AND(MONTH(E1223)=5,MONTH(F1223)=6),(NETWORKDAYS(E1223,Lister!$E$20,Lister!$D$7:$D$13)-P1223)*N1223/NETWORKDAYS(Lister!$D$20,Lister!$E$20,Lister!$D$7:$D$13),IF(AND(MONTH(E1223)=4,MONTH(F1223)=6),(NETWORKDAYS(Lister!$D$20,Lister!$E$20,Lister!$D$7:$D$13)-P1223)*N1223/NETWORKDAYS(Lister!$D$20,Lister!$E$20,Lister!$D$7:$D$13),IF(OR(MONTH(F1223)=4,MONTH(E1223)=6),0)))))),0),"")</f>
        <v/>
      </c>
      <c r="T1223" s="48" t="str">
        <f>IFERROR(MAX(IF(OR(O1223="",P1223="",Q1223=""),"",IF(AND(MONTH(E1223)=6,MONTH(F1223)=6),(NETWORKDAYS(E1223,F1223,Lister!$D$7:$D$13)-Q1223)*N1223/NETWORKDAYS(Lister!$D$21,Lister!$E$21,Lister!$D$7:$D$13),IF(AND(MONTH(E1223)&lt;6,MONTH(F1223)=6),(NETWORKDAYS(Lister!$D$21,F1223,Lister!$D$7:$D$13)-Q1223)*N1223/NETWORKDAYS(Lister!$D$21,Lister!$E$21,Lister!$D$7:$D$13),IF(MONTH(F1223)&lt;6,0)))),0),"")</f>
        <v/>
      </c>
      <c r="U1223" s="50" t="str">
        <f t="shared" si="93"/>
        <v/>
      </c>
    </row>
    <row r="1224" spans="1:21" x14ac:dyDescent="0.35">
      <c r="A1224" s="11" t="str">
        <f t="shared" si="94"/>
        <v/>
      </c>
      <c r="B1224" s="32"/>
      <c r="C1224" s="17"/>
      <c r="D1224" s="18"/>
      <c r="E1224" s="12"/>
      <c r="F1224" s="12"/>
      <c r="G1224" s="40" t="str">
        <f>IF(OR(E1224="",F1224=""),"",NETWORKDAYS(E1224,F1224,Lister!$D$7:$D$13))</f>
        <v/>
      </c>
      <c r="H1224" s="14"/>
      <c r="I1224" s="25" t="str">
        <f t="shared" si="90"/>
        <v/>
      </c>
      <c r="J1224" s="45"/>
      <c r="K1224" s="46"/>
      <c r="L1224" s="15"/>
      <c r="M1224" s="49" t="str">
        <f t="shared" si="91"/>
        <v/>
      </c>
      <c r="N1224" s="47" t="str">
        <f t="shared" si="92"/>
        <v/>
      </c>
      <c r="O1224" s="15"/>
      <c r="P1224" s="15"/>
      <c r="Q1224" s="15"/>
      <c r="R1224" s="48" t="str">
        <f>IFERROR(MAX(IF(OR(O1224="",P1224="",Q1224=""),"",IF(AND(MONTH(E1224)=4,MONTH(F1224)=4),(NETWORKDAYS(E1224,F1224,Lister!$D$7:$D$13)-O1224)*N1224/NETWORKDAYS(Lister!$D$19,Lister!$E$19,Lister!$D$7:$D$13),IF(AND(MONTH(E1224)=4,MONTH(F1224)&gt;4),(NETWORKDAYS(E1224,Lister!$E$19,Lister!$D$7:$D$13)-O1224)*N1224/NETWORKDAYS(Lister!$D$19,Lister!$E$19,Lister!$D$7:$D$13),IF(MONTH(E1224)&gt;4,0)))),0),"")</f>
        <v/>
      </c>
      <c r="S1224" s="48" t="str">
        <f>IFERROR(MAX(IF(OR(O1224="",P1224="",Q1224=""),"",IF(AND(MONTH(E1224)=5,MONTH(F1224)=5),(NETWORKDAYS(E1224,F1224,Lister!$D$7:$D$13)-P1224)*N1224/NETWORKDAYS(Lister!$D$20,Lister!$E$20,Lister!$D$7:$D$13),IF(AND(MONTH(E1224)=4,MONTH(F1224)=5),(NETWORKDAYS(Lister!$D$20,F1224,Lister!$D$7:$D$13)-P1224)*N1224/NETWORKDAYS(Lister!$D$20,Lister!$E$20,Lister!$D$7:$D$13),IF(AND(MONTH(E1224)=5,MONTH(F1224)=6),(NETWORKDAYS(E1224,Lister!$E$20,Lister!$D$7:$D$13)-P1224)*N1224/NETWORKDAYS(Lister!$D$20,Lister!$E$20,Lister!$D$7:$D$13),IF(AND(MONTH(E1224)=4,MONTH(F1224)=6),(NETWORKDAYS(Lister!$D$20,Lister!$E$20,Lister!$D$7:$D$13)-P1224)*N1224/NETWORKDAYS(Lister!$D$20,Lister!$E$20,Lister!$D$7:$D$13),IF(OR(MONTH(F1224)=4,MONTH(E1224)=6),0)))))),0),"")</f>
        <v/>
      </c>
      <c r="T1224" s="48" t="str">
        <f>IFERROR(MAX(IF(OR(O1224="",P1224="",Q1224=""),"",IF(AND(MONTH(E1224)=6,MONTH(F1224)=6),(NETWORKDAYS(E1224,F1224,Lister!$D$7:$D$13)-Q1224)*N1224/NETWORKDAYS(Lister!$D$21,Lister!$E$21,Lister!$D$7:$D$13),IF(AND(MONTH(E1224)&lt;6,MONTH(F1224)=6),(NETWORKDAYS(Lister!$D$21,F1224,Lister!$D$7:$D$13)-Q1224)*N1224/NETWORKDAYS(Lister!$D$21,Lister!$E$21,Lister!$D$7:$D$13),IF(MONTH(F1224)&lt;6,0)))),0),"")</f>
        <v/>
      </c>
      <c r="U1224" s="50" t="str">
        <f t="shared" si="93"/>
        <v/>
      </c>
    </row>
    <row r="1225" spans="1:21" x14ac:dyDescent="0.35">
      <c r="A1225" s="11" t="str">
        <f t="shared" si="94"/>
        <v/>
      </c>
      <c r="B1225" s="32"/>
      <c r="C1225" s="17"/>
      <c r="D1225" s="18"/>
      <c r="E1225" s="12"/>
      <c r="F1225" s="12"/>
      <c r="G1225" s="40" t="str">
        <f>IF(OR(E1225="",F1225=""),"",NETWORKDAYS(E1225,F1225,Lister!$D$7:$D$13))</f>
        <v/>
      </c>
      <c r="H1225" s="14"/>
      <c r="I1225" s="25" t="str">
        <f t="shared" si="90"/>
        <v/>
      </c>
      <c r="J1225" s="45"/>
      <c r="K1225" s="46"/>
      <c r="L1225" s="15"/>
      <c r="M1225" s="49" t="str">
        <f t="shared" si="91"/>
        <v/>
      </c>
      <c r="N1225" s="47" t="str">
        <f t="shared" si="92"/>
        <v/>
      </c>
      <c r="O1225" s="15"/>
      <c r="P1225" s="15"/>
      <c r="Q1225" s="15"/>
      <c r="R1225" s="48" t="str">
        <f>IFERROR(MAX(IF(OR(O1225="",P1225="",Q1225=""),"",IF(AND(MONTH(E1225)=4,MONTH(F1225)=4),(NETWORKDAYS(E1225,F1225,Lister!$D$7:$D$13)-O1225)*N1225/NETWORKDAYS(Lister!$D$19,Lister!$E$19,Lister!$D$7:$D$13),IF(AND(MONTH(E1225)=4,MONTH(F1225)&gt;4),(NETWORKDAYS(E1225,Lister!$E$19,Lister!$D$7:$D$13)-O1225)*N1225/NETWORKDAYS(Lister!$D$19,Lister!$E$19,Lister!$D$7:$D$13),IF(MONTH(E1225)&gt;4,0)))),0),"")</f>
        <v/>
      </c>
      <c r="S1225" s="48" t="str">
        <f>IFERROR(MAX(IF(OR(O1225="",P1225="",Q1225=""),"",IF(AND(MONTH(E1225)=5,MONTH(F1225)=5),(NETWORKDAYS(E1225,F1225,Lister!$D$7:$D$13)-P1225)*N1225/NETWORKDAYS(Lister!$D$20,Lister!$E$20,Lister!$D$7:$D$13),IF(AND(MONTH(E1225)=4,MONTH(F1225)=5),(NETWORKDAYS(Lister!$D$20,F1225,Lister!$D$7:$D$13)-P1225)*N1225/NETWORKDAYS(Lister!$D$20,Lister!$E$20,Lister!$D$7:$D$13),IF(AND(MONTH(E1225)=5,MONTH(F1225)=6),(NETWORKDAYS(E1225,Lister!$E$20,Lister!$D$7:$D$13)-P1225)*N1225/NETWORKDAYS(Lister!$D$20,Lister!$E$20,Lister!$D$7:$D$13),IF(AND(MONTH(E1225)=4,MONTH(F1225)=6),(NETWORKDAYS(Lister!$D$20,Lister!$E$20,Lister!$D$7:$D$13)-P1225)*N1225/NETWORKDAYS(Lister!$D$20,Lister!$E$20,Lister!$D$7:$D$13),IF(OR(MONTH(F1225)=4,MONTH(E1225)=6),0)))))),0),"")</f>
        <v/>
      </c>
      <c r="T1225" s="48" t="str">
        <f>IFERROR(MAX(IF(OR(O1225="",P1225="",Q1225=""),"",IF(AND(MONTH(E1225)=6,MONTH(F1225)=6),(NETWORKDAYS(E1225,F1225,Lister!$D$7:$D$13)-Q1225)*N1225/NETWORKDAYS(Lister!$D$21,Lister!$E$21,Lister!$D$7:$D$13),IF(AND(MONTH(E1225)&lt;6,MONTH(F1225)=6),(NETWORKDAYS(Lister!$D$21,F1225,Lister!$D$7:$D$13)-Q1225)*N1225/NETWORKDAYS(Lister!$D$21,Lister!$E$21,Lister!$D$7:$D$13),IF(MONTH(F1225)&lt;6,0)))),0),"")</f>
        <v/>
      </c>
      <c r="U1225" s="50" t="str">
        <f t="shared" si="93"/>
        <v/>
      </c>
    </row>
    <row r="1226" spans="1:21" x14ac:dyDescent="0.35">
      <c r="A1226" s="11" t="str">
        <f t="shared" si="94"/>
        <v/>
      </c>
      <c r="B1226" s="32"/>
      <c r="C1226" s="17"/>
      <c r="D1226" s="18"/>
      <c r="E1226" s="12"/>
      <c r="F1226" s="12"/>
      <c r="G1226" s="40" t="str">
        <f>IF(OR(E1226="",F1226=""),"",NETWORKDAYS(E1226,F1226,Lister!$D$7:$D$13))</f>
        <v/>
      </c>
      <c r="H1226" s="14"/>
      <c r="I1226" s="25" t="str">
        <f t="shared" si="90"/>
        <v/>
      </c>
      <c r="J1226" s="45"/>
      <c r="K1226" s="46"/>
      <c r="L1226" s="15"/>
      <c r="M1226" s="49" t="str">
        <f t="shared" si="91"/>
        <v/>
      </c>
      <c r="N1226" s="47" t="str">
        <f t="shared" si="92"/>
        <v/>
      </c>
      <c r="O1226" s="15"/>
      <c r="P1226" s="15"/>
      <c r="Q1226" s="15"/>
      <c r="R1226" s="48" t="str">
        <f>IFERROR(MAX(IF(OR(O1226="",P1226="",Q1226=""),"",IF(AND(MONTH(E1226)=4,MONTH(F1226)=4),(NETWORKDAYS(E1226,F1226,Lister!$D$7:$D$13)-O1226)*N1226/NETWORKDAYS(Lister!$D$19,Lister!$E$19,Lister!$D$7:$D$13),IF(AND(MONTH(E1226)=4,MONTH(F1226)&gt;4),(NETWORKDAYS(E1226,Lister!$E$19,Lister!$D$7:$D$13)-O1226)*N1226/NETWORKDAYS(Lister!$D$19,Lister!$E$19,Lister!$D$7:$D$13),IF(MONTH(E1226)&gt;4,0)))),0),"")</f>
        <v/>
      </c>
      <c r="S1226" s="48" t="str">
        <f>IFERROR(MAX(IF(OR(O1226="",P1226="",Q1226=""),"",IF(AND(MONTH(E1226)=5,MONTH(F1226)=5),(NETWORKDAYS(E1226,F1226,Lister!$D$7:$D$13)-P1226)*N1226/NETWORKDAYS(Lister!$D$20,Lister!$E$20,Lister!$D$7:$D$13),IF(AND(MONTH(E1226)=4,MONTH(F1226)=5),(NETWORKDAYS(Lister!$D$20,F1226,Lister!$D$7:$D$13)-P1226)*N1226/NETWORKDAYS(Lister!$D$20,Lister!$E$20,Lister!$D$7:$D$13),IF(AND(MONTH(E1226)=5,MONTH(F1226)=6),(NETWORKDAYS(E1226,Lister!$E$20,Lister!$D$7:$D$13)-P1226)*N1226/NETWORKDAYS(Lister!$D$20,Lister!$E$20,Lister!$D$7:$D$13),IF(AND(MONTH(E1226)=4,MONTH(F1226)=6),(NETWORKDAYS(Lister!$D$20,Lister!$E$20,Lister!$D$7:$D$13)-P1226)*N1226/NETWORKDAYS(Lister!$D$20,Lister!$E$20,Lister!$D$7:$D$13),IF(OR(MONTH(F1226)=4,MONTH(E1226)=6),0)))))),0),"")</f>
        <v/>
      </c>
      <c r="T1226" s="48" t="str">
        <f>IFERROR(MAX(IF(OR(O1226="",P1226="",Q1226=""),"",IF(AND(MONTH(E1226)=6,MONTH(F1226)=6),(NETWORKDAYS(E1226,F1226,Lister!$D$7:$D$13)-Q1226)*N1226/NETWORKDAYS(Lister!$D$21,Lister!$E$21,Lister!$D$7:$D$13),IF(AND(MONTH(E1226)&lt;6,MONTH(F1226)=6),(NETWORKDAYS(Lister!$D$21,F1226,Lister!$D$7:$D$13)-Q1226)*N1226/NETWORKDAYS(Lister!$D$21,Lister!$E$21,Lister!$D$7:$D$13),IF(MONTH(F1226)&lt;6,0)))),0),"")</f>
        <v/>
      </c>
      <c r="U1226" s="50" t="str">
        <f t="shared" si="93"/>
        <v/>
      </c>
    </row>
    <row r="1227" spans="1:21" x14ac:dyDescent="0.35">
      <c r="A1227" s="11" t="str">
        <f t="shared" si="94"/>
        <v/>
      </c>
      <c r="B1227" s="32"/>
      <c r="C1227" s="17"/>
      <c r="D1227" s="18"/>
      <c r="E1227" s="12"/>
      <c r="F1227" s="12"/>
      <c r="G1227" s="40" t="str">
        <f>IF(OR(E1227="",F1227=""),"",NETWORKDAYS(E1227,F1227,Lister!$D$7:$D$13))</f>
        <v/>
      </c>
      <c r="H1227" s="14"/>
      <c r="I1227" s="25" t="str">
        <f t="shared" si="90"/>
        <v/>
      </c>
      <c r="J1227" s="45"/>
      <c r="K1227" s="46"/>
      <c r="L1227" s="15"/>
      <c r="M1227" s="49" t="str">
        <f t="shared" si="91"/>
        <v/>
      </c>
      <c r="N1227" s="47" t="str">
        <f t="shared" si="92"/>
        <v/>
      </c>
      <c r="O1227" s="15"/>
      <c r="P1227" s="15"/>
      <c r="Q1227" s="15"/>
      <c r="R1227" s="48" t="str">
        <f>IFERROR(MAX(IF(OR(O1227="",P1227="",Q1227=""),"",IF(AND(MONTH(E1227)=4,MONTH(F1227)=4),(NETWORKDAYS(E1227,F1227,Lister!$D$7:$D$13)-O1227)*N1227/NETWORKDAYS(Lister!$D$19,Lister!$E$19,Lister!$D$7:$D$13),IF(AND(MONTH(E1227)=4,MONTH(F1227)&gt;4),(NETWORKDAYS(E1227,Lister!$E$19,Lister!$D$7:$D$13)-O1227)*N1227/NETWORKDAYS(Lister!$D$19,Lister!$E$19,Lister!$D$7:$D$13),IF(MONTH(E1227)&gt;4,0)))),0),"")</f>
        <v/>
      </c>
      <c r="S1227" s="48" t="str">
        <f>IFERROR(MAX(IF(OR(O1227="",P1227="",Q1227=""),"",IF(AND(MONTH(E1227)=5,MONTH(F1227)=5),(NETWORKDAYS(E1227,F1227,Lister!$D$7:$D$13)-P1227)*N1227/NETWORKDAYS(Lister!$D$20,Lister!$E$20,Lister!$D$7:$D$13),IF(AND(MONTH(E1227)=4,MONTH(F1227)=5),(NETWORKDAYS(Lister!$D$20,F1227,Lister!$D$7:$D$13)-P1227)*N1227/NETWORKDAYS(Lister!$D$20,Lister!$E$20,Lister!$D$7:$D$13),IF(AND(MONTH(E1227)=5,MONTH(F1227)=6),(NETWORKDAYS(E1227,Lister!$E$20,Lister!$D$7:$D$13)-P1227)*N1227/NETWORKDAYS(Lister!$D$20,Lister!$E$20,Lister!$D$7:$D$13),IF(AND(MONTH(E1227)=4,MONTH(F1227)=6),(NETWORKDAYS(Lister!$D$20,Lister!$E$20,Lister!$D$7:$D$13)-P1227)*N1227/NETWORKDAYS(Lister!$D$20,Lister!$E$20,Lister!$D$7:$D$13),IF(OR(MONTH(F1227)=4,MONTH(E1227)=6),0)))))),0),"")</f>
        <v/>
      </c>
      <c r="T1227" s="48" t="str">
        <f>IFERROR(MAX(IF(OR(O1227="",P1227="",Q1227=""),"",IF(AND(MONTH(E1227)=6,MONTH(F1227)=6),(NETWORKDAYS(E1227,F1227,Lister!$D$7:$D$13)-Q1227)*N1227/NETWORKDAYS(Lister!$D$21,Lister!$E$21,Lister!$D$7:$D$13),IF(AND(MONTH(E1227)&lt;6,MONTH(F1227)=6),(NETWORKDAYS(Lister!$D$21,F1227,Lister!$D$7:$D$13)-Q1227)*N1227/NETWORKDAYS(Lister!$D$21,Lister!$E$21,Lister!$D$7:$D$13),IF(MONTH(F1227)&lt;6,0)))),0),"")</f>
        <v/>
      </c>
      <c r="U1227" s="50" t="str">
        <f t="shared" si="93"/>
        <v/>
      </c>
    </row>
    <row r="1228" spans="1:21" x14ac:dyDescent="0.35">
      <c r="A1228" s="11" t="str">
        <f t="shared" si="94"/>
        <v/>
      </c>
      <c r="B1228" s="32"/>
      <c r="C1228" s="17"/>
      <c r="D1228" s="18"/>
      <c r="E1228" s="12"/>
      <c r="F1228" s="12"/>
      <c r="G1228" s="40" t="str">
        <f>IF(OR(E1228="",F1228=""),"",NETWORKDAYS(E1228,F1228,Lister!$D$7:$D$13))</f>
        <v/>
      </c>
      <c r="H1228" s="14"/>
      <c r="I1228" s="25" t="str">
        <f t="shared" si="90"/>
        <v/>
      </c>
      <c r="J1228" s="45"/>
      <c r="K1228" s="46"/>
      <c r="L1228" s="15"/>
      <c r="M1228" s="49" t="str">
        <f t="shared" si="91"/>
        <v/>
      </c>
      <c r="N1228" s="47" t="str">
        <f t="shared" si="92"/>
        <v/>
      </c>
      <c r="O1228" s="15"/>
      <c r="P1228" s="15"/>
      <c r="Q1228" s="15"/>
      <c r="R1228" s="48" t="str">
        <f>IFERROR(MAX(IF(OR(O1228="",P1228="",Q1228=""),"",IF(AND(MONTH(E1228)=4,MONTH(F1228)=4),(NETWORKDAYS(E1228,F1228,Lister!$D$7:$D$13)-O1228)*N1228/NETWORKDAYS(Lister!$D$19,Lister!$E$19,Lister!$D$7:$D$13),IF(AND(MONTH(E1228)=4,MONTH(F1228)&gt;4),(NETWORKDAYS(E1228,Lister!$E$19,Lister!$D$7:$D$13)-O1228)*N1228/NETWORKDAYS(Lister!$D$19,Lister!$E$19,Lister!$D$7:$D$13),IF(MONTH(E1228)&gt;4,0)))),0),"")</f>
        <v/>
      </c>
      <c r="S1228" s="48" t="str">
        <f>IFERROR(MAX(IF(OR(O1228="",P1228="",Q1228=""),"",IF(AND(MONTH(E1228)=5,MONTH(F1228)=5),(NETWORKDAYS(E1228,F1228,Lister!$D$7:$D$13)-P1228)*N1228/NETWORKDAYS(Lister!$D$20,Lister!$E$20,Lister!$D$7:$D$13),IF(AND(MONTH(E1228)=4,MONTH(F1228)=5),(NETWORKDAYS(Lister!$D$20,F1228,Lister!$D$7:$D$13)-P1228)*N1228/NETWORKDAYS(Lister!$D$20,Lister!$E$20,Lister!$D$7:$D$13),IF(AND(MONTH(E1228)=5,MONTH(F1228)=6),(NETWORKDAYS(E1228,Lister!$E$20,Lister!$D$7:$D$13)-P1228)*N1228/NETWORKDAYS(Lister!$D$20,Lister!$E$20,Lister!$D$7:$D$13),IF(AND(MONTH(E1228)=4,MONTH(F1228)=6),(NETWORKDAYS(Lister!$D$20,Lister!$E$20,Lister!$D$7:$D$13)-P1228)*N1228/NETWORKDAYS(Lister!$D$20,Lister!$E$20,Lister!$D$7:$D$13),IF(OR(MONTH(F1228)=4,MONTH(E1228)=6),0)))))),0),"")</f>
        <v/>
      </c>
      <c r="T1228" s="48" t="str">
        <f>IFERROR(MAX(IF(OR(O1228="",P1228="",Q1228=""),"",IF(AND(MONTH(E1228)=6,MONTH(F1228)=6),(NETWORKDAYS(E1228,F1228,Lister!$D$7:$D$13)-Q1228)*N1228/NETWORKDAYS(Lister!$D$21,Lister!$E$21,Lister!$D$7:$D$13),IF(AND(MONTH(E1228)&lt;6,MONTH(F1228)=6),(NETWORKDAYS(Lister!$D$21,F1228,Lister!$D$7:$D$13)-Q1228)*N1228/NETWORKDAYS(Lister!$D$21,Lister!$E$21,Lister!$D$7:$D$13),IF(MONTH(F1228)&lt;6,0)))),0),"")</f>
        <v/>
      </c>
      <c r="U1228" s="50" t="str">
        <f t="shared" si="93"/>
        <v/>
      </c>
    </row>
    <row r="1229" spans="1:21" x14ac:dyDescent="0.35">
      <c r="A1229" s="11" t="str">
        <f t="shared" si="94"/>
        <v/>
      </c>
      <c r="B1229" s="32"/>
      <c r="C1229" s="17"/>
      <c r="D1229" s="18"/>
      <c r="E1229" s="12"/>
      <c r="F1229" s="12"/>
      <c r="G1229" s="40" t="str">
        <f>IF(OR(E1229="",F1229=""),"",NETWORKDAYS(E1229,F1229,Lister!$D$7:$D$13))</f>
        <v/>
      </c>
      <c r="H1229" s="14"/>
      <c r="I1229" s="25" t="str">
        <f t="shared" si="90"/>
        <v/>
      </c>
      <c r="J1229" s="45"/>
      <c r="K1229" s="46"/>
      <c r="L1229" s="15"/>
      <c r="M1229" s="49" t="str">
        <f t="shared" si="91"/>
        <v/>
      </c>
      <c r="N1229" s="47" t="str">
        <f t="shared" si="92"/>
        <v/>
      </c>
      <c r="O1229" s="15"/>
      <c r="P1229" s="15"/>
      <c r="Q1229" s="15"/>
      <c r="R1229" s="48" t="str">
        <f>IFERROR(MAX(IF(OR(O1229="",P1229="",Q1229=""),"",IF(AND(MONTH(E1229)=4,MONTH(F1229)=4),(NETWORKDAYS(E1229,F1229,Lister!$D$7:$D$13)-O1229)*N1229/NETWORKDAYS(Lister!$D$19,Lister!$E$19,Lister!$D$7:$D$13),IF(AND(MONTH(E1229)=4,MONTH(F1229)&gt;4),(NETWORKDAYS(E1229,Lister!$E$19,Lister!$D$7:$D$13)-O1229)*N1229/NETWORKDAYS(Lister!$D$19,Lister!$E$19,Lister!$D$7:$D$13),IF(MONTH(E1229)&gt;4,0)))),0),"")</f>
        <v/>
      </c>
      <c r="S1229" s="48" t="str">
        <f>IFERROR(MAX(IF(OR(O1229="",P1229="",Q1229=""),"",IF(AND(MONTH(E1229)=5,MONTH(F1229)=5),(NETWORKDAYS(E1229,F1229,Lister!$D$7:$D$13)-P1229)*N1229/NETWORKDAYS(Lister!$D$20,Lister!$E$20,Lister!$D$7:$D$13),IF(AND(MONTH(E1229)=4,MONTH(F1229)=5),(NETWORKDAYS(Lister!$D$20,F1229,Lister!$D$7:$D$13)-P1229)*N1229/NETWORKDAYS(Lister!$D$20,Lister!$E$20,Lister!$D$7:$D$13),IF(AND(MONTH(E1229)=5,MONTH(F1229)=6),(NETWORKDAYS(E1229,Lister!$E$20,Lister!$D$7:$D$13)-P1229)*N1229/NETWORKDAYS(Lister!$D$20,Lister!$E$20,Lister!$D$7:$D$13),IF(AND(MONTH(E1229)=4,MONTH(F1229)=6),(NETWORKDAYS(Lister!$D$20,Lister!$E$20,Lister!$D$7:$D$13)-P1229)*N1229/NETWORKDAYS(Lister!$D$20,Lister!$E$20,Lister!$D$7:$D$13),IF(OR(MONTH(F1229)=4,MONTH(E1229)=6),0)))))),0),"")</f>
        <v/>
      </c>
      <c r="T1229" s="48" t="str">
        <f>IFERROR(MAX(IF(OR(O1229="",P1229="",Q1229=""),"",IF(AND(MONTH(E1229)=6,MONTH(F1229)=6),(NETWORKDAYS(E1229,F1229,Lister!$D$7:$D$13)-Q1229)*N1229/NETWORKDAYS(Lister!$D$21,Lister!$E$21,Lister!$D$7:$D$13),IF(AND(MONTH(E1229)&lt;6,MONTH(F1229)=6),(NETWORKDAYS(Lister!$D$21,F1229,Lister!$D$7:$D$13)-Q1229)*N1229/NETWORKDAYS(Lister!$D$21,Lister!$E$21,Lister!$D$7:$D$13),IF(MONTH(F1229)&lt;6,0)))),0),"")</f>
        <v/>
      </c>
      <c r="U1229" s="50" t="str">
        <f t="shared" si="93"/>
        <v/>
      </c>
    </row>
    <row r="1230" spans="1:21" x14ac:dyDescent="0.35">
      <c r="A1230" s="11" t="str">
        <f t="shared" si="94"/>
        <v/>
      </c>
      <c r="B1230" s="32"/>
      <c r="C1230" s="17"/>
      <c r="D1230" s="18"/>
      <c r="E1230" s="12"/>
      <c r="F1230" s="12"/>
      <c r="G1230" s="40" t="str">
        <f>IF(OR(E1230="",F1230=""),"",NETWORKDAYS(E1230,F1230,Lister!$D$7:$D$13))</f>
        <v/>
      </c>
      <c r="H1230" s="14"/>
      <c r="I1230" s="25" t="str">
        <f t="shared" si="90"/>
        <v/>
      </c>
      <c r="J1230" s="45"/>
      <c r="K1230" s="46"/>
      <c r="L1230" s="15"/>
      <c r="M1230" s="49" t="str">
        <f t="shared" si="91"/>
        <v/>
      </c>
      <c r="N1230" s="47" t="str">
        <f t="shared" si="92"/>
        <v/>
      </c>
      <c r="O1230" s="15"/>
      <c r="P1230" s="15"/>
      <c r="Q1230" s="15"/>
      <c r="R1230" s="48" t="str">
        <f>IFERROR(MAX(IF(OR(O1230="",P1230="",Q1230=""),"",IF(AND(MONTH(E1230)=4,MONTH(F1230)=4),(NETWORKDAYS(E1230,F1230,Lister!$D$7:$D$13)-O1230)*N1230/NETWORKDAYS(Lister!$D$19,Lister!$E$19,Lister!$D$7:$D$13),IF(AND(MONTH(E1230)=4,MONTH(F1230)&gt;4),(NETWORKDAYS(E1230,Lister!$E$19,Lister!$D$7:$D$13)-O1230)*N1230/NETWORKDAYS(Lister!$D$19,Lister!$E$19,Lister!$D$7:$D$13),IF(MONTH(E1230)&gt;4,0)))),0),"")</f>
        <v/>
      </c>
      <c r="S1230" s="48" t="str">
        <f>IFERROR(MAX(IF(OR(O1230="",P1230="",Q1230=""),"",IF(AND(MONTH(E1230)=5,MONTH(F1230)=5),(NETWORKDAYS(E1230,F1230,Lister!$D$7:$D$13)-P1230)*N1230/NETWORKDAYS(Lister!$D$20,Lister!$E$20,Lister!$D$7:$D$13),IF(AND(MONTH(E1230)=4,MONTH(F1230)=5),(NETWORKDAYS(Lister!$D$20,F1230,Lister!$D$7:$D$13)-P1230)*N1230/NETWORKDAYS(Lister!$D$20,Lister!$E$20,Lister!$D$7:$D$13),IF(AND(MONTH(E1230)=5,MONTH(F1230)=6),(NETWORKDAYS(E1230,Lister!$E$20,Lister!$D$7:$D$13)-P1230)*N1230/NETWORKDAYS(Lister!$D$20,Lister!$E$20,Lister!$D$7:$D$13),IF(AND(MONTH(E1230)=4,MONTH(F1230)=6),(NETWORKDAYS(Lister!$D$20,Lister!$E$20,Lister!$D$7:$D$13)-P1230)*N1230/NETWORKDAYS(Lister!$D$20,Lister!$E$20,Lister!$D$7:$D$13),IF(OR(MONTH(F1230)=4,MONTH(E1230)=6),0)))))),0),"")</f>
        <v/>
      </c>
      <c r="T1230" s="48" t="str">
        <f>IFERROR(MAX(IF(OR(O1230="",P1230="",Q1230=""),"",IF(AND(MONTH(E1230)=6,MONTH(F1230)=6),(NETWORKDAYS(E1230,F1230,Lister!$D$7:$D$13)-Q1230)*N1230/NETWORKDAYS(Lister!$D$21,Lister!$E$21,Lister!$D$7:$D$13),IF(AND(MONTH(E1230)&lt;6,MONTH(F1230)=6),(NETWORKDAYS(Lister!$D$21,F1230,Lister!$D$7:$D$13)-Q1230)*N1230/NETWORKDAYS(Lister!$D$21,Lister!$E$21,Lister!$D$7:$D$13),IF(MONTH(F1230)&lt;6,0)))),0),"")</f>
        <v/>
      </c>
      <c r="U1230" s="50" t="str">
        <f t="shared" si="93"/>
        <v/>
      </c>
    </row>
    <row r="1231" spans="1:21" x14ac:dyDescent="0.35">
      <c r="A1231" s="11" t="str">
        <f t="shared" si="94"/>
        <v/>
      </c>
      <c r="B1231" s="32"/>
      <c r="C1231" s="17"/>
      <c r="D1231" s="18"/>
      <c r="E1231" s="12"/>
      <c r="F1231" s="12"/>
      <c r="G1231" s="40" t="str">
        <f>IF(OR(E1231="",F1231=""),"",NETWORKDAYS(E1231,F1231,Lister!$D$7:$D$13))</f>
        <v/>
      </c>
      <c r="H1231" s="14"/>
      <c r="I1231" s="25" t="str">
        <f t="shared" si="90"/>
        <v/>
      </c>
      <c r="J1231" s="45"/>
      <c r="K1231" s="46"/>
      <c r="L1231" s="15"/>
      <c r="M1231" s="49" t="str">
        <f t="shared" si="91"/>
        <v/>
      </c>
      <c r="N1231" s="47" t="str">
        <f t="shared" si="92"/>
        <v/>
      </c>
      <c r="O1231" s="15"/>
      <c r="P1231" s="15"/>
      <c r="Q1231" s="15"/>
      <c r="R1231" s="48" t="str">
        <f>IFERROR(MAX(IF(OR(O1231="",P1231="",Q1231=""),"",IF(AND(MONTH(E1231)=4,MONTH(F1231)=4),(NETWORKDAYS(E1231,F1231,Lister!$D$7:$D$13)-O1231)*N1231/NETWORKDAYS(Lister!$D$19,Lister!$E$19,Lister!$D$7:$D$13),IF(AND(MONTH(E1231)=4,MONTH(F1231)&gt;4),(NETWORKDAYS(E1231,Lister!$E$19,Lister!$D$7:$D$13)-O1231)*N1231/NETWORKDAYS(Lister!$D$19,Lister!$E$19,Lister!$D$7:$D$13),IF(MONTH(E1231)&gt;4,0)))),0),"")</f>
        <v/>
      </c>
      <c r="S1231" s="48" t="str">
        <f>IFERROR(MAX(IF(OR(O1231="",P1231="",Q1231=""),"",IF(AND(MONTH(E1231)=5,MONTH(F1231)=5),(NETWORKDAYS(E1231,F1231,Lister!$D$7:$D$13)-P1231)*N1231/NETWORKDAYS(Lister!$D$20,Lister!$E$20,Lister!$D$7:$D$13),IF(AND(MONTH(E1231)=4,MONTH(F1231)=5),(NETWORKDAYS(Lister!$D$20,F1231,Lister!$D$7:$D$13)-P1231)*N1231/NETWORKDAYS(Lister!$D$20,Lister!$E$20,Lister!$D$7:$D$13),IF(AND(MONTH(E1231)=5,MONTH(F1231)=6),(NETWORKDAYS(E1231,Lister!$E$20,Lister!$D$7:$D$13)-P1231)*N1231/NETWORKDAYS(Lister!$D$20,Lister!$E$20,Lister!$D$7:$D$13),IF(AND(MONTH(E1231)=4,MONTH(F1231)=6),(NETWORKDAYS(Lister!$D$20,Lister!$E$20,Lister!$D$7:$D$13)-P1231)*N1231/NETWORKDAYS(Lister!$D$20,Lister!$E$20,Lister!$D$7:$D$13),IF(OR(MONTH(F1231)=4,MONTH(E1231)=6),0)))))),0),"")</f>
        <v/>
      </c>
      <c r="T1231" s="48" t="str">
        <f>IFERROR(MAX(IF(OR(O1231="",P1231="",Q1231=""),"",IF(AND(MONTH(E1231)=6,MONTH(F1231)=6),(NETWORKDAYS(E1231,F1231,Lister!$D$7:$D$13)-Q1231)*N1231/NETWORKDAYS(Lister!$D$21,Lister!$E$21,Lister!$D$7:$D$13),IF(AND(MONTH(E1231)&lt;6,MONTH(F1231)=6),(NETWORKDAYS(Lister!$D$21,F1231,Lister!$D$7:$D$13)-Q1231)*N1231/NETWORKDAYS(Lister!$D$21,Lister!$E$21,Lister!$D$7:$D$13),IF(MONTH(F1231)&lt;6,0)))),0),"")</f>
        <v/>
      </c>
      <c r="U1231" s="50" t="str">
        <f t="shared" si="93"/>
        <v/>
      </c>
    </row>
    <row r="1232" spans="1:21" x14ac:dyDescent="0.35">
      <c r="A1232" s="11" t="str">
        <f t="shared" si="94"/>
        <v/>
      </c>
      <c r="B1232" s="32"/>
      <c r="C1232" s="17"/>
      <c r="D1232" s="18"/>
      <c r="E1232" s="12"/>
      <c r="F1232" s="12"/>
      <c r="G1232" s="40" t="str">
        <f>IF(OR(E1232="",F1232=""),"",NETWORKDAYS(E1232,F1232,Lister!$D$7:$D$13))</f>
        <v/>
      </c>
      <c r="H1232" s="14"/>
      <c r="I1232" s="25" t="str">
        <f t="shared" si="90"/>
        <v/>
      </c>
      <c r="J1232" s="45"/>
      <c r="K1232" s="46"/>
      <c r="L1232" s="15"/>
      <c r="M1232" s="49" t="str">
        <f t="shared" si="91"/>
        <v/>
      </c>
      <c r="N1232" s="47" t="str">
        <f t="shared" si="92"/>
        <v/>
      </c>
      <c r="O1232" s="15"/>
      <c r="P1232" s="15"/>
      <c r="Q1232" s="15"/>
      <c r="R1232" s="48" t="str">
        <f>IFERROR(MAX(IF(OR(O1232="",P1232="",Q1232=""),"",IF(AND(MONTH(E1232)=4,MONTH(F1232)=4),(NETWORKDAYS(E1232,F1232,Lister!$D$7:$D$13)-O1232)*N1232/NETWORKDAYS(Lister!$D$19,Lister!$E$19,Lister!$D$7:$D$13),IF(AND(MONTH(E1232)=4,MONTH(F1232)&gt;4),(NETWORKDAYS(E1232,Lister!$E$19,Lister!$D$7:$D$13)-O1232)*N1232/NETWORKDAYS(Lister!$D$19,Lister!$E$19,Lister!$D$7:$D$13),IF(MONTH(E1232)&gt;4,0)))),0),"")</f>
        <v/>
      </c>
      <c r="S1232" s="48" t="str">
        <f>IFERROR(MAX(IF(OR(O1232="",P1232="",Q1232=""),"",IF(AND(MONTH(E1232)=5,MONTH(F1232)=5),(NETWORKDAYS(E1232,F1232,Lister!$D$7:$D$13)-P1232)*N1232/NETWORKDAYS(Lister!$D$20,Lister!$E$20,Lister!$D$7:$D$13),IF(AND(MONTH(E1232)=4,MONTH(F1232)=5),(NETWORKDAYS(Lister!$D$20,F1232,Lister!$D$7:$D$13)-P1232)*N1232/NETWORKDAYS(Lister!$D$20,Lister!$E$20,Lister!$D$7:$D$13),IF(AND(MONTH(E1232)=5,MONTH(F1232)=6),(NETWORKDAYS(E1232,Lister!$E$20,Lister!$D$7:$D$13)-P1232)*N1232/NETWORKDAYS(Lister!$D$20,Lister!$E$20,Lister!$D$7:$D$13),IF(AND(MONTH(E1232)=4,MONTH(F1232)=6),(NETWORKDAYS(Lister!$D$20,Lister!$E$20,Lister!$D$7:$D$13)-P1232)*N1232/NETWORKDAYS(Lister!$D$20,Lister!$E$20,Lister!$D$7:$D$13),IF(OR(MONTH(F1232)=4,MONTH(E1232)=6),0)))))),0),"")</f>
        <v/>
      </c>
      <c r="T1232" s="48" t="str">
        <f>IFERROR(MAX(IF(OR(O1232="",P1232="",Q1232=""),"",IF(AND(MONTH(E1232)=6,MONTH(F1232)=6),(NETWORKDAYS(E1232,F1232,Lister!$D$7:$D$13)-Q1232)*N1232/NETWORKDAYS(Lister!$D$21,Lister!$E$21,Lister!$D$7:$D$13),IF(AND(MONTH(E1232)&lt;6,MONTH(F1232)=6),(NETWORKDAYS(Lister!$D$21,F1232,Lister!$D$7:$D$13)-Q1232)*N1232/NETWORKDAYS(Lister!$D$21,Lister!$E$21,Lister!$D$7:$D$13),IF(MONTH(F1232)&lt;6,0)))),0),"")</f>
        <v/>
      </c>
      <c r="U1232" s="50" t="str">
        <f t="shared" si="93"/>
        <v/>
      </c>
    </row>
    <row r="1233" spans="1:21" x14ac:dyDescent="0.35">
      <c r="A1233" s="11" t="str">
        <f t="shared" si="94"/>
        <v/>
      </c>
      <c r="B1233" s="32"/>
      <c r="C1233" s="17"/>
      <c r="D1233" s="18"/>
      <c r="E1233" s="12"/>
      <c r="F1233" s="12"/>
      <c r="G1233" s="40" t="str">
        <f>IF(OR(E1233="",F1233=""),"",NETWORKDAYS(E1233,F1233,Lister!$D$7:$D$13))</f>
        <v/>
      </c>
      <c r="H1233" s="14"/>
      <c r="I1233" s="25" t="str">
        <f t="shared" si="90"/>
        <v/>
      </c>
      <c r="J1233" s="45"/>
      <c r="K1233" s="46"/>
      <c r="L1233" s="15"/>
      <c r="M1233" s="49" t="str">
        <f t="shared" si="91"/>
        <v/>
      </c>
      <c r="N1233" s="47" t="str">
        <f t="shared" si="92"/>
        <v/>
      </c>
      <c r="O1233" s="15"/>
      <c r="P1233" s="15"/>
      <c r="Q1233" s="15"/>
      <c r="R1233" s="48" t="str">
        <f>IFERROR(MAX(IF(OR(O1233="",P1233="",Q1233=""),"",IF(AND(MONTH(E1233)=4,MONTH(F1233)=4),(NETWORKDAYS(E1233,F1233,Lister!$D$7:$D$13)-O1233)*N1233/NETWORKDAYS(Lister!$D$19,Lister!$E$19,Lister!$D$7:$D$13),IF(AND(MONTH(E1233)=4,MONTH(F1233)&gt;4),(NETWORKDAYS(E1233,Lister!$E$19,Lister!$D$7:$D$13)-O1233)*N1233/NETWORKDAYS(Lister!$D$19,Lister!$E$19,Lister!$D$7:$D$13),IF(MONTH(E1233)&gt;4,0)))),0),"")</f>
        <v/>
      </c>
      <c r="S1233" s="48" t="str">
        <f>IFERROR(MAX(IF(OR(O1233="",P1233="",Q1233=""),"",IF(AND(MONTH(E1233)=5,MONTH(F1233)=5),(NETWORKDAYS(E1233,F1233,Lister!$D$7:$D$13)-P1233)*N1233/NETWORKDAYS(Lister!$D$20,Lister!$E$20,Lister!$D$7:$D$13),IF(AND(MONTH(E1233)=4,MONTH(F1233)=5),(NETWORKDAYS(Lister!$D$20,F1233,Lister!$D$7:$D$13)-P1233)*N1233/NETWORKDAYS(Lister!$D$20,Lister!$E$20,Lister!$D$7:$D$13),IF(AND(MONTH(E1233)=5,MONTH(F1233)=6),(NETWORKDAYS(E1233,Lister!$E$20,Lister!$D$7:$D$13)-P1233)*N1233/NETWORKDAYS(Lister!$D$20,Lister!$E$20,Lister!$D$7:$D$13),IF(AND(MONTH(E1233)=4,MONTH(F1233)=6),(NETWORKDAYS(Lister!$D$20,Lister!$E$20,Lister!$D$7:$D$13)-P1233)*N1233/NETWORKDAYS(Lister!$D$20,Lister!$E$20,Lister!$D$7:$D$13),IF(OR(MONTH(F1233)=4,MONTH(E1233)=6),0)))))),0),"")</f>
        <v/>
      </c>
      <c r="T1233" s="48" t="str">
        <f>IFERROR(MAX(IF(OR(O1233="",P1233="",Q1233=""),"",IF(AND(MONTH(E1233)=6,MONTH(F1233)=6),(NETWORKDAYS(E1233,F1233,Lister!$D$7:$D$13)-Q1233)*N1233/NETWORKDAYS(Lister!$D$21,Lister!$E$21,Lister!$D$7:$D$13),IF(AND(MONTH(E1233)&lt;6,MONTH(F1233)=6),(NETWORKDAYS(Lister!$D$21,F1233,Lister!$D$7:$D$13)-Q1233)*N1233/NETWORKDAYS(Lister!$D$21,Lister!$E$21,Lister!$D$7:$D$13),IF(MONTH(F1233)&lt;6,0)))),0),"")</f>
        <v/>
      </c>
      <c r="U1233" s="50" t="str">
        <f t="shared" si="93"/>
        <v/>
      </c>
    </row>
    <row r="1234" spans="1:21" x14ac:dyDescent="0.35">
      <c r="A1234" s="11" t="str">
        <f t="shared" si="94"/>
        <v/>
      </c>
      <c r="B1234" s="32"/>
      <c r="C1234" s="17"/>
      <c r="D1234" s="18"/>
      <c r="E1234" s="12"/>
      <c r="F1234" s="12"/>
      <c r="G1234" s="40" t="str">
        <f>IF(OR(E1234="",F1234=""),"",NETWORKDAYS(E1234,F1234,Lister!$D$7:$D$13))</f>
        <v/>
      </c>
      <c r="H1234" s="14"/>
      <c r="I1234" s="25" t="str">
        <f t="shared" si="90"/>
        <v/>
      </c>
      <c r="J1234" s="45"/>
      <c r="K1234" s="46"/>
      <c r="L1234" s="15"/>
      <c r="M1234" s="49" t="str">
        <f t="shared" si="91"/>
        <v/>
      </c>
      <c r="N1234" s="47" t="str">
        <f t="shared" si="92"/>
        <v/>
      </c>
      <c r="O1234" s="15"/>
      <c r="P1234" s="15"/>
      <c r="Q1234" s="15"/>
      <c r="R1234" s="48" t="str">
        <f>IFERROR(MAX(IF(OR(O1234="",P1234="",Q1234=""),"",IF(AND(MONTH(E1234)=4,MONTH(F1234)=4),(NETWORKDAYS(E1234,F1234,Lister!$D$7:$D$13)-O1234)*N1234/NETWORKDAYS(Lister!$D$19,Lister!$E$19,Lister!$D$7:$D$13),IF(AND(MONTH(E1234)=4,MONTH(F1234)&gt;4),(NETWORKDAYS(E1234,Lister!$E$19,Lister!$D$7:$D$13)-O1234)*N1234/NETWORKDAYS(Lister!$D$19,Lister!$E$19,Lister!$D$7:$D$13),IF(MONTH(E1234)&gt;4,0)))),0),"")</f>
        <v/>
      </c>
      <c r="S1234" s="48" t="str">
        <f>IFERROR(MAX(IF(OR(O1234="",P1234="",Q1234=""),"",IF(AND(MONTH(E1234)=5,MONTH(F1234)=5),(NETWORKDAYS(E1234,F1234,Lister!$D$7:$D$13)-P1234)*N1234/NETWORKDAYS(Lister!$D$20,Lister!$E$20,Lister!$D$7:$D$13),IF(AND(MONTH(E1234)=4,MONTH(F1234)=5),(NETWORKDAYS(Lister!$D$20,F1234,Lister!$D$7:$D$13)-P1234)*N1234/NETWORKDAYS(Lister!$D$20,Lister!$E$20,Lister!$D$7:$D$13),IF(AND(MONTH(E1234)=5,MONTH(F1234)=6),(NETWORKDAYS(E1234,Lister!$E$20,Lister!$D$7:$D$13)-P1234)*N1234/NETWORKDAYS(Lister!$D$20,Lister!$E$20,Lister!$D$7:$D$13),IF(AND(MONTH(E1234)=4,MONTH(F1234)=6),(NETWORKDAYS(Lister!$D$20,Lister!$E$20,Lister!$D$7:$D$13)-P1234)*N1234/NETWORKDAYS(Lister!$D$20,Lister!$E$20,Lister!$D$7:$D$13),IF(OR(MONTH(F1234)=4,MONTH(E1234)=6),0)))))),0),"")</f>
        <v/>
      </c>
      <c r="T1234" s="48" t="str">
        <f>IFERROR(MAX(IF(OR(O1234="",P1234="",Q1234=""),"",IF(AND(MONTH(E1234)=6,MONTH(F1234)=6),(NETWORKDAYS(E1234,F1234,Lister!$D$7:$D$13)-Q1234)*N1234/NETWORKDAYS(Lister!$D$21,Lister!$E$21,Lister!$D$7:$D$13),IF(AND(MONTH(E1234)&lt;6,MONTH(F1234)=6),(NETWORKDAYS(Lister!$D$21,F1234,Lister!$D$7:$D$13)-Q1234)*N1234/NETWORKDAYS(Lister!$D$21,Lister!$E$21,Lister!$D$7:$D$13),IF(MONTH(F1234)&lt;6,0)))),0),"")</f>
        <v/>
      </c>
      <c r="U1234" s="50" t="str">
        <f t="shared" si="93"/>
        <v/>
      </c>
    </row>
    <row r="1235" spans="1:21" x14ac:dyDescent="0.35">
      <c r="A1235" s="11" t="str">
        <f t="shared" si="94"/>
        <v/>
      </c>
      <c r="B1235" s="32"/>
      <c r="C1235" s="17"/>
      <c r="D1235" s="18"/>
      <c r="E1235" s="12"/>
      <c r="F1235" s="12"/>
      <c r="G1235" s="40" t="str">
        <f>IF(OR(E1235="",F1235=""),"",NETWORKDAYS(E1235,F1235,Lister!$D$7:$D$13))</f>
        <v/>
      </c>
      <c r="H1235" s="14"/>
      <c r="I1235" s="25" t="str">
        <f t="shared" si="90"/>
        <v/>
      </c>
      <c r="J1235" s="45"/>
      <c r="K1235" s="46"/>
      <c r="L1235" s="15"/>
      <c r="M1235" s="49" t="str">
        <f t="shared" si="91"/>
        <v/>
      </c>
      <c r="N1235" s="47" t="str">
        <f t="shared" si="92"/>
        <v/>
      </c>
      <c r="O1235" s="15"/>
      <c r="P1235" s="15"/>
      <c r="Q1235" s="15"/>
      <c r="R1235" s="48" t="str">
        <f>IFERROR(MAX(IF(OR(O1235="",P1235="",Q1235=""),"",IF(AND(MONTH(E1235)=4,MONTH(F1235)=4),(NETWORKDAYS(E1235,F1235,Lister!$D$7:$D$13)-O1235)*N1235/NETWORKDAYS(Lister!$D$19,Lister!$E$19,Lister!$D$7:$D$13),IF(AND(MONTH(E1235)=4,MONTH(F1235)&gt;4),(NETWORKDAYS(E1235,Lister!$E$19,Lister!$D$7:$D$13)-O1235)*N1235/NETWORKDAYS(Lister!$D$19,Lister!$E$19,Lister!$D$7:$D$13),IF(MONTH(E1235)&gt;4,0)))),0),"")</f>
        <v/>
      </c>
      <c r="S1235" s="48" t="str">
        <f>IFERROR(MAX(IF(OR(O1235="",P1235="",Q1235=""),"",IF(AND(MONTH(E1235)=5,MONTH(F1235)=5),(NETWORKDAYS(E1235,F1235,Lister!$D$7:$D$13)-P1235)*N1235/NETWORKDAYS(Lister!$D$20,Lister!$E$20,Lister!$D$7:$D$13),IF(AND(MONTH(E1235)=4,MONTH(F1235)=5),(NETWORKDAYS(Lister!$D$20,F1235,Lister!$D$7:$D$13)-P1235)*N1235/NETWORKDAYS(Lister!$D$20,Lister!$E$20,Lister!$D$7:$D$13),IF(AND(MONTH(E1235)=5,MONTH(F1235)=6),(NETWORKDAYS(E1235,Lister!$E$20,Lister!$D$7:$D$13)-P1235)*N1235/NETWORKDAYS(Lister!$D$20,Lister!$E$20,Lister!$D$7:$D$13),IF(AND(MONTH(E1235)=4,MONTH(F1235)=6),(NETWORKDAYS(Lister!$D$20,Lister!$E$20,Lister!$D$7:$D$13)-P1235)*N1235/NETWORKDAYS(Lister!$D$20,Lister!$E$20,Lister!$D$7:$D$13),IF(OR(MONTH(F1235)=4,MONTH(E1235)=6),0)))))),0),"")</f>
        <v/>
      </c>
      <c r="T1235" s="48" t="str">
        <f>IFERROR(MAX(IF(OR(O1235="",P1235="",Q1235=""),"",IF(AND(MONTH(E1235)=6,MONTH(F1235)=6),(NETWORKDAYS(E1235,F1235,Lister!$D$7:$D$13)-Q1235)*N1235/NETWORKDAYS(Lister!$D$21,Lister!$E$21,Lister!$D$7:$D$13),IF(AND(MONTH(E1235)&lt;6,MONTH(F1235)=6),(NETWORKDAYS(Lister!$D$21,F1235,Lister!$D$7:$D$13)-Q1235)*N1235/NETWORKDAYS(Lister!$D$21,Lister!$E$21,Lister!$D$7:$D$13),IF(MONTH(F1235)&lt;6,0)))),0),"")</f>
        <v/>
      </c>
      <c r="U1235" s="50" t="str">
        <f t="shared" si="93"/>
        <v/>
      </c>
    </row>
    <row r="1236" spans="1:21" x14ac:dyDescent="0.35">
      <c r="A1236" s="11" t="str">
        <f t="shared" si="94"/>
        <v/>
      </c>
      <c r="B1236" s="32"/>
      <c r="C1236" s="17"/>
      <c r="D1236" s="18"/>
      <c r="E1236" s="12"/>
      <c r="F1236" s="12"/>
      <c r="G1236" s="40" t="str">
        <f>IF(OR(E1236="",F1236=""),"",NETWORKDAYS(E1236,F1236,Lister!$D$7:$D$13))</f>
        <v/>
      </c>
      <c r="H1236" s="14"/>
      <c r="I1236" s="25" t="str">
        <f t="shared" si="90"/>
        <v/>
      </c>
      <c r="J1236" s="45"/>
      <c r="K1236" s="46"/>
      <c r="L1236" s="15"/>
      <c r="M1236" s="49" t="str">
        <f t="shared" si="91"/>
        <v/>
      </c>
      <c r="N1236" s="47" t="str">
        <f t="shared" si="92"/>
        <v/>
      </c>
      <c r="O1236" s="15"/>
      <c r="P1236" s="15"/>
      <c r="Q1236" s="15"/>
      <c r="R1236" s="48" t="str">
        <f>IFERROR(MAX(IF(OR(O1236="",P1236="",Q1236=""),"",IF(AND(MONTH(E1236)=4,MONTH(F1236)=4),(NETWORKDAYS(E1236,F1236,Lister!$D$7:$D$13)-O1236)*N1236/NETWORKDAYS(Lister!$D$19,Lister!$E$19,Lister!$D$7:$D$13),IF(AND(MONTH(E1236)=4,MONTH(F1236)&gt;4),(NETWORKDAYS(E1236,Lister!$E$19,Lister!$D$7:$D$13)-O1236)*N1236/NETWORKDAYS(Lister!$D$19,Lister!$E$19,Lister!$D$7:$D$13),IF(MONTH(E1236)&gt;4,0)))),0),"")</f>
        <v/>
      </c>
      <c r="S1236" s="48" t="str">
        <f>IFERROR(MAX(IF(OR(O1236="",P1236="",Q1236=""),"",IF(AND(MONTH(E1236)=5,MONTH(F1236)=5),(NETWORKDAYS(E1236,F1236,Lister!$D$7:$D$13)-P1236)*N1236/NETWORKDAYS(Lister!$D$20,Lister!$E$20,Lister!$D$7:$D$13),IF(AND(MONTH(E1236)=4,MONTH(F1236)=5),(NETWORKDAYS(Lister!$D$20,F1236,Lister!$D$7:$D$13)-P1236)*N1236/NETWORKDAYS(Lister!$D$20,Lister!$E$20,Lister!$D$7:$D$13),IF(AND(MONTH(E1236)=5,MONTH(F1236)=6),(NETWORKDAYS(E1236,Lister!$E$20,Lister!$D$7:$D$13)-P1236)*N1236/NETWORKDAYS(Lister!$D$20,Lister!$E$20,Lister!$D$7:$D$13),IF(AND(MONTH(E1236)=4,MONTH(F1236)=6),(NETWORKDAYS(Lister!$D$20,Lister!$E$20,Lister!$D$7:$D$13)-P1236)*N1236/NETWORKDAYS(Lister!$D$20,Lister!$E$20,Lister!$D$7:$D$13),IF(OR(MONTH(F1236)=4,MONTH(E1236)=6),0)))))),0),"")</f>
        <v/>
      </c>
      <c r="T1236" s="48" t="str">
        <f>IFERROR(MAX(IF(OR(O1236="",P1236="",Q1236=""),"",IF(AND(MONTH(E1236)=6,MONTH(F1236)=6),(NETWORKDAYS(E1236,F1236,Lister!$D$7:$D$13)-Q1236)*N1236/NETWORKDAYS(Lister!$D$21,Lister!$E$21,Lister!$D$7:$D$13),IF(AND(MONTH(E1236)&lt;6,MONTH(F1236)=6),(NETWORKDAYS(Lister!$D$21,F1236,Lister!$D$7:$D$13)-Q1236)*N1236/NETWORKDAYS(Lister!$D$21,Lister!$E$21,Lister!$D$7:$D$13),IF(MONTH(F1236)&lt;6,0)))),0),"")</f>
        <v/>
      </c>
      <c r="U1236" s="50" t="str">
        <f t="shared" si="93"/>
        <v/>
      </c>
    </row>
    <row r="1237" spans="1:21" x14ac:dyDescent="0.35">
      <c r="A1237" s="11" t="str">
        <f t="shared" si="94"/>
        <v/>
      </c>
      <c r="B1237" s="32"/>
      <c r="C1237" s="17"/>
      <c r="D1237" s="18"/>
      <c r="E1237" s="12"/>
      <c r="F1237" s="12"/>
      <c r="G1237" s="40" t="str">
        <f>IF(OR(E1237="",F1237=""),"",NETWORKDAYS(E1237,F1237,Lister!$D$7:$D$13))</f>
        <v/>
      </c>
      <c r="H1237" s="14"/>
      <c r="I1237" s="25" t="str">
        <f t="shared" si="90"/>
        <v/>
      </c>
      <c r="J1237" s="45"/>
      <c r="K1237" s="46"/>
      <c r="L1237" s="15"/>
      <c r="M1237" s="49" t="str">
        <f t="shared" si="91"/>
        <v/>
      </c>
      <c r="N1237" s="47" t="str">
        <f t="shared" si="92"/>
        <v/>
      </c>
      <c r="O1237" s="15"/>
      <c r="P1237" s="15"/>
      <c r="Q1237" s="15"/>
      <c r="R1237" s="48" t="str">
        <f>IFERROR(MAX(IF(OR(O1237="",P1237="",Q1237=""),"",IF(AND(MONTH(E1237)=4,MONTH(F1237)=4),(NETWORKDAYS(E1237,F1237,Lister!$D$7:$D$13)-O1237)*N1237/NETWORKDAYS(Lister!$D$19,Lister!$E$19,Lister!$D$7:$D$13),IF(AND(MONTH(E1237)=4,MONTH(F1237)&gt;4),(NETWORKDAYS(E1237,Lister!$E$19,Lister!$D$7:$D$13)-O1237)*N1237/NETWORKDAYS(Lister!$D$19,Lister!$E$19,Lister!$D$7:$D$13),IF(MONTH(E1237)&gt;4,0)))),0),"")</f>
        <v/>
      </c>
      <c r="S1237" s="48" t="str">
        <f>IFERROR(MAX(IF(OR(O1237="",P1237="",Q1237=""),"",IF(AND(MONTH(E1237)=5,MONTH(F1237)=5),(NETWORKDAYS(E1237,F1237,Lister!$D$7:$D$13)-P1237)*N1237/NETWORKDAYS(Lister!$D$20,Lister!$E$20,Lister!$D$7:$D$13),IF(AND(MONTH(E1237)=4,MONTH(F1237)=5),(NETWORKDAYS(Lister!$D$20,F1237,Lister!$D$7:$D$13)-P1237)*N1237/NETWORKDAYS(Lister!$D$20,Lister!$E$20,Lister!$D$7:$D$13),IF(AND(MONTH(E1237)=5,MONTH(F1237)=6),(NETWORKDAYS(E1237,Lister!$E$20,Lister!$D$7:$D$13)-P1237)*N1237/NETWORKDAYS(Lister!$D$20,Lister!$E$20,Lister!$D$7:$D$13),IF(AND(MONTH(E1237)=4,MONTH(F1237)=6),(NETWORKDAYS(Lister!$D$20,Lister!$E$20,Lister!$D$7:$D$13)-P1237)*N1237/NETWORKDAYS(Lister!$D$20,Lister!$E$20,Lister!$D$7:$D$13),IF(OR(MONTH(F1237)=4,MONTH(E1237)=6),0)))))),0),"")</f>
        <v/>
      </c>
      <c r="T1237" s="48" t="str">
        <f>IFERROR(MAX(IF(OR(O1237="",P1237="",Q1237=""),"",IF(AND(MONTH(E1237)=6,MONTH(F1237)=6),(NETWORKDAYS(E1237,F1237,Lister!$D$7:$D$13)-Q1237)*N1237/NETWORKDAYS(Lister!$D$21,Lister!$E$21,Lister!$D$7:$D$13),IF(AND(MONTH(E1237)&lt;6,MONTH(F1237)=6),(NETWORKDAYS(Lister!$D$21,F1237,Lister!$D$7:$D$13)-Q1237)*N1237/NETWORKDAYS(Lister!$D$21,Lister!$E$21,Lister!$D$7:$D$13),IF(MONTH(F1237)&lt;6,0)))),0),"")</f>
        <v/>
      </c>
      <c r="U1237" s="50" t="str">
        <f t="shared" si="93"/>
        <v/>
      </c>
    </row>
    <row r="1238" spans="1:21" x14ac:dyDescent="0.35">
      <c r="A1238" s="11" t="str">
        <f t="shared" si="94"/>
        <v/>
      </c>
      <c r="B1238" s="32"/>
      <c r="C1238" s="17"/>
      <c r="D1238" s="18"/>
      <c r="E1238" s="12"/>
      <c r="F1238" s="12"/>
      <c r="G1238" s="40" t="str">
        <f>IF(OR(E1238="",F1238=""),"",NETWORKDAYS(E1238,F1238,Lister!$D$7:$D$13))</f>
        <v/>
      </c>
      <c r="H1238" s="14"/>
      <c r="I1238" s="25" t="str">
        <f t="shared" ref="I1238:I1301" si="95">IF(H1238="","",IF(H1238="Funktionær",0.75,IF(H1238="Ikke-funktionær",0.9,IF(H1238="Elev/lærling",0.9))))</f>
        <v/>
      </c>
      <c r="J1238" s="45"/>
      <c r="K1238" s="46"/>
      <c r="L1238" s="15"/>
      <c r="M1238" s="49" t="str">
        <f t="shared" ref="M1238:M1301" si="96">IF(B1238="","",IF(J1238*I1238&gt;30000*IF(L1238&gt;37,37,L1238)/37,30000*IF(L1238&gt;37,37,L1238)/37,J1238*I1238))</f>
        <v/>
      </c>
      <c r="N1238" s="47" t="str">
        <f t="shared" ref="N1238:N1301" si="97">IF(M1238="","",IF(M1238&lt;=J1238-K1238,M1238,J1238-K1238))</f>
        <v/>
      </c>
      <c r="O1238" s="15"/>
      <c r="P1238" s="15"/>
      <c r="Q1238" s="15"/>
      <c r="R1238" s="48" t="str">
        <f>IFERROR(MAX(IF(OR(O1238="",P1238="",Q1238=""),"",IF(AND(MONTH(E1238)=4,MONTH(F1238)=4),(NETWORKDAYS(E1238,F1238,Lister!$D$7:$D$13)-O1238)*N1238/NETWORKDAYS(Lister!$D$19,Lister!$E$19,Lister!$D$7:$D$13),IF(AND(MONTH(E1238)=4,MONTH(F1238)&gt;4),(NETWORKDAYS(E1238,Lister!$E$19,Lister!$D$7:$D$13)-O1238)*N1238/NETWORKDAYS(Lister!$D$19,Lister!$E$19,Lister!$D$7:$D$13),IF(MONTH(E1238)&gt;4,0)))),0),"")</f>
        <v/>
      </c>
      <c r="S1238" s="48" t="str">
        <f>IFERROR(MAX(IF(OR(O1238="",P1238="",Q1238=""),"",IF(AND(MONTH(E1238)=5,MONTH(F1238)=5),(NETWORKDAYS(E1238,F1238,Lister!$D$7:$D$13)-P1238)*N1238/NETWORKDAYS(Lister!$D$20,Lister!$E$20,Lister!$D$7:$D$13),IF(AND(MONTH(E1238)=4,MONTH(F1238)=5),(NETWORKDAYS(Lister!$D$20,F1238,Lister!$D$7:$D$13)-P1238)*N1238/NETWORKDAYS(Lister!$D$20,Lister!$E$20,Lister!$D$7:$D$13),IF(AND(MONTH(E1238)=5,MONTH(F1238)=6),(NETWORKDAYS(E1238,Lister!$E$20,Lister!$D$7:$D$13)-P1238)*N1238/NETWORKDAYS(Lister!$D$20,Lister!$E$20,Lister!$D$7:$D$13),IF(AND(MONTH(E1238)=4,MONTH(F1238)=6),(NETWORKDAYS(Lister!$D$20,Lister!$E$20,Lister!$D$7:$D$13)-P1238)*N1238/NETWORKDAYS(Lister!$D$20,Lister!$E$20,Lister!$D$7:$D$13),IF(OR(MONTH(F1238)=4,MONTH(E1238)=6),0)))))),0),"")</f>
        <v/>
      </c>
      <c r="T1238" s="48" t="str">
        <f>IFERROR(MAX(IF(OR(O1238="",P1238="",Q1238=""),"",IF(AND(MONTH(E1238)=6,MONTH(F1238)=6),(NETWORKDAYS(E1238,F1238,Lister!$D$7:$D$13)-Q1238)*N1238/NETWORKDAYS(Lister!$D$21,Lister!$E$21,Lister!$D$7:$D$13),IF(AND(MONTH(E1238)&lt;6,MONTH(F1238)=6),(NETWORKDAYS(Lister!$D$21,F1238,Lister!$D$7:$D$13)-Q1238)*N1238/NETWORKDAYS(Lister!$D$21,Lister!$E$21,Lister!$D$7:$D$13),IF(MONTH(F1238)&lt;6,0)))),0),"")</f>
        <v/>
      </c>
      <c r="U1238" s="50" t="str">
        <f t="shared" ref="U1238:U1301" si="98">IFERROR(MAX(IF(AND(ISNUMBER(R1238),ISNUMBER(S1238),ISNUMBER(Q1238)),R1238+S1238+T1238,""),0),"")</f>
        <v/>
      </c>
    </row>
    <row r="1239" spans="1:21" x14ac:dyDescent="0.35">
      <c r="A1239" s="11" t="str">
        <f t="shared" ref="A1239:A1302" si="99">IF(B1239="","",A1238+1)</f>
        <v/>
      </c>
      <c r="B1239" s="32"/>
      <c r="C1239" s="17"/>
      <c r="D1239" s="18"/>
      <c r="E1239" s="12"/>
      <c r="F1239" s="12"/>
      <c r="G1239" s="40" t="str">
        <f>IF(OR(E1239="",F1239=""),"",NETWORKDAYS(E1239,F1239,Lister!$D$7:$D$13))</f>
        <v/>
      </c>
      <c r="H1239" s="14"/>
      <c r="I1239" s="25" t="str">
        <f t="shared" si="95"/>
        <v/>
      </c>
      <c r="J1239" s="45"/>
      <c r="K1239" s="46"/>
      <c r="L1239" s="15"/>
      <c r="M1239" s="49" t="str">
        <f t="shared" si="96"/>
        <v/>
      </c>
      <c r="N1239" s="47" t="str">
        <f t="shared" si="97"/>
        <v/>
      </c>
      <c r="O1239" s="15"/>
      <c r="P1239" s="15"/>
      <c r="Q1239" s="15"/>
      <c r="R1239" s="48" t="str">
        <f>IFERROR(MAX(IF(OR(O1239="",P1239="",Q1239=""),"",IF(AND(MONTH(E1239)=4,MONTH(F1239)=4),(NETWORKDAYS(E1239,F1239,Lister!$D$7:$D$13)-O1239)*N1239/NETWORKDAYS(Lister!$D$19,Lister!$E$19,Lister!$D$7:$D$13),IF(AND(MONTH(E1239)=4,MONTH(F1239)&gt;4),(NETWORKDAYS(E1239,Lister!$E$19,Lister!$D$7:$D$13)-O1239)*N1239/NETWORKDAYS(Lister!$D$19,Lister!$E$19,Lister!$D$7:$D$13),IF(MONTH(E1239)&gt;4,0)))),0),"")</f>
        <v/>
      </c>
      <c r="S1239" s="48" t="str">
        <f>IFERROR(MAX(IF(OR(O1239="",P1239="",Q1239=""),"",IF(AND(MONTH(E1239)=5,MONTH(F1239)=5),(NETWORKDAYS(E1239,F1239,Lister!$D$7:$D$13)-P1239)*N1239/NETWORKDAYS(Lister!$D$20,Lister!$E$20,Lister!$D$7:$D$13),IF(AND(MONTH(E1239)=4,MONTH(F1239)=5),(NETWORKDAYS(Lister!$D$20,F1239,Lister!$D$7:$D$13)-P1239)*N1239/NETWORKDAYS(Lister!$D$20,Lister!$E$20,Lister!$D$7:$D$13),IF(AND(MONTH(E1239)=5,MONTH(F1239)=6),(NETWORKDAYS(E1239,Lister!$E$20,Lister!$D$7:$D$13)-P1239)*N1239/NETWORKDAYS(Lister!$D$20,Lister!$E$20,Lister!$D$7:$D$13),IF(AND(MONTH(E1239)=4,MONTH(F1239)=6),(NETWORKDAYS(Lister!$D$20,Lister!$E$20,Lister!$D$7:$D$13)-P1239)*N1239/NETWORKDAYS(Lister!$D$20,Lister!$E$20,Lister!$D$7:$D$13),IF(OR(MONTH(F1239)=4,MONTH(E1239)=6),0)))))),0),"")</f>
        <v/>
      </c>
      <c r="T1239" s="48" t="str">
        <f>IFERROR(MAX(IF(OR(O1239="",P1239="",Q1239=""),"",IF(AND(MONTH(E1239)=6,MONTH(F1239)=6),(NETWORKDAYS(E1239,F1239,Lister!$D$7:$D$13)-Q1239)*N1239/NETWORKDAYS(Lister!$D$21,Lister!$E$21,Lister!$D$7:$D$13),IF(AND(MONTH(E1239)&lt;6,MONTH(F1239)=6),(NETWORKDAYS(Lister!$D$21,F1239,Lister!$D$7:$D$13)-Q1239)*N1239/NETWORKDAYS(Lister!$D$21,Lister!$E$21,Lister!$D$7:$D$13),IF(MONTH(F1239)&lt;6,0)))),0),"")</f>
        <v/>
      </c>
      <c r="U1239" s="50" t="str">
        <f t="shared" si="98"/>
        <v/>
      </c>
    </row>
    <row r="1240" spans="1:21" x14ac:dyDescent="0.35">
      <c r="A1240" s="11" t="str">
        <f t="shared" si="99"/>
        <v/>
      </c>
      <c r="B1240" s="32"/>
      <c r="C1240" s="17"/>
      <c r="D1240" s="18"/>
      <c r="E1240" s="12"/>
      <c r="F1240" s="12"/>
      <c r="G1240" s="40" t="str">
        <f>IF(OR(E1240="",F1240=""),"",NETWORKDAYS(E1240,F1240,Lister!$D$7:$D$13))</f>
        <v/>
      </c>
      <c r="H1240" s="14"/>
      <c r="I1240" s="25" t="str">
        <f t="shared" si="95"/>
        <v/>
      </c>
      <c r="J1240" s="45"/>
      <c r="K1240" s="46"/>
      <c r="L1240" s="15"/>
      <c r="M1240" s="49" t="str">
        <f t="shared" si="96"/>
        <v/>
      </c>
      <c r="N1240" s="47" t="str">
        <f t="shared" si="97"/>
        <v/>
      </c>
      <c r="O1240" s="15"/>
      <c r="P1240" s="15"/>
      <c r="Q1240" s="15"/>
      <c r="R1240" s="48" t="str">
        <f>IFERROR(MAX(IF(OR(O1240="",P1240="",Q1240=""),"",IF(AND(MONTH(E1240)=4,MONTH(F1240)=4),(NETWORKDAYS(E1240,F1240,Lister!$D$7:$D$13)-O1240)*N1240/NETWORKDAYS(Lister!$D$19,Lister!$E$19,Lister!$D$7:$D$13),IF(AND(MONTH(E1240)=4,MONTH(F1240)&gt;4),(NETWORKDAYS(E1240,Lister!$E$19,Lister!$D$7:$D$13)-O1240)*N1240/NETWORKDAYS(Lister!$D$19,Lister!$E$19,Lister!$D$7:$D$13),IF(MONTH(E1240)&gt;4,0)))),0),"")</f>
        <v/>
      </c>
      <c r="S1240" s="48" t="str">
        <f>IFERROR(MAX(IF(OR(O1240="",P1240="",Q1240=""),"",IF(AND(MONTH(E1240)=5,MONTH(F1240)=5),(NETWORKDAYS(E1240,F1240,Lister!$D$7:$D$13)-P1240)*N1240/NETWORKDAYS(Lister!$D$20,Lister!$E$20,Lister!$D$7:$D$13),IF(AND(MONTH(E1240)=4,MONTH(F1240)=5),(NETWORKDAYS(Lister!$D$20,F1240,Lister!$D$7:$D$13)-P1240)*N1240/NETWORKDAYS(Lister!$D$20,Lister!$E$20,Lister!$D$7:$D$13),IF(AND(MONTH(E1240)=5,MONTH(F1240)=6),(NETWORKDAYS(E1240,Lister!$E$20,Lister!$D$7:$D$13)-P1240)*N1240/NETWORKDAYS(Lister!$D$20,Lister!$E$20,Lister!$D$7:$D$13),IF(AND(MONTH(E1240)=4,MONTH(F1240)=6),(NETWORKDAYS(Lister!$D$20,Lister!$E$20,Lister!$D$7:$D$13)-P1240)*N1240/NETWORKDAYS(Lister!$D$20,Lister!$E$20,Lister!$D$7:$D$13),IF(OR(MONTH(F1240)=4,MONTH(E1240)=6),0)))))),0),"")</f>
        <v/>
      </c>
      <c r="T1240" s="48" t="str">
        <f>IFERROR(MAX(IF(OR(O1240="",P1240="",Q1240=""),"",IF(AND(MONTH(E1240)=6,MONTH(F1240)=6),(NETWORKDAYS(E1240,F1240,Lister!$D$7:$D$13)-Q1240)*N1240/NETWORKDAYS(Lister!$D$21,Lister!$E$21,Lister!$D$7:$D$13),IF(AND(MONTH(E1240)&lt;6,MONTH(F1240)=6),(NETWORKDAYS(Lister!$D$21,F1240,Lister!$D$7:$D$13)-Q1240)*N1240/NETWORKDAYS(Lister!$D$21,Lister!$E$21,Lister!$D$7:$D$13),IF(MONTH(F1240)&lt;6,0)))),0),"")</f>
        <v/>
      </c>
      <c r="U1240" s="50" t="str">
        <f t="shared" si="98"/>
        <v/>
      </c>
    </row>
    <row r="1241" spans="1:21" x14ac:dyDescent="0.35">
      <c r="A1241" s="11" t="str">
        <f t="shared" si="99"/>
        <v/>
      </c>
      <c r="B1241" s="32"/>
      <c r="C1241" s="17"/>
      <c r="D1241" s="18"/>
      <c r="E1241" s="12"/>
      <c r="F1241" s="12"/>
      <c r="G1241" s="40" t="str">
        <f>IF(OR(E1241="",F1241=""),"",NETWORKDAYS(E1241,F1241,Lister!$D$7:$D$13))</f>
        <v/>
      </c>
      <c r="H1241" s="14"/>
      <c r="I1241" s="25" t="str">
        <f t="shared" si="95"/>
        <v/>
      </c>
      <c r="J1241" s="45"/>
      <c r="K1241" s="46"/>
      <c r="L1241" s="15"/>
      <c r="M1241" s="49" t="str">
        <f t="shared" si="96"/>
        <v/>
      </c>
      <c r="N1241" s="47" t="str">
        <f t="shared" si="97"/>
        <v/>
      </c>
      <c r="O1241" s="15"/>
      <c r="P1241" s="15"/>
      <c r="Q1241" s="15"/>
      <c r="R1241" s="48" t="str">
        <f>IFERROR(MAX(IF(OR(O1241="",P1241="",Q1241=""),"",IF(AND(MONTH(E1241)=4,MONTH(F1241)=4),(NETWORKDAYS(E1241,F1241,Lister!$D$7:$D$13)-O1241)*N1241/NETWORKDAYS(Lister!$D$19,Lister!$E$19,Lister!$D$7:$D$13),IF(AND(MONTH(E1241)=4,MONTH(F1241)&gt;4),(NETWORKDAYS(E1241,Lister!$E$19,Lister!$D$7:$D$13)-O1241)*N1241/NETWORKDAYS(Lister!$D$19,Lister!$E$19,Lister!$D$7:$D$13),IF(MONTH(E1241)&gt;4,0)))),0),"")</f>
        <v/>
      </c>
      <c r="S1241" s="48" t="str">
        <f>IFERROR(MAX(IF(OR(O1241="",P1241="",Q1241=""),"",IF(AND(MONTH(E1241)=5,MONTH(F1241)=5),(NETWORKDAYS(E1241,F1241,Lister!$D$7:$D$13)-P1241)*N1241/NETWORKDAYS(Lister!$D$20,Lister!$E$20,Lister!$D$7:$D$13),IF(AND(MONTH(E1241)=4,MONTH(F1241)=5),(NETWORKDAYS(Lister!$D$20,F1241,Lister!$D$7:$D$13)-P1241)*N1241/NETWORKDAYS(Lister!$D$20,Lister!$E$20,Lister!$D$7:$D$13),IF(AND(MONTH(E1241)=5,MONTH(F1241)=6),(NETWORKDAYS(E1241,Lister!$E$20,Lister!$D$7:$D$13)-P1241)*N1241/NETWORKDAYS(Lister!$D$20,Lister!$E$20,Lister!$D$7:$D$13),IF(AND(MONTH(E1241)=4,MONTH(F1241)=6),(NETWORKDAYS(Lister!$D$20,Lister!$E$20,Lister!$D$7:$D$13)-P1241)*N1241/NETWORKDAYS(Lister!$D$20,Lister!$E$20,Lister!$D$7:$D$13),IF(OR(MONTH(F1241)=4,MONTH(E1241)=6),0)))))),0),"")</f>
        <v/>
      </c>
      <c r="T1241" s="48" t="str">
        <f>IFERROR(MAX(IF(OR(O1241="",P1241="",Q1241=""),"",IF(AND(MONTH(E1241)=6,MONTH(F1241)=6),(NETWORKDAYS(E1241,F1241,Lister!$D$7:$D$13)-Q1241)*N1241/NETWORKDAYS(Lister!$D$21,Lister!$E$21,Lister!$D$7:$D$13),IF(AND(MONTH(E1241)&lt;6,MONTH(F1241)=6),(NETWORKDAYS(Lister!$D$21,F1241,Lister!$D$7:$D$13)-Q1241)*N1241/NETWORKDAYS(Lister!$D$21,Lister!$E$21,Lister!$D$7:$D$13),IF(MONTH(F1241)&lt;6,0)))),0),"")</f>
        <v/>
      </c>
      <c r="U1241" s="50" t="str">
        <f t="shared" si="98"/>
        <v/>
      </c>
    </row>
    <row r="1242" spans="1:21" x14ac:dyDescent="0.35">
      <c r="A1242" s="11" t="str">
        <f t="shared" si="99"/>
        <v/>
      </c>
      <c r="B1242" s="32"/>
      <c r="C1242" s="17"/>
      <c r="D1242" s="18"/>
      <c r="E1242" s="12"/>
      <c r="F1242" s="12"/>
      <c r="G1242" s="40" t="str">
        <f>IF(OR(E1242="",F1242=""),"",NETWORKDAYS(E1242,F1242,Lister!$D$7:$D$13))</f>
        <v/>
      </c>
      <c r="H1242" s="14"/>
      <c r="I1242" s="25" t="str">
        <f t="shared" si="95"/>
        <v/>
      </c>
      <c r="J1242" s="45"/>
      <c r="K1242" s="46"/>
      <c r="L1242" s="15"/>
      <c r="M1242" s="49" t="str">
        <f t="shared" si="96"/>
        <v/>
      </c>
      <c r="N1242" s="47" t="str">
        <f t="shared" si="97"/>
        <v/>
      </c>
      <c r="O1242" s="15"/>
      <c r="P1242" s="15"/>
      <c r="Q1242" s="15"/>
      <c r="R1242" s="48" t="str">
        <f>IFERROR(MAX(IF(OR(O1242="",P1242="",Q1242=""),"",IF(AND(MONTH(E1242)=4,MONTH(F1242)=4),(NETWORKDAYS(E1242,F1242,Lister!$D$7:$D$13)-O1242)*N1242/NETWORKDAYS(Lister!$D$19,Lister!$E$19,Lister!$D$7:$D$13),IF(AND(MONTH(E1242)=4,MONTH(F1242)&gt;4),(NETWORKDAYS(E1242,Lister!$E$19,Lister!$D$7:$D$13)-O1242)*N1242/NETWORKDAYS(Lister!$D$19,Lister!$E$19,Lister!$D$7:$D$13),IF(MONTH(E1242)&gt;4,0)))),0),"")</f>
        <v/>
      </c>
      <c r="S1242" s="48" t="str">
        <f>IFERROR(MAX(IF(OR(O1242="",P1242="",Q1242=""),"",IF(AND(MONTH(E1242)=5,MONTH(F1242)=5),(NETWORKDAYS(E1242,F1242,Lister!$D$7:$D$13)-P1242)*N1242/NETWORKDAYS(Lister!$D$20,Lister!$E$20,Lister!$D$7:$D$13),IF(AND(MONTH(E1242)=4,MONTH(F1242)=5),(NETWORKDAYS(Lister!$D$20,F1242,Lister!$D$7:$D$13)-P1242)*N1242/NETWORKDAYS(Lister!$D$20,Lister!$E$20,Lister!$D$7:$D$13),IF(AND(MONTH(E1242)=5,MONTH(F1242)=6),(NETWORKDAYS(E1242,Lister!$E$20,Lister!$D$7:$D$13)-P1242)*N1242/NETWORKDAYS(Lister!$D$20,Lister!$E$20,Lister!$D$7:$D$13),IF(AND(MONTH(E1242)=4,MONTH(F1242)=6),(NETWORKDAYS(Lister!$D$20,Lister!$E$20,Lister!$D$7:$D$13)-P1242)*N1242/NETWORKDAYS(Lister!$D$20,Lister!$E$20,Lister!$D$7:$D$13),IF(OR(MONTH(F1242)=4,MONTH(E1242)=6),0)))))),0),"")</f>
        <v/>
      </c>
      <c r="T1242" s="48" t="str">
        <f>IFERROR(MAX(IF(OR(O1242="",P1242="",Q1242=""),"",IF(AND(MONTH(E1242)=6,MONTH(F1242)=6),(NETWORKDAYS(E1242,F1242,Lister!$D$7:$D$13)-Q1242)*N1242/NETWORKDAYS(Lister!$D$21,Lister!$E$21,Lister!$D$7:$D$13),IF(AND(MONTH(E1242)&lt;6,MONTH(F1242)=6),(NETWORKDAYS(Lister!$D$21,F1242,Lister!$D$7:$D$13)-Q1242)*N1242/NETWORKDAYS(Lister!$D$21,Lister!$E$21,Lister!$D$7:$D$13),IF(MONTH(F1242)&lt;6,0)))),0),"")</f>
        <v/>
      </c>
      <c r="U1242" s="50" t="str">
        <f t="shared" si="98"/>
        <v/>
      </c>
    </row>
    <row r="1243" spans="1:21" x14ac:dyDescent="0.35">
      <c r="A1243" s="11" t="str">
        <f t="shared" si="99"/>
        <v/>
      </c>
      <c r="B1243" s="32"/>
      <c r="C1243" s="17"/>
      <c r="D1243" s="18"/>
      <c r="E1243" s="12"/>
      <c r="F1243" s="12"/>
      <c r="G1243" s="40" t="str">
        <f>IF(OR(E1243="",F1243=""),"",NETWORKDAYS(E1243,F1243,Lister!$D$7:$D$13))</f>
        <v/>
      </c>
      <c r="H1243" s="14"/>
      <c r="I1243" s="25" t="str">
        <f t="shared" si="95"/>
        <v/>
      </c>
      <c r="J1243" s="45"/>
      <c r="K1243" s="46"/>
      <c r="L1243" s="15"/>
      <c r="M1243" s="49" t="str">
        <f t="shared" si="96"/>
        <v/>
      </c>
      <c r="N1243" s="47" t="str">
        <f t="shared" si="97"/>
        <v/>
      </c>
      <c r="O1243" s="15"/>
      <c r="P1243" s="15"/>
      <c r="Q1243" s="15"/>
      <c r="R1243" s="48" t="str">
        <f>IFERROR(MAX(IF(OR(O1243="",P1243="",Q1243=""),"",IF(AND(MONTH(E1243)=4,MONTH(F1243)=4),(NETWORKDAYS(E1243,F1243,Lister!$D$7:$D$13)-O1243)*N1243/NETWORKDAYS(Lister!$D$19,Lister!$E$19,Lister!$D$7:$D$13),IF(AND(MONTH(E1243)=4,MONTH(F1243)&gt;4),(NETWORKDAYS(E1243,Lister!$E$19,Lister!$D$7:$D$13)-O1243)*N1243/NETWORKDAYS(Lister!$D$19,Lister!$E$19,Lister!$D$7:$D$13),IF(MONTH(E1243)&gt;4,0)))),0),"")</f>
        <v/>
      </c>
      <c r="S1243" s="48" t="str">
        <f>IFERROR(MAX(IF(OR(O1243="",P1243="",Q1243=""),"",IF(AND(MONTH(E1243)=5,MONTH(F1243)=5),(NETWORKDAYS(E1243,F1243,Lister!$D$7:$D$13)-P1243)*N1243/NETWORKDAYS(Lister!$D$20,Lister!$E$20,Lister!$D$7:$D$13),IF(AND(MONTH(E1243)=4,MONTH(F1243)=5),(NETWORKDAYS(Lister!$D$20,F1243,Lister!$D$7:$D$13)-P1243)*N1243/NETWORKDAYS(Lister!$D$20,Lister!$E$20,Lister!$D$7:$D$13),IF(AND(MONTH(E1243)=5,MONTH(F1243)=6),(NETWORKDAYS(E1243,Lister!$E$20,Lister!$D$7:$D$13)-P1243)*N1243/NETWORKDAYS(Lister!$D$20,Lister!$E$20,Lister!$D$7:$D$13),IF(AND(MONTH(E1243)=4,MONTH(F1243)=6),(NETWORKDAYS(Lister!$D$20,Lister!$E$20,Lister!$D$7:$D$13)-P1243)*N1243/NETWORKDAYS(Lister!$D$20,Lister!$E$20,Lister!$D$7:$D$13),IF(OR(MONTH(F1243)=4,MONTH(E1243)=6),0)))))),0),"")</f>
        <v/>
      </c>
      <c r="T1243" s="48" t="str">
        <f>IFERROR(MAX(IF(OR(O1243="",P1243="",Q1243=""),"",IF(AND(MONTH(E1243)=6,MONTH(F1243)=6),(NETWORKDAYS(E1243,F1243,Lister!$D$7:$D$13)-Q1243)*N1243/NETWORKDAYS(Lister!$D$21,Lister!$E$21,Lister!$D$7:$D$13),IF(AND(MONTH(E1243)&lt;6,MONTH(F1243)=6),(NETWORKDAYS(Lister!$D$21,F1243,Lister!$D$7:$D$13)-Q1243)*N1243/NETWORKDAYS(Lister!$D$21,Lister!$E$21,Lister!$D$7:$D$13),IF(MONTH(F1243)&lt;6,0)))),0),"")</f>
        <v/>
      </c>
      <c r="U1243" s="50" t="str">
        <f t="shared" si="98"/>
        <v/>
      </c>
    </row>
    <row r="1244" spans="1:21" x14ac:dyDescent="0.35">
      <c r="A1244" s="11" t="str">
        <f t="shared" si="99"/>
        <v/>
      </c>
      <c r="B1244" s="32"/>
      <c r="C1244" s="17"/>
      <c r="D1244" s="18"/>
      <c r="E1244" s="12"/>
      <c r="F1244" s="12"/>
      <c r="G1244" s="40" t="str">
        <f>IF(OR(E1244="",F1244=""),"",NETWORKDAYS(E1244,F1244,Lister!$D$7:$D$13))</f>
        <v/>
      </c>
      <c r="H1244" s="14"/>
      <c r="I1244" s="25" t="str">
        <f t="shared" si="95"/>
        <v/>
      </c>
      <c r="J1244" s="45"/>
      <c r="K1244" s="46"/>
      <c r="L1244" s="15"/>
      <c r="M1244" s="49" t="str">
        <f t="shared" si="96"/>
        <v/>
      </c>
      <c r="N1244" s="47" t="str">
        <f t="shared" si="97"/>
        <v/>
      </c>
      <c r="O1244" s="15"/>
      <c r="P1244" s="15"/>
      <c r="Q1244" s="15"/>
      <c r="R1244" s="48" t="str">
        <f>IFERROR(MAX(IF(OR(O1244="",P1244="",Q1244=""),"",IF(AND(MONTH(E1244)=4,MONTH(F1244)=4),(NETWORKDAYS(E1244,F1244,Lister!$D$7:$D$13)-O1244)*N1244/NETWORKDAYS(Lister!$D$19,Lister!$E$19,Lister!$D$7:$D$13),IF(AND(MONTH(E1244)=4,MONTH(F1244)&gt;4),(NETWORKDAYS(E1244,Lister!$E$19,Lister!$D$7:$D$13)-O1244)*N1244/NETWORKDAYS(Lister!$D$19,Lister!$E$19,Lister!$D$7:$D$13),IF(MONTH(E1244)&gt;4,0)))),0),"")</f>
        <v/>
      </c>
      <c r="S1244" s="48" t="str">
        <f>IFERROR(MAX(IF(OR(O1244="",P1244="",Q1244=""),"",IF(AND(MONTH(E1244)=5,MONTH(F1244)=5),(NETWORKDAYS(E1244,F1244,Lister!$D$7:$D$13)-P1244)*N1244/NETWORKDAYS(Lister!$D$20,Lister!$E$20,Lister!$D$7:$D$13),IF(AND(MONTH(E1244)=4,MONTH(F1244)=5),(NETWORKDAYS(Lister!$D$20,F1244,Lister!$D$7:$D$13)-P1244)*N1244/NETWORKDAYS(Lister!$D$20,Lister!$E$20,Lister!$D$7:$D$13),IF(AND(MONTH(E1244)=5,MONTH(F1244)=6),(NETWORKDAYS(E1244,Lister!$E$20,Lister!$D$7:$D$13)-P1244)*N1244/NETWORKDAYS(Lister!$D$20,Lister!$E$20,Lister!$D$7:$D$13),IF(AND(MONTH(E1244)=4,MONTH(F1244)=6),(NETWORKDAYS(Lister!$D$20,Lister!$E$20,Lister!$D$7:$D$13)-P1244)*N1244/NETWORKDAYS(Lister!$D$20,Lister!$E$20,Lister!$D$7:$D$13),IF(OR(MONTH(F1244)=4,MONTH(E1244)=6),0)))))),0),"")</f>
        <v/>
      </c>
      <c r="T1244" s="48" t="str">
        <f>IFERROR(MAX(IF(OR(O1244="",P1244="",Q1244=""),"",IF(AND(MONTH(E1244)=6,MONTH(F1244)=6),(NETWORKDAYS(E1244,F1244,Lister!$D$7:$D$13)-Q1244)*N1244/NETWORKDAYS(Lister!$D$21,Lister!$E$21,Lister!$D$7:$D$13),IF(AND(MONTH(E1244)&lt;6,MONTH(F1244)=6),(NETWORKDAYS(Lister!$D$21,F1244,Lister!$D$7:$D$13)-Q1244)*N1244/NETWORKDAYS(Lister!$D$21,Lister!$E$21,Lister!$D$7:$D$13),IF(MONTH(F1244)&lt;6,0)))),0),"")</f>
        <v/>
      </c>
      <c r="U1244" s="50" t="str">
        <f t="shared" si="98"/>
        <v/>
      </c>
    </row>
    <row r="1245" spans="1:21" x14ac:dyDescent="0.35">
      <c r="A1245" s="11" t="str">
        <f t="shared" si="99"/>
        <v/>
      </c>
      <c r="B1245" s="32"/>
      <c r="C1245" s="17"/>
      <c r="D1245" s="18"/>
      <c r="E1245" s="12"/>
      <c r="F1245" s="12"/>
      <c r="G1245" s="40" t="str">
        <f>IF(OR(E1245="",F1245=""),"",NETWORKDAYS(E1245,F1245,Lister!$D$7:$D$13))</f>
        <v/>
      </c>
      <c r="H1245" s="14"/>
      <c r="I1245" s="25" t="str">
        <f t="shared" si="95"/>
        <v/>
      </c>
      <c r="J1245" s="45"/>
      <c r="K1245" s="46"/>
      <c r="L1245" s="15"/>
      <c r="M1245" s="49" t="str">
        <f t="shared" si="96"/>
        <v/>
      </c>
      <c r="N1245" s="47" t="str">
        <f t="shared" si="97"/>
        <v/>
      </c>
      <c r="O1245" s="15"/>
      <c r="P1245" s="15"/>
      <c r="Q1245" s="15"/>
      <c r="R1245" s="48" t="str">
        <f>IFERROR(MAX(IF(OR(O1245="",P1245="",Q1245=""),"",IF(AND(MONTH(E1245)=4,MONTH(F1245)=4),(NETWORKDAYS(E1245,F1245,Lister!$D$7:$D$13)-O1245)*N1245/NETWORKDAYS(Lister!$D$19,Lister!$E$19,Lister!$D$7:$D$13),IF(AND(MONTH(E1245)=4,MONTH(F1245)&gt;4),(NETWORKDAYS(E1245,Lister!$E$19,Lister!$D$7:$D$13)-O1245)*N1245/NETWORKDAYS(Lister!$D$19,Lister!$E$19,Lister!$D$7:$D$13),IF(MONTH(E1245)&gt;4,0)))),0),"")</f>
        <v/>
      </c>
      <c r="S1245" s="48" t="str">
        <f>IFERROR(MAX(IF(OR(O1245="",P1245="",Q1245=""),"",IF(AND(MONTH(E1245)=5,MONTH(F1245)=5),(NETWORKDAYS(E1245,F1245,Lister!$D$7:$D$13)-P1245)*N1245/NETWORKDAYS(Lister!$D$20,Lister!$E$20,Lister!$D$7:$D$13),IF(AND(MONTH(E1245)=4,MONTH(F1245)=5),(NETWORKDAYS(Lister!$D$20,F1245,Lister!$D$7:$D$13)-P1245)*N1245/NETWORKDAYS(Lister!$D$20,Lister!$E$20,Lister!$D$7:$D$13),IF(AND(MONTH(E1245)=5,MONTH(F1245)=6),(NETWORKDAYS(E1245,Lister!$E$20,Lister!$D$7:$D$13)-P1245)*N1245/NETWORKDAYS(Lister!$D$20,Lister!$E$20,Lister!$D$7:$D$13),IF(AND(MONTH(E1245)=4,MONTH(F1245)=6),(NETWORKDAYS(Lister!$D$20,Lister!$E$20,Lister!$D$7:$D$13)-P1245)*N1245/NETWORKDAYS(Lister!$D$20,Lister!$E$20,Lister!$D$7:$D$13),IF(OR(MONTH(F1245)=4,MONTH(E1245)=6),0)))))),0),"")</f>
        <v/>
      </c>
      <c r="T1245" s="48" t="str">
        <f>IFERROR(MAX(IF(OR(O1245="",P1245="",Q1245=""),"",IF(AND(MONTH(E1245)=6,MONTH(F1245)=6),(NETWORKDAYS(E1245,F1245,Lister!$D$7:$D$13)-Q1245)*N1245/NETWORKDAYS(Lister!$D$21,Lister!$E$21,Lister!$D$7:$D$13),IF(AND(MONTH(E1245)&lt;6,MONTH(F1245)=6),(NETWORKDAYS(Lister!$D$21,F1245,Lister!$D$7:$D$13)-Q1245)*N1245/NETWORKDAYS(Lister!$D$21,Lister!$E$21,Lister!$D$7:$D$13),IF(MONTH(F1245)&lt;6,0)))),0),"")</f>
        <v/>
      </c>
      <c r="U1245" s="50" t="str">
        <f t="shared" si="98"/>
        <v/>
      </c>
    </row>
    <row r="1246" spans="1:21" x14ac:dyDescent="0.35">
      <c r="A1246" s="11" t="str">
        <f t="shared" si="99"/>
        <v/>
      </c>
      <c r="B1246" s="32"/>
      <c r="C1246" s="17"/>
      <c r="D1246" s="18"/>
      <c r="E1246" s="12"/>
      <c r="F1246" s="12"/>
      <c r="G1246" s="40" t="str">
        <f>IF(OR(E1246="",F1246=""),"",NETWORKDAYS(E1246,F1246,Lister!$D$7:$D$13))</f>
        <v/>
      </c>
      <c r="H1246" s="14"/>
      <c r="I1246" s="25" t="str">
        <f t="shared" si="95"/>
        <v/>
      </c>
      <c r="J1246" s="45"/>
      <c r="K1246" s="46"/>
      <c r="L1246" s="15"/>
      <c r="M1246" s="49" t="str">
        <f t="shared" si="96"/>
        <v/>
      </c>
      <c r="N1246" s="47" t="str">
        <f t="shared" si="97"/>
        <v/>
      </c>
      <c r="O1246" s="15"/>
      <c r="P1246" s="15"/>
      <c r="Q1246" s="15"/>
      <c r="R1246" s="48" t="str">
        <f>IFERROR(MAX(IF(OR(O1246="",P1246="",Q1246=""),"",IF(AND(MONTH(E1246)=4,MONTH(F1246)=4),(NETWORKDAYS(E1246,F1246,Lister!$D$7:$D$13)-O1246)*N1246/NETWORKDAYS(Lister!$D$19,Lister!$E$19,Lister!$D$7:$D$13),IF(AND(MONTH(E1246)=4,MONTH(F1246)&gt;4),(NETWORKDAYS(E1246,Lister!$E$19,Lister!$D$7:$D$13)-O1246)*N1246/NETWORKDAYS(Lister!$D$19,Lister!$E$19,Lister!$D$7:$D$13),IF(MONTH(E1246)&gt;4,0)))),0),"")</f>
        <v/>
      </c>
      <c r="S1246" s="48" t="str">
        <f>IFERROR(MAX(IF(OR(O1246="",P1246="",Q1246=""),"",IF(AND(MONTH(E1246)=5,MONTH(F1246)=5),(NETWORKDAYS(E1246,F1246,Lister!$D$7:$D$13)-P1246)*N1246/NETWORKDAYS(Lister!$D$20,Lister!$E$20,Lister!$D$7:$D$13),IF(AND(MONTH(E1246)=4,MONTH(F1246)=5),(NETWORKDAYS(Lister!$D$20,F1246,Lister!$D$7:$D$13)-P1246)*N1246/NETWORKDAYS(Lister!$D$20,Lister!$E$20,Lister!$D$7:$D$13),IF(AND(MONTH(E1246)=5,MONTH(F1246)=6),(NETWORKDAYS(E1246,Lister!$E$20,Lister!$D$7:$D$13)-P1246)*N1246/NETWORKDAYS(Lister!$D$20,Lister!$E$20,Lister!$D$7:$D$13),IF(AND(MONTH(E1246)=4,MONTH(F1246)=6),(NETWORKDAYS(Lister!$D$20,Lister!$E$20,Lister!$D$7:$D$13)-P1246)*N1246/NETWORKDAYS(Lister!$D$20,Lister!$E$20,Lister!$D$7:$D$13),IF(OR(MONTH(F1246)=4,MONTH(E1246)=6),0)))))),0),"")</f>
        <v/>
      </c>
      <c r="T1246" s="48" t="str">
        <f>IFERROR(MAX(IF(OR(O1246="",P1246="",Q1246=""),"",IF(AND(MONTH(E1246)=6,MONTH(F1246)=6),(NETWORKDAYS(E1246,F1246,Lister!$D$7:$D$13)-Q1246)*N1246/NETWORKDAYS(Lister!$D$21,Lister!$E$21,Lister!$D$7:$D$13),IF(AND(MONTH(E1246)&lt;6,MONTH(F1246)=6),(NETWORKDAYS(Lister!$D$21,F1246,Lister!$D$7:$D$13)-Q1246)*N1246/NETWORKDAYS(Lister!$D$21,Lister!$E$21,Lister!$D$7:$D$13),IF(MONTH(F1246)&lt;6,0)))),0),"")</f>
        <v/>
      </c>
      <c r="U1246" s="50" t="str">
        <f t="shared" si="98"/>
        <v/>
      </c>
    </row>
    <row r="1247" spans="1:21" x14ac:dyDescent="0.35">
      <c r="A1247" s="11" t="str">
        <f t="shared" si="99"/>
        <v/>
      </c>
      <c r="B1247" s="32"/>
      <c r="C1247" s="17"/>
      <c r="D1247" s="18"/>
      <c r="E1247" s="12"/>
      <c r="F1247" s="12"/>
      <c r="G1247" s="40" t="str">
        <f>IF(OR(E1247="",F1247=""),"",NETWORKDAYS(E1247,F1247,Lister!$D$7:$D$13))</f>
        <v/>
      </c>
      <c r="H1247" s="14"/>
      <c r="I1247" s="25" t="str">
        <f t="shared" si="95"/>
        <v/>
      </c>
      <c r="J1247" s="45"/>
      <c r="K1247" s="46"/>
      <c r="L1247" s="15"/>
      <c r="M1247" s="49" t="str">
        <f t="shared" si="96"/>
        <v/>
      </c>
      <c r="N1247" s="47" t="str">
        <f t="shared" si="97"/>
        <v/>
      </c>
      <c r="O1247" s="15"/>
      <c r="P1247" s="15"/>
      <c r="Q1247" s="15"/>
      <c r="R1247" s="48" t="str">
        <f>IFERROR(MAX(IF(OR(O1247="",P1247="",Q1247=""),"",IF(AND(MONTH(E1247)=4,MONTH(F1247)=4),(NETWORKDAYS(E1247,F1247,Lister!$D$7:$D$13)-O1247)*N1247/NETWORKDAYS(Lister!$D$19,Lister!$E$19,Lister!$D$7:$D$13),IF(AND(MONTH(E1247)=4,MONTH(F1247)&gt;4),(NETWORKDAYS(E1247,Lister!$E$19,Lister!$D$7:$D$13)-O1247)*N1247/NETWORKDAYS(Lister!$D$19,Lister!$E$19,Lister!$D$7:$D$13),IF(MONTH(E1247)&gt;4,0)))),0),"")</f>
        <v/>
      </c>
      <c r="S1247" s="48" t="str">
        <f>IFERROR(MAX(IF(OR(O1247="",P1247="",Q1247=""),"",IF(AND(MONTH(E1247)=5,MONTH(F1247)=5),(NETWORKDAYS(E1247,F1247,Lister!$D$7:$D$13)-P1247)*N1247/NETWORKDAYS(Lister!$D$20,Lister!$E$20,Lister!$D$7:$D$13),IF(AND(MONTH(E1247)=4,MONTH(F1247)=5),(NETWORKDAYS(Lister!$D$20,F1247,Lister!$D$7:$D$13)-P1247)*N1247/NETWORKDAYS(Lister!$D$20,Lister!$E$20,Lister!$D$7:$D$13),IF(AND(MONTH(E1247)=5,MONTH(F1247)=6),(NETWORKDAYS(E1247,Lister!$E$20,Lister!$D$7:$D$13)-P1247)*N1247/NETWORKDAYS(Lister!$D$20,Lister!$E$20,Lister!$D$7:$D$13),IF(AND(MONTH(E1247)=4,MONTH(F1247)=6),(NETWORKDAYS(Lister!$D$20,Lister!$E$20,Lister!$D$7:$D$13)-P1247)*N1247/NETWORKDAYS(Lister!$D$20,Lister!$E$20,Lister!$D$7:$D$13),IF(OR(MONTH(F1247)=4,MONTH(E1247)=6),0)))))),0),"")</f>
        <v/>
      </c>
      <c r="T1247" s="48" t="str">
        <f>IFERROR(MAX(IF(OR(O1247="",P1247="",Q1247=""),"",IF(AND(MONTH(E1247)=6,MONTH(F1247)=6),(NETWORKDAYS(E1247,F1247,Lister!$D$7:$D$13)-Q1247)*N1247/NETWORKDAYS(Lister!$D$21,Lister!$E$21,Lister!$D$7:$D$13),IF(AND(MONTH(E1247)&lt;6,MONTH(F1247)=6),(NETWORKDAYS(Lister!$D$21,F1247,Lister!$D$7:$D$13)-Q1247)*N1247/NETWORKDAYS(Lister!$D$21,Lister!$E$21,Lister!$D$7:$D$13),IF(MONTH(F1247)&lt;6,0)))),0),"")</f>
        <v/>
      </c>
      <c r="U1247" s="50" t="str">
        <f t="shared" si="98"/>
        <v/>
      </c>
    </row>
    <row r="1248" spans="1:21" x14ac:dyDescent="0.35">
      <c r="A1248" s="11" t="str">
        <f t="shared" si="99"/>
        <v/>
      </c>
      <c r="B1248" s="32"/>
      <c r="C1248" s="17"/>
      <c r="D1248" s="18"/>
      <c r="E1248" s="12"/>
      <c r="F1248" s="12"/>
      <c r="G1248" s="40" t="str">
        <f>IF(OR(E1248="",F1248=""),"",NETWORKDAYS(E1248,F1248,Lister!$D$7:$D$13))</f>
        <v/>
      </c>
      <c r="H1248" s="14"/>
      <c r="I1248" s="25" t="str">
        <f t="shared" si="95"/>
        <v/>
      </c>
      <c r="J1248" s="45"/>
      <c r="K1248" s="46"/>
      <c r="L1248" s="15"/>
      <c r="M1248" s="49" t="str">
        <f t="shared" si="96"/>
        <v/>
      </c>
      <c r="N1248" s="47" t="str">
        <f t="shared" si="97"/>
        <v/>
      </c>
      <c r="O1248" s="15"/>
      <c r="P1248" s="15"/>
      <c r="Q1248" s="15"/>
      <c r="R1248" s="48" t="str">
        <f>IFERROR(MAX(IF(OR(O1248="",P1248="",Q1248=""),"",IF(AND(MONTH(E1248)=4,MONTH(F1248)=4),(NETWORKDAYS(E1248,F1248,Lister!$D$7:$D$13)-O1248)*N1248/NETWORKDAYS(Lister!$D$19,Lister!$E$19,Lister!$D$7:$D$13),IF(AND(MONTH(E1248)=4,MONTH(F1248)&gt;4),(NETWORKDAYS(E1248,Lister!$E$19,Lister!$D$7:$D$13)-O1248)*N1248/NETWORKDAYS(Lister!$D$19,Lister!$E$19,Lister!$D$7:$D$13),IF(MONTH(E1248)&gt;4,0)))),0),"")</f>
        <v/>
      </c>
      <c r="S1248" s="48" t="str">
        <f>IFERROR(MAX(IF(OR(O1248="",P1248="",Q1248=""),"",IF(AND(MONTH(E1248)=5,MONTH(F1248)=5),(NETWORKDAYS(E1248,F1248,Lister!$D$7:$D$13)-P1248)*N1248/NETWORKDAYS(Lister!$D$20,Lister!$E$20,Lister!$D$7:$D$13),IF(AND(MONTH(E1248)=4,MONTH(F1248)=5),(NETWORKDAYS(Lister!$D$20,F1248,Lister!$D$7:$D$13)-P1248)*N1248/NETWORKDAYS(Lister!$D$20,Lister!$E$20,Lister!$D$7:$D$13),IF(AND(MONTH(E1248)=5,MONTH(F1248)=6),(NETWORKDAYS(E1248,Lister!$E$20,Lister!$D$7:$D$13)-P1248)*N1248/NETWORKDAYS(Lister!$D$20,Lister!$E$20,Lister!$D$7:$D$13),IF(AND(MONTH(E1248)=4,MONTH(F1248)=6),(NETWORKDAYS(Lister!$D$20,Lister!$E$20,Lister!$D$7:$D$13)-P1248)*N1248/NETWORKDAYS(Lister!$D$20,Lister!$E$20,Lister!$D$7:$D$13),IF(OR(MONTH(F1248)=4,MONTH(E1248)=6),0)))))),0),"")</f>
        <v/>
      </c>
      <c r="T1248" s="48" t="str">
        <f>IFERROR(MAX(IF(OR(O1248="",P1248="",Q1248=""),"",IF(AND(MONTH(E1248)=6,MONTH(F1248)=6),(NETWORKDAYS(E1248,F1248,Lister!$D$7:$D$13)-Q1248)*N1248/NETWORKDAYS(Lister!$D$21,Lister!$E$21,Lister!$D$7:$D$13),IF(AND(MONTH(E1248)&lt;6,MONTH(F1248)=6),(NETWORKDAYS(Lister!$D$21,F1248,Lister!$D$7:$D$13)-Q1248)*N1248/NETWORKDAYS(Lister!$D$21,Lister!$E$21,Lister!$D$7:$D$13),IF(MONTH(F1248)&lt;6,0)))),0),"")</f>
        <v/>
      </c>
      <c r="U1248" s="50" t="str">
        <f t="shared" si="98"/>
        <v/>
      </c>
    </row>
    <row r="1249" spans="1:21" x14ac:dyDescent="0.35">
      <c r="A1249" s="11" t="str">
        <f t="shared" si="99"/>
        <v/>
      </c>
      <c r="B1249" s="32"/>
      <c r="C1249" s="17"/>
      <c r="D1249" s="18"/>
      <c r="E1249" s="12"/>
      <c r="F1249" s="12"/>
      <c r="G1249" s="40" t="str">
        <f>IF(OR(E1249="",F1249=""),"",NETWORKDAYS(E1249,F1249,Lister!$D$7:$D$13))</f>
        <v/>
      </c>
      <c r="H1249" s="14"/>
      <c r="I1249" s="25" t="str">
        <f t="shared" si="95"/>
        <v/>
      </c>
      <c r="J1249" s="45"/>
      <c r="K1249" s="46"/>
      <c r="L1249" s="15"/>
      <c r="M1249" s="49" t="str">
        <f t="shared" si="96"/>
        <v/>
      </c>
      <c r="N1249" s="47" t="str">
        <f t="shared" si="97"/>
        <v/>
      </c>
      <c r="O1249" s="15"/>
      <c r="P1249" s="15"/>
      <c r="Q1249" s="15"/>
      <c r="R1249" s="48" t="str">
        <f>IFERROR(MAX(IF(OR(O1249="",P1249="",Q1249=""),"",IF(AND(MONTH(E1249)=4,MONTH(F1249)=4),(NETWORKDAYS(E1249,F1249,Lister!$D$7:$D$13)-O1249)*N1249/NETWORKDAYS(Lister!$D$19,Lister!$E$19,Lister!$D$7:$D$13),IF(AND(MONTH(E1249)=4,MONTH(F1249)&gt;4),(NETWORKDAYS(E1249,Lister!$E$19,Lister!$D$7:$D$13)-O1249)*N1249/NETWORKDAYS(Lister!$D$19,Lister!$E$19,Lister!$D$7:$D$13),IF(MONTH(E1249)&gt;4,0)))),0),"")</f>
        <v/>
      </c>
      <c r="S1249" s="48" t="str">
        <f>IFERROR(MAX(IF(OR(O1249="",P1249="",Q1249=""),"",IF(AND(MONTH(E1249)=5,MONTH(F1249)=5),(NETWORKDAYS(E1249,F1249,Lister!$D$7:$D$13)-P1249)*N1249/NETWORKDAYS(Lister!$D$20,Lister!$E$20,Lister!$D$7:$D$13),IF(AND(MONTH(E1249)=4,MONTH(F1249)=5),(NETWORKDAYS(Lister!$D$20,F1249,Lister!$D$7:$D$13)-P1249)*N1249/NETWORKDAYS(Lister!$D$20,Lister!$E$20,Lister!$D$7:$D$13),IF(AND(MONTH(E1249)=5,MONTH(F1249)=6),(NETWORKDAYS(E1249,Lister!$E$20,Lister!$D$7:$D$13)-P1249)*N1249/NETWORKDAYS(Lister!$D$20,Lister!$E$20,Lister!$D$7:$D$13),IF(AND(MONTH(E1249)=4,MONTH(F1249)=6),(NETWORKDAYS(Lister!$D$20,Lister!$E$20,Lister!$D$7:$D$13)-P1249)*N1249/NETWORKDAYS(Lister!$D$20,Lister!$E$20,Lister!$D$7:$D$13),IF(OR(MONTH(F1249)=4,MONTH(E1249)=6),0)))))),0),"")</f>
        <v/>
      </c>
      <c r="T1249" s="48" t="str">
        <f>IFERROR(MAX(IF(OR(O1249="",P1249="",Q1249=""),"",IF(AND(MONTH(E1249)=6,MONTH(F1249)=6),(NETWORKDAYS(E1249,F1249,Lister!$D$7:$D$13)-Q1249)*N1249/NETWORKDAYS(Lister!$D$21,Lister!$E$21,Lister!$D$7:$D$13),IF(AND(MONTH(E1249)&lt;6,MONTH(F1249)=6),(NETWORKDAYS(Lister!$D$21,F1249,Lister!$D$7:$D$13)-Q1249)*N1249/NETWORKDAYS(Lister!$D$21,Lister!$E$21,Lister!$D$7:$D$13),IF(MONTH(F1249)&lt;6,0)))),0),"")</f>
        <v/>
      </c>
      <c r="U1249" s="50" t="str">
        <f t="shared" si="98"/>
        <v/>
      </c>
    </row>
    <row r="1250" spans="1:21" x14ac:dyDescent="0.35">
      <c r="A1250" s="11" t="str">
        <f t="shared" si="99"/>
        <v/>
      </c>
      <c r="B1250" s="32"/>
      <c r="C1250" s="17"/>
      <c r="D1250" s="18"/>
      <c r="E1250" s="12"/>
      <c r="F1250" s="12"/>
      <c r="G1250" s="40" t="str">
        <f>IF(OR(E1250="",F1250=""),"",NETWORKDAYS(E1250,F1250,Lister!$D$7:$D$13))</f>
        <v/>
      </c>
      <c r="H1250" s="14"/>
      <c r="I1250" s="25" t="str">
        <f t="shared" si="95"/>
        <v/>
      </c>
      <c r="J1250" s="45"/>
      <c r="K1250" s="46"/>
      <c r="L1250" s="15"/>
      <c r="M1250" s="49" t="str">
        <f t="shared" si="96"/>
        <v/>
      </c>
      <c r="N1250" s="47" t="str">
        <f t="shared" si="97"/>
        <v/>
      </c>
      <c r="O1250" s="15"/>
      <c r="P1250" s="15"/>
      <c r="Q1250" s="15"/>
      <c r="R1250" s="48" t="str">
        <f>IFERROR(MAX(IF(OR(O1250="",P1250="",Q1250=""),"",IF(AND(MONTH(E1250)=4,MONTH(F1250)=4),(NETWORKDAYS(E1250,F1250,Lister!$D$7:$D$13)-O1250)*N1250/NETWORKDAYS(Lister!$D$19,Lister!$E$19,Lister!$D$7:$D$13),IF(AND(MONTH(E1250)=4,MONTH(F1250)&gt;4),(NETWORKDAYS(E1250,Lister!$E$19,Lister!$D$7:$D$13)-O1250)*N1250/NETWORKDAYS(Lister!$D$19,Lister!$E$19,Lister!$D$7:$D$13),IF(MONTH(E1250)&gt;4,0)))),0),"")</f>
        <v/>
      </c>
      <c r="S1250" s="48" t="str">
        <f>IFERROR(MAX(IF(OR(O1250="",P1250="",Q1250=""),"",IF(AND(MONTH(E1250)=5,MONTH(F1250)=5),(NETWORKDAYS(E1250,F1250,Lister!$D$7:$D$13)-P1250)*N1250/NETWORKDAYS(Lister!$D$20,Lister!$E$20,Lister!$D$7:$D$13),IF(AND(MONTH(E1250)=4,MONTH(F1250)=5),(NETWORKDAYS(Lister!$D$20,F1250,Lister!$D$7:$D$13)-P1250)*N1250/NETWORKDAYS(Lister!$D$20,Lister!$E$20,Lister!$D$7:$D$13),IF(AND(MONTH(E1250)=5,MONTH(F1250)=6),(NETWORKDAYS(E1250,Lister!$E$20,Lister!$D$7:$D$13)-P1250)*N1250/NETWORKDAYS(Lister!$D$20,Lister!$E$20,Lister!$D$7:$D$13),IF(AND(MONTH(E1250)=4,MONTH(F1250)=6),(NETWORKDAYS(Lister!$D$20,Lister!$E$20,Lister!$D$7:$D$13)-P1250)*N1250/NETWORKDAYS(Lister!$D$20,Lister!$E$20,Lister!$D$7:$D$13),IF(OR(MONTH(F1250)=4,MONTH(E1250)=6),0)))))),0),"")</f>
        <v/>
      </c>
      <c r="T1250" s="48" t="str">
        <f>IFERROR(MAX(IF(OR(O1250="",P1250="",Q1250=""),"",IF(AND(MONTH(E1250)=6,MONTH(F1250)=6),(NETWORKDAYS(E1250,F1250,Lister!$D$7:$D$13)-Q1250)*N1250/NETWORKDAYS(Lister!$D$21,Lister!$E$21,Lister!$D$7:$D$13),IF(AND(MONTH(E1250)&lt;6,MONTH(F1250)=6),(NETWORKDAYS(Lister!$D$21,F1250,Lister!$D$7:$D$13)-Q1250)*N1250/NETWORKDAYS(Lister!$D$21,Lister!$E$21,Lister!$D$7:$D$13),IF(MONTH(F1250)&lt;6,0)))),0),"")</f>
        <v/>
      </c>
      <c r="U1250" s="50" t="str">
        <f t="shared" si="98"/>
        <v/>
      </c>
    </row>
    <row r="1251" spans="1:21" x14ac:dyDescent="0.35">
      <c r="A1251" s="11" t="str">
        <f t="shared" si="99"/>
        <v/>
      </c>
      <c r="B1251" s="32"/>
      <c r="C1251" s="17"/>
      <c r="D1251" s="18"/>
      <c r="E1251" s="12"/>
      <c r="F1251" s="12"/>
      <c r="G1251" s="40" t="str">
        <f>IF(OR(E1251="",F1251=""),"",NETWORKDAYS(E1251,F1251,Lister!$D$7:$D$13))</f>
        <v/>
      </c>
      <c r="H1251" s="14"/>
      <c r="I1251" s="25" t="str">
        <f t="shared" si="95"/>
        <v/>
      </c>
      <c r="J1251" s="45"/>
      <c r="K1251" s="46"/>
      <c r="L1251" s="15"/>
      <c r="M1251" s="49" t="str">
        <f t="shared" si="96"/>
        <v/>
      </c>
      <c r="N1251" s="47" t="str">
        <f t="shared" si="97"/>
        <v/>
      </c>
      <c r="O1251" s="15"/>
      <c r="P1251" s="15"/>
      <c r="Q1251" s="15"/>
      <c r="R1251" s="48" t="str">
        <f>IFERROR(MAX(IF(OR(O1251="",P1251="",Q1251=""),"",IF(AND(MONTH(E1251)=4,MONTH(F1251)=4),(NETWORKDAYS(E1251,F1251,Lister!$D$7:$D$13)-O1251)*N1251/NETWORKDAYS(Lister!$D$19,Lister!$E$19,Lister!$D$7:$D$13),IF(AND(MONTH(E1251)=4,MONTH(F1251)&gt;4),(NETWORKDAYS(E1251,Lister!$E$19,Lister!$D$7:$D$13)-O1251)*N1251/NETWORKDAYS(Lister!$D$19,Lister!$E$19,Lister!$D$7:$D$13),IF(MONTH(E1251)&gt;4,0)))),0),"")</f>
        <v/>
      </c>
      <c r="S1251" s="48" t="str">
        <f>IFERROR(MAX(IF(OR(O1251="",P1251="",Q1251=""),"",IF(AND(MONTH(E1251)=5,MONTH(F1251)=5),(NETWORKDAYS(E1251,F1251,Lister!$D$7:$D$13)-P1251)*N1251/NETWORKDAYS(Lister!$D$20,Lister!$E$20,Lister!$D$7:$D$13),IF(AND(MONTH(E1251)=4,MONTH(F1251)=5),(NETWORKDAYS(Lister!$D$20,F1251,Lister!$D$7:$D$13)-P1251)*N1251/NETWORKDAYS(Lister!$D$20,Lister!$E$20,Lister!$D$7:$D$13),IF(AND(MONTH(E1251)=5,MONTH(F1251)=6),(NETWORKDAYS(E1251,Lister!$E$20,Lister!$D$7:$D$13)-P1251)*N1251/NETWORKDAYS(Lister!$D$20,Lister!$E$20,Lister!$D$7:$D$13),IF(AND(MONTH(E1251)=4,MONTH(F1251)=6),(NETWORKDAYS(Lister!$D$20,Lister!$E$20,Lister!$D$7:$D$13)-P1251)*N1251/NETWORKDAYS(Lister!$D$20,Lister!$E$20,Lister!$D$7:$D$13),IF(OR(MONTH(F1251)=4,MONTH(E1251)=6),0)))))),0),"")</f>
        <v/>
      </c>
      <c r="T1251" s="48" t="str">
        <f>IFERROR(MAX(IF(OR(O1251="",P1251="",Q1251=""),"",IF(AND(MONTH(E1251)=6,MONTH(F1251)=6),(NETWORKDAYS(E1251,F1251,Lister!$D$7:$D$13)-Q1251)*N1251/NETWORKDAYS(Lister!$D$21,Lister!$E$21,Lister!$D$7:$D$13),IF(AND(MONTH(E1251)&lt;6,MONTH(F1251)=6),(NETWORKDAYS(Lister!$D$21,F1251,Lister!$D$7:$D$13)-Q1251)*N1251/NETWORKDAYS(Lister!$D$21,Lister!$E$21,Lister!$D$7:$D$13),IF(MONTH(F1251)&lt;6,0)))),0),"")</f>
        <v/>
      </c>
      <c r="U1251" s="50" t="str">
        <f t="shared" si="98"/>
        <v/>
      </c>
    </row>
    <row r="1252" spans="1:21" x14ac:dyDescent="0.35">
      <c r="A1252" s="11" t="str">
        <f t="shared" si="99"/>
        <v/>
      </c>
      <c r="B1252" s="32"/>
      <c r="C1252" s="17"/>
      <c r="D1252" s="18"/>
      <c r="E1252" s="12"/>
      <c r="F1252" s="12"/>
      <c r="G1252" s="40" t="str">
        <f>IF(OR(E1252="",F1252=""),"",NETWORKDAYS(E1252,F1252,Lister!$D$7:$D$13))</f>
        <v/>
      </c>
      <c r="H1252" s="14"/>
      <c r="I1252" s="25" t="str">
        <f t="shared" si="95"/>
        <v/>
      </c>
      <c r="J1252" s="45"/>
      <c r="K1252" s="46"/>
      <c r="L1252" s="15"/>
      <c r="M1252" s="49" t="str">
        <f t="shared" si="96"/>
        <v/>
      </c>
      <c r="N1252" s="47" t="str">
        <f t="shared" si="97"/>
        <v/>
      </c>
      <c r="O1252" s="15"/>
      <c r="P1252" s="15"/>
      <c r="Q1252" s="15"/>
      <c r="R1252" s="48" t="str">
        <f>IFERROR(MAX(IF(OR(O1252="",P1252="",Q1252=""),"",IF(AND(MONTH(E1252)=4,MONTH(F1252)=4),(NETWORKDAYS(E1252,F1252,Lister!$D$7:$D$13)-O1252)*N1252/NETWORKDAYS(Lister!$D$19,Lister!$E$19,Lister!$D$7:$D$13),IF(AND(MONTH(E1252)=4,MONTH(F1252)&gt;4),(NETWORKDAYS(E1252,Lister!$E$19,Lister!$D$7:$D$13)-O1252)*N1252/NETWORKDAYS(Lister!$D$19,Lister!$E$19,Lister!$D$7:$D$13),IF(MONTH(E1252)&gt;4,0)))),0),"")</f>
        <v/>
      </c>
      <c r="S1252" s="48" t="str">
        <f>IFERROR(MAX(IF(OR(O1252="",P1252="",Q1252=""),"",IF(AND(MONTH(E1252)=5,MONTH(F1252)=5),(NETWORKDAYS(E1252,F1252,Lister!$D$7:$D$13)-P1252)*N1252/NETWORKDAYS(Lister!$D$20,Lister!$E$20,Lister!$D$7:$D$13),IF(AND(MONTH(E1252)=4,MONTH(F1252)=5),(NETWORKDAYS(Lister!$D$20,F1252,Lister!$D$7:$D$13)-P1252)*N1252/NETWORKDAYS(Lister!$D$20,Lister!$E$20,Lister!$D$7:$D$13),IF(AND(MONTH(E1252)=5,MONTH(F1252)=6),(NETWORKDAYS(E1252,Lister!$E$20,Lister!$D$7:$D$13)-P1252)*N1252/NETWORKDAYS(Lister!$D$20,Lister!$E$20,Lister!$D$7:$D$13),IF(AND(MONTH(E1252)=4,MONTH(F1252)=6),(NETWORKDAYS(Lister!$D$20,Lister!$E$20,Lister!$D$7:$D$13)-P1252)*N1252/NETWORKDAYS(Lister!$D$20,Lister!$E$20,Lister!$D$7:$D$13),IF(OR(MONTH(F1252)=4,MONTH(E1252)=6),0)))))),0),"")</f>
        <v/>
      </c>
      <c r="T1252" s="48" t="str">
        <f>IFERROR(MAX(IF(OR(O1252="",P1252="",Q1252=""),"",IF(AND(MONTH(E1252)=6,MONTH(F1252)=6),(NETWORKDAYS(E1252,F1252,Lister!$D$7:$D$13)-Q1252)*N1252/NETWORKDAYS(Lister!$D$21,Lister!$E$21,Lister!$D$7:$D$13),IF(AND(MONTH(E1252)&lt;6,MONTH(F1252)=6),(NETWORKDAYS(Lister!$D$21,F1252,Lister!$D$7:$D$13)-Q1252)*N1252/NETWORKDAYS(Lister!$D$21,Lister!$E$21,Lister!$D$7:$D$13),IF(MONTH(F1252)&lt;6,0)))),0),"")</f>
        <v/>
      </c>
      <c r="U1252" s="50" t="str">
        <f t="shared" si="98"/>
        <v/>
      </c>
    </row>
    <row r="1253" spans="1:21" x14ac:dyDescent="0.35">
      <c r="A1253" s="11" t="str">
        <f t="shared" si="99"/>
        <v/>
      </c>
      <c r="B1253" s="32"/>
      <c r="C1253" s="17"/>
      <c r="D1253" s="18"/>
      <c r="E1253" s="12"/>
      <c r="F1253" s="12"/>
      <c r="G1253" s="40" t="str">
        <f>IF(OR(E1253="",F1253=""),"",NETWORKDAYS(E1253,F1253,Lister!$D$7:$D$13))</f>
        <v/>
      </c>
      <c r="H1253" s="14"/>
      <c r="I1253" s="25" t="str">
        <f t="shared" si="95"/>
        <v/>
      </c>
      <c r="J1253" s="45"/>
      <c r="K1253" s="46"/>
      <c r="L1253" s="15"/>
      <c r="M1253" s="49" t="str">
        <f t="shared" si="96"/>
        <v/>
      </c>
      <c r="N1253" s="47" t="str">
        <f t="shared" si="97"/>
        <v/>
      </c>
      <c r="O1253" s="15"/>
      <c r="P1253" s="15"/>
      <c r="Q1253" s="15"/>
      <c r="R1253" s="48" t="str">
        <f>IFERROR(MAX(IF(OR(O1253="",P1253="",Q1253=""),"",IF(AND(MONTH(E1253)=4,MONTH(F1253)=4),(NETWORKDAYS(E1253,F1253,Lister!$D$7:$D$13)-O1253)*N1253/NETWORKDAYS(Lister!$D$19,Lister!$E$19,Lister!$D$7:$D$13),IF(AND(MONTH(E1253)=4,MONTH(F1253)&gt;4),(NETWORKDAYS(E1253,Lister!$E$19,Lister!$D$7:$D$13)-O1253)*N1253/NETWORKDAYS(Lister!$D$19,Lister!$E$19,Lister!$D$7:$D$13),IF(MONTH(E1253)&gt;4,0)))),0),"")</f>
        <v/>
      </c>
      <c r="S1253" s="48" t="str">
        <f>IFERROR(MAX(IF(OR(O1253="",P1253="",Q1253=""),"",IF(AND(MONTH(E1253)=5,MONTH(F1253)=5),(NETWORKDAYS(E1253,F1253,Lister!$D$7:$D$13)-P1253)*N1253/NETWORKDAYS(Lister!$D$20,Lister!$E$20,Lister!$D$7:$D$13),IF(AND(MONTH(E1253)=4,MONTH(F1253)=5),(NETWORKDAYS(Lister!$D$20,F1253,Lister!$D$7:$D$13)-P1253)*N1253/NETWORKDAYS(Lister!$D$20,Lister!$E$20,Lister!$D$7:$D$13),IF(AND(MONTH(E1253)=5,MONTH(F1253)=6),(NETWORKDAYS(E1253,Lister!$E$20,Lister!$D$7:$D$13)-P1253)*N1253/NETWORKDAYS(Lister!$D$20,Lister!$E$20,Lister!$D$7:$D$13),IF(AND(MONTH(E1253)=4,MONTH(F1253)=6),(NETWORKDAYS(Lister!$D$20,Lister!$E$20,Lister!$D$7:$D$13)-P1253)*N1253/NETWORKDAYS(Lister!$D$20,Lister!$E$20,Lister!$D$7:$D$13),IF(OR(MONTH(F1253)=4,MONTH(E1253)=6),0)))))),0),"")</f>
        <v/>
      </c>
      <c r="T1253" s="48" t="str">
        <f>IFERROR(MAX(IF(OR(O1253="",P1253="",Q1253=""),"",IF(AND(MONTH(E1253)=6,MONTH(F1253)=6),(NETWORKDAYS(E1253,F1253,Lister!$D$7:$D$13)-Q1253)*N1253/NETWORKDAYS(Lister!$D$21,Lister!$E$21,Lister!$D$7:$D$13),IF(AND(MONTH(E1253)&lt;6,MONTH(F1253)=6),(NETWORKDAYS(Lister!$D$21,F1253,Lister!$D$7:$D$13)-Q1253)*N1253/NETWORKDAYS(Lister!$D$21,Lister!$E$21,Lister!$D$7:$D$13),IF(MONTH(F1253)&lt;6,0)))),0),"")</f>
        <v/>
      </c>
      <c r="U1253" s="50" t="str">
        <f t="shared" si="98"/>
        <v/>
      </c>
    </row>
    <row r="1254" spans="1:21" x14ac:dyDescent="0.35">
      <c r="A1254" s="11" t="str">
        <f t="shared" si="99"/>
        <v/>
      </c>
      <c r="B1254" s="32"/>
      <c r="C1254" s="17"/>
      <c r="D1254" s="18"/>
      <c r="E1254" s="12"/>
      <c r="F1254" s="12"/>
      <c r="G1254" s="40" t="str">
        <f>IF(OR(E1254="",F1254=""),"",NETWORKDAYS(E1254,F1254,Lister!$D$7:$D$13))</f>
        <v/>
      </c>
      <c r="H1254" s="14"/>
      <c r="I1254" s="25" t="str">
        <f t="shared" si="95"/>
        <v/>
      </c>
      <c r="J1254" s="45"/>
      <c r="K1254" s="46"/>
      <c r="L1254" s="15"/>
      <c r="M1254" s="49" t="str">
        <f t="shared" si="96"/>
        <v/>
      </c>
      <c r="N1254" s="47" t="str">
        <f t="shared" si="97"/>
        <v/>
      </c>
      <c r="O1254" s="15"/>
      <c r="P1254" s="15"/>
      <c r="Q1254" s="15"/>
      <c r="R1254" s="48" t="str">
        <f>IFERROR(MAX(IF(OR(O1254="",P1254="",Q1254=""),"",IF(AND(MONTH(E1254)=4,MONTH(F1254)=4),(NETWORKDAYS(E1254,F1254,Lister!$D$7:$D$13)-O1254)*N1254/NETWORKDAYS(Lister!$D$19,Lister!$E$19,Lister!$D$7:$D$13),IF(AND(MONTH(E1254)=4,MONTH(F1254)&gt;4),(NETWORKDAYS(E1254,Lister!$E$19,Lister!$D$7:$D$13)-O1254)*N1254/NETWORKDAYS(Lister!$D$19,Lister!$E$19,Lister!$D$7:$D$13),IF(MONTH(E1254)&gt;4,0)))),0),"")</f>
        <v/>
      </c>
      <c r="S1254" s="48" t="str">
        <f>IFERROR(MAX(IF(OR(O1254="",P1254="",Q1254=""),"",IF(AND(MONTH(E1254)=5,MONTH(F1254)=5),(NETWORKDAYS(E1254,F1254,Lister!$D$7:$D$13)-P1254)*N1254/NETWORKDAYS(Lister!$D$20,Lister!$E$20,Lister!$D$7:$D$13),IF(AND(MONTH(E1254)=4,MONTH(F1254)=5),(NETWORKDAYS(Lister!$D$20,F1254,Lister!$D$7:$D$13)-P1254)*N1254/NETWORKDAYS(Lister!$D$20,Lister!$E$20,Lister!$D$7:$D$13),IF(AND(MONTH(E1254)=5,MONTH(F1254)=6),(NETWORKDAYS(E1254,Lister!$E$20,Lister!$D$7:$D$13)-P1254)*N1254/NETWORKDAYS(Lister!$D$20,Lister!$E$20,Lister!$D$7:$D$13),IF(AND(MONTH(E1254)=4,MONTH(F1254)=6),(NETWORKDAYS(Lister!$D$20,Lister!$E$20,Lister!$D$7:$D$13)-P1254)*N1254/NETWORKDAYS(Lister!$D$20,Lister!$E$20,Lister!$D$7:$D$13),IF(OR(MONTH(F1254)=4,MONTH(E1254)=6),0)))))),0),"")</f>
        <v/>
      </c>
      <c r="T1254" s="48" t="str">
        <f>IFERROR(MAX(IF(OR(O1254="",P1254="",Q1254=""),"",IF(AND(MONTH(E1254)=6,MONTH(F1254)=6),(NETWORKDAYS(E1254,F1254,Lister!$D$7:$D$13)-Q1254)*N1254/NETWORKDAYS(Lister!$D$21,Lister!$E$21,Lister!$D$7:$D$13),IF(AND(MONTH(E1254)&lt;6,MONTH(F1254)=6),(NETWORKDAYS(Lister!$D$21,F1254,Lister!$D$7:$D$13)-Q1254)*N1254/NETWORKDAYS(Lister!$D$21,Lister!$E$21,Lister!$D$7:$D$13),IF(MONTH(F1254)&lt;6,0)))),0),"")</f>
        <v/>
      </c>
      <c r="U1254" s="50" t="str">
        <f t="shared" si="98"/>
        <v/>
      </c>
    </row>
    <row r="1255" spans="1:21" x14ac:dyDescent="0.35">
      <c r="A1255" s="11" t="str">
        <f t="shared" si="99"/>
        <v/>
      </c>
      <c r="B1255" s="32"/>
      <c r="C1255" s="17"/>
      <c r="D1255" s="18"/>
      <c r="E1255" s="12"/>
      <c r="F1255" s="12"/>
      <c r="G1255" s="40" t="str">
        <f>IF(OR(E1255="",F1255=""),"",NETWORKDAYS(E1255,F1255,Lister!$D$7:$D$13))</f>
        <v/>
      </c>
      <c r="H1255" s="14"/>
      <c r="I1255" s="25" t="str">
        <f t="shared" si="95"/>
        <v/>
      </c>
      <c r="J1255" s="45"/>
      <c r="K1255" s="46"/>
      <c r="L1255" s="15"/>
      <c r="M1255" s="49" t="str">
        <f t="shared" si="96"/>
        <v/>
      </c>
      <c r="N1255" s="47" t="str">
        <f t="shared" si="97"/>
        <v/>
      </c>
      <c r="O1255" s="15"/>
      <c r="P1255" s="15"/>
      <c r="Q1255" s="15"/>
      <c r="R1255" s="48" t="str">
        <f>IFERROR(MAX(IF(OR(O1255="",P1255="",Q1255=""),"",IF(AND(MONTH(E1255)=4,MONTH(F1255)=4),(NETWORKDAYS(E1255,F1255,Lister!$D$7:$D$13)-O1255)*N1255/NETWORKDAYS(Lister!$D$19,Lister!$E$19,Lister!$D$7:$D$13),IF(AND(MONTH(E1255)=4,MONTH(F1255)&gt;4),(NETWORKDAYS(E1255,Lister!$E$19,Lister!$D$7:$D$13)-O1255)*N1255/NETWORKDAYS(Lister!$D$19,Lister!$E$19,Lister!$D$7:$D$13),IF(MONTH(E1255)&gt;4,0)))),0),"")</f>
        <v/>
      </c>
      <c r="S1255" s="48" t="str">
        <f>IFERROR(MAX(IF(OR(O1255="",P1255="",Q1255=""),"",IF(AND(MONTH(E1255)=5,MONTH(F1255)=5),(NETWORKDAYS(E1255,F1255,Lister!$D$7:$D$13)-P1255)*N1255/NETWORKDAYS(Lister!$D$20,Lister!$E$20,Lister!$D$7:$D$13),IF(AND(MONTH(E1255)=4,MONTH(F1255)=5),(NETWORKDAYS(Lister!$D$20,F1255,Lister!$D$7:$D$13)-P1255)*N1255/NETWORKDAYS(Lister!$D$20,Lister!$E$20,Lister!$D$7:$D$13),IF(AND(MONTH(E1255)=5,MONTH(F1255)=6),(NETWORKDAYS(E1255,Lister!$E$20,Lister!$D$7:$D$13)-P1255)*N1255/NETWORKDAYS(Lister!$D$20,Lister!$E$20,Lister!$D$7:$D$13),IF(AND(MONTH(E1255)=4,MONTH(F1255)=6),(NETWORKDAYS(Lister!$D$20,Lister!$E$20,Lister!$D$7:$D$13)-P1255)*N1255/NETWORKDAYS(Lister!$D$20,Lister!$E$20,Lister!$D$7:$D$13),IF(OR(MONTH(F1255)=4,MONTH(E1255)=6),0)))))),0),"")</f>
        <v/>
      </c>
      <c r="T1255" s="48" t="str">
        <f>IFERROR(MAX(IF(OR(O1255="",P1255="",Q1255=""),"",IF(AND(MONTH(E1255)=6,MONTH(F1255)=6),(NETWORKDAYS(E1255,F1255,Lister!$D$7:$D$13)-Q1255)*N1255/NETWORKDAYS(Lister!$D$21,Lister!$E$21,Lister!$D$7:$D$13),IF(AND(MONTH(E1255)&lt;6,MONTH(F1255)=6),(NETWORKDAYS(Lister!$D$21,F1255,Lister!$D$7:$D$13)-Q1255)*N1255/NETWORKDAYS(Lister!$D$21,Lister!$E$21,Lister!$D$7:$D$13),IF(MONTH(F1255)&lt;6,0)))),0),"")</f>
        <v/>
      </c>
      <c r="U1255" s="50" t="str">
        <f t="shared" si="98"/>
        <v/>
      </c>
    </row>
    <row r="1256" spans="1:21" x14ac:dyDescent="0.35">
      <c r="A1256" s="11" t="str">
        <f t="shared" si="99"/>
        <v/>
      </c>
      <c r="B1256" s="32"/>
      <c r="C1256" s="17"/>
      <c r="D1256" s="18"/>
      <c r="E1256" s="12"/>
      <c r="F1256" s="12"/>
      <c r="G1256" s="40" t="str">
        <f>IF(OR(E1256="",F1256=""),"",NETWORKDAYS(E1256,F1256,Lister!$D$7:$D$13))</f>
        <v/>
      </c>
      <c r="H1256" s="14"/>
      <c r="I1256" s="25" t="str">
        <f t="shared" si="95"/>
        <v/>
      </c>
      <c r="J1256" s="45"/>
      <c r="K1256" s="46"/>
      <c r="L1256" s="15"/>
      <c r="M1256" s="49" t="str">
        <f t="shared" si="96"/>
        <v/>
      </c>
      <c r="N1256" s="47" t="str">
        <f t="shared" si="97"/>
        <v/>
      </c>
      <c r="O1256" s="15"/>
      <c r="P1256" s="15"/>
      <c r="Q1256" s="15"/>
      <c r="R1256" s="48" t="str">
        <f>IFERROR(MAX(IF(OR(O1256="",P1256="",Q1256=""),"",IF(AND(MONTH(E1256)=4,MONTH(F1256)=4),(NETWORKDAYS(E1256,F1256,Lister!$D$7:$D$13)-O1256)*N1256/NETWORKDAYS(Lister!$D$19,Lister!$E$19,Lister!$D$7:$D$13),IF(AND(MONTH(E1256)=4,MONTH(F1256)&gt;4),(NETWORKDAYS(E1256,Lister!$E$19,Lister!$D$7:$D$13)-O1256)*N1256/NETWORKDAYS(Lister!$D$19,Lister!$E$19,Lister!$D$7:$D$13),IF(MONTH(E1256)&gt;4,0)))),0),"")</f>
        <v/>
      </c>
      <c r="S1256" s="48" t="str">
        <f>IFERROR(MAX(IF(OR(O1256="",P1256="",Q1256=""),"",IF(AND(MONTH(E1256)=5,MONTH(F1256)=5),(NETWORKDAYS(E1256,F1256,Lister!$D$7:$D$13)-P1256)*N1256/NETWORKDAYS(Lister!$D$20,Lister!$E$20,Lister!$D$7:$D$13),IF(AND(MONTH(E1256)=4,MONTH(F1256)=5),(NETWORKDAYS(Lister!$D$20,F1256,Lister!$D$7:$D$13)-P1256)*N1256/NETWORKDAYS(Lister!$D$20,Lister!$E$20,Lister!$D$7:$D$13),IF(AND(MONTH(E1256)=5,MONTH(F1256)=6),(NETWORKDAYS(E1256,Lister!$E$20,Lister!$D$7:$D$13)-P1256)*N1256/NETWORKDAYS(Lister!$D$20,Lister!$E$20,Lister!$D$7:$D$13),IF(AND(MONTH(E1256)=4,MONTH(F1256)=6),(NETWORKDAYS(Lister!$D$20,Lister!$E$20,Lister!$D$7:$D$13)-P1256)*N1256/NETWORKDAYS(Lister!$D$20,Lister!$E$20,Lister!$D$7:$D$13),IF(OR(MONTH(F1256)=4,MONTH(E1256)=6),0)))))),0),"")</f>
        <v/>
      </c>
      <c r="T1256" s="48" t="str">
        <f>IFERROR(MAX(IF(OR(O1256="",P1256="",Q1256=""),"",IF(AND(MONTH(E1256)=6,MONTH(F1256)=6),(NETWORKDAYS(E1256,F1256,Lister!$D$7:$D$13)-Q1256)*N1256/NETWORKDAYS(Lister!$D$21,Lister!$E$21,Lister!$D$7:$D$13),IF(AND(MONTH(E1256)&lt;6,MONTH(F1256)=6),(NETWORKDAYS(Lister!$D$21,F1256,Lister!$D$7:$D$13)-Q1256)*N1256/NETWORKDAYS(Lister!$D$21,Lister!$E$21,Lister!$D$7:$D$13),IF(MONTH(F1256)&lt;6,0)))),0),"")</f>
        <v/>
      </c>
      <c r="U1256" s="50" t="str">
        <f t="shared" si="98"/>
        <v/>
      </c>
    </row>
    <row r="1257" spans="1:21" x14ac:dyDescent="0.35">
      <c r="A1257" s="11" t="str">
        <f t="shared" si="99"/>
        <v/>
      </c>
      <c r="B1257" s="32"/>
      <c r="C1257" s="17"/>
      <c r="D1257" s="18"/>
      <c r="E1257" s="12"/>
      <c r="F1257" s="12"/>
      <c r="G1257" s="40" t="str">
        <f>IF(OR(E1257="",F1257=""),"",NETWORKDAYS(E1257,F1257,Lister!$D$7:$D$13))</f>
        <v/>
      </c>
      <c r="H1257" s="14"/>
      <c r="I1257" s="25" t="str">
        <f t="shared" si="95"/>
        <v/>
      </c>
      <c r="J1257" s="45"/>
      <c r="K1257" s="46"/>
      <c r="L1257" s="15"/>
      <c r="M1257" s="49" t="str">
        <f t="shared" si="96"/>
        <v/>
      </c>
      <c r="N1257" s="47" t="str">
        <f t="shared" si="97"/>
        <v/>
      </c>
      <c r="O1257" s="15"/>
      <c r="P1257" s="15"/>
      <c r="Q1257" s="15"/>
      <c r="R1257" s="48" t="str">
        <f>IFERROR(MAX(IF(OR(O1257="",P1257="",Q1257=""),"",IF(AND(MONTH(E1257)=4,MONTH(F1257)=4),(NETWORKDAYS(E1257,F1257,Lister!$D$7:$D$13)-O1257)*N1257/NETWORKDAYS(Lister!$D$19,Lister!$E$19,Lister!$D$7:$D$13),IF(AND(MONTH(E1257)=4,MONTH(F1257)&gt;4),(NETWORKDAYS(E1257,Lister!$E$19,Lister!$D$7:$D$13)-O1257)*N1257/NETWORKDAYS(Lister!$D$19,Lister!$E$19,Lister!$D$7:$D$13),IF(MONTH(E1257)&gt;4,0)))),0),"")</f>
        <v/>
      </c>
      <c r="S1257" s="48" t="str">
        <f>IFERROR(MAX(IF(OR(O1257="",P1257="",Q1257=""),"",IF(AND(MONTH(E1257)=5,MONTH(F1257)=5),(NETWORKDAYS(E1257,F1257,Lister!$D$7:$D$13)-P1257)*N1257/NETWORKDAYS(Lister!$D$20,Lister!$E$20,Lister!$D$7:$D$13),IF(AND(MONTH(E1257)=4,MONTH(F1257)=5),(NETWORKDAYS(Lister!$D$20,F1257,Lister!$D$7:$D$13)-P1257)*N1257/NETWORKDAYS(Lister!$D$20,Lister!$E$20,Lister!$D$7:$D$13),IF(AND(MONTH(E1257)=5,MONTH(F1257)=6),(NETWORKDAYS(E1257,Lister!$E$20,Lister!$D$7:$D$13)-P1257)*N1257/NETWORKDAYS(Lister!$D$20,Lister!$E$20,Lister!$D$7:$D$13),IF(AND(MONTH(E1257)=4,MONTH(F1257)=6),(NETWORKDAYS(Lister!$D$20,Lister!$E$20,Lister!$D$7:$D$13)-P1257)*N1257/NETWORKDAYS(Lister!$D$20,Lister!$E$20,Lister!$D$7:$D$13),IF(OR(MONTH(F1257)=4,MONTH(E1257)=6),0)))))),0),"")</f>
        <v/>
      </c>
      <c r="T1257" s="48" t="str">
        <f>IFERROR(MAX(IF(OR(O1257="",P1257="",Q1257=""),"",IF(AND(MONTH(E1257)=6,MONTH(F1257)=6),(NETWORKDAYS(E1257,F1257,Lister!$D$7:$D$13)-Q1257)*N1257/NETWORKDAYS(Lister!$D$21,Lister!$E$21,Lister!$D$7:$D$13),IF(AND(MONTH(E1257)&lt;6,MONTH(F1257)=6),(NETWORKDAYS(Lister!$D$21,F1257,Lister!$D$7:$D$13)-Q1257)*N1257/NETWORKDAYS(Lister!$D$21,Lister!$E$21,Lister!$D$7:$D$13),IF(MONTH(F1257)&lt;6,0)))),0),"")</f>
        <v/>
      </c>
      <c r="U1257" s="50" t="str">
        <f t="shared" si="98"/>
        <v/>
      </c>
    </row>
    <row r="1258" spans="1:21" x14ac:dyDescent="0.35">
      <c r="A1258" s="11" t="str">
        <f t="shared" si="99"/>
        <v/>
      </c>
      <c r="B1258" s="32"/>
      <c r="C1258" s="17"/>
      <c r="D1258" s="18"/>
      <c r="E1258" s="12"/>
      <c r="F1258" s="12"/>
      <c r="G1258" s="40" t="str">
        <f>IF(OR(E1258="",F1258=""),"",NETWORKDAYS(E1258,F1258,Lister!$D$7:$D$13))</f>
        <v/>
      </c>
      <c r="H1258" s="14"/>
      <c r="I1258" s="25" t="str">
        <f t="shared" si="95"/>
        <v/>
      </c>
      <c r="J1258" s="45"/>
      <c r="K1258" s="46"/>
      <c r="L1258" s="15"/>
      <c r="M1258" s="49" t="str">
        <f t="shared" si="96"/>
        <v/>
      </c>
      <c r="N1258" s="47" t="str">
        <f t="shared" si="97"/>
        <v/>
      </c>
      <c r="O1258" s="15"/>
      <c r="P1258" s="15"/>
      <c r="Q1258" s="15"/>
      <c r="R1258" s="48" t="str">
        <f>IFERROR(MAX(IF(OR(O1258="",P1258="",Q1258=""),"",IF(AND(MONTH(E1258)=4,MONTH(F1258)=4),(NETWORKDAYS(E1258,F1258,Lister!$D$7:$D$13)-O1258)*N1258/NETWORKDAYS(Lister!$D$19,Lister!$E$19,Lister!$D$7:$D$13),IF(AND(MONTH(E1258)=4,MONTH(F1258)&gt;4),(NETWORKDAYS(E1258,Lister!$E$19,Lister!$D$7:$D$13)-O1258)*N1258/NETWORKDAYS(Lister!$D$19,Lister!$E$19,Lister!$D$7:$D$13),IF(MONTH(E1258)&gt;4,0)))),0),"")</f>
        <v/>
      </c>
      <c r="S1258" s="48" t="str">
        <f>IFERROR(MAX(IF(OR(O1258="",P1258="",Q1258=""),"",IF(AND(MONTH(E1258)=5,MONTH(F1258)=5),(NETWORKDAYS(E1258,F1258,Lister!$D$7:$D$13)-P1258)*N1258/NETWORKDAYS(Lister!$D$20,Lister!$E$20,Lister!$D$7:$D$13),IF(AND(MONTH(E1258)=4,MONTH(F1258)=5),(NETWORKDAYS(Lister!$D$20,F1258,Lister!$D$7:$D$13)-P1258)*N1258/NETWORKDAYS(Lister!$D$20,Lister!$E$20,Lister!$D$7:$D$13),IF(AND(MONTH(E1258)=5,MONTH(F1258)=6),(NETWORKDAYS(E1258,Lister!$E$20,Lister!$D$7:$D$13)-P1258)*N1258/NETWORKDAYS(Lister!$D$20,Lister!$E$20,Lister!$D$7:$D$13),IF(AND(MONTH(E1258)=4,MONTH(F1258)=6),(NETWORKDAYS(Lister!$D$20,Lister!$E$20,Lister!$D$7:$D$13)-P1258)*N1258/NETWORKDAYS(Lister!$D$20,Lister!$E$20,Lister!$D$7:$D$13),IF(OR(MONTH(F1258)=4,MONTH(E1258)=6),0)))))),0),"")</f>
        <v/>
      </c>
      <c r="T1258" s="48" t="str">
        <f>IFERROR(MAX(IF(OR(O1258="",P1258="",Q1258=""),"",IF(AND(MONTH(E1258)=6,MONTH(F1258)=6),(NETWORKDAYS(E1258,F1258,Lister!$D$7:$D$13)-Q1258)*N1258/NETWORKDAYS(Lister!$D$21,Lister!$E$21,Lister!$D$7:$D$13),IF(AND(MONTH(E1258)&lt;6,MONTH(F1258)=6),(NETWORKDAYS(Lister!$D$21,F1258,Lister!$D$7:$D$13)-Q1258)*N1258/NETWORKDAYS(Lister!$D$21,Lister!$E$21,Lister!$D$7:$D$13),IF(MONTH(F1258)&lt;6,0)))),0),"")</f>
        <v/>
      </c>
      <c r="U1258" s="50" t="str">
        <f t="shared" si="98"/>
        <v/>
      </c>
    </row>
    <row r="1259" spans="1:21" x14ac:dyDescent="0.35">
      <c r="A1259" s="11" t="str">
        <f t="shared" si="99"/>
        <v/>
      </c>
      <c r="B1259" s="32"/>
      <c r="C1259" s="17"/>
      <c r="D1259" s="18"/>
      <c r="E1259" s="12"/>
      <c r="F1259" s="12"/>
      <c r="G1259" s="40" t="str">
        <f>IF(OR(E1259="",F1259=""),"",NETWORKDAYS(E1259,F1259,Lister!$D$7:$D$13))</f>
        <v/>
      </c>
      <c r="H1259" s="14"/>
      <c r="I1259" s="25" t="str">
        <f t="shared" si="95"/>
        <v/>
      </c>
      <c r="J1259" s="45"/>
      <c r="K1259" s="46"/>
      <c r="L1259" s="15"/>
      <c r="M1259" s="49" t="str">
        <f t="shared" si="96"/>
        <v/>
      </c>
      <c r="N1259" s="47" t="str">
        <f t="shared" si="97"/>
        <v/>
      </c>
      <c r="O1259" s="15"/>
      <c r="P1259" s="15"/>
      <c r="Q1259" s="15"/>
      <c r="R1259" s="48" t="str">
        <f>IFERROR(MAX(IF(OR(O1259="",P1259="",Q1259=""),"",IF(AND(MONTH(E1259)=4,MONTH(F1259)=4),(NETWORKDAYS(E1259,F1259,Lister!$D$7:$D$13)-O1259)*N1259/NETWORKDAYS(Lister!$D$19,Lister!$E$19,Lister!$D$7:$D$13),IF(AND(MONTH(E1259)=4,MONTH(F1259)&gt;4),(NETWORKDAYS(E1259,Lister!$E$19,Lister!$D$7:$D$13)-O1259)*N1259/NETWORKDAYS(Lister!$D$19,Lister!$E$19,Lister!$D$7:$D$13),IF(MONTH(E1259)&gt;4,0)))),0),"")</f>
        <v/>
      </c>
      <c r="S1259" s="48" t="str">
        <f>IFERROR(MAX(IF(OR(O1259="",P1259="",Q1259=""),"",IF(AND(MONTH(E1259)=5,MONTH(F1259)=5),(NETWORKDAYS(E1259,F1259,Lister!$D$7:$D$13)-P1259)*N1259/NETWORKDAYS(Lister!$D$20,Lister!$E$20,Lister!$D$7:$D$13),IF(AND(MONTH(E1259)=4,MONTH(F1259)=5),(NETWORKDAYS(Lister!$D$20,F1259,Lister!$D$7:$D$13)-P1259)*N1259/NETWORKDAYS(Lister!$D$20,Lister!$E$20,Lister!$D$7:$D$13),IF(AND(MONTH(E1259)=5,MONTH(F1259)=6),(NETWORKDAYS(E1259,Lister!$E$20,Lister!$D$7:$D$13)-P1259)*N1259/NETWORKDAYS(Lister!$D$20,Lister!$E$20,Lister!$D$7:$D$13),IF(AND(MONTH(E1259)=4,MONTH(F1259)=6),(NETWORKDAYS(Lister!$D$20,Lister!$E$20,Lister!$D$7:$D$13)-P1259)*N1259/NETWORKDAYS(Lister!$D$20,Lister!$E$20,Lister!$D$7:$D$13),IF(OR(MONTH(F1259)=4,MONTH(E1259)=6),0)))))),0),"")</f>
        <v/>
      </c>
      <c r="T1259" s="48" t="str">
        <f>IFERROR(MAX(IF(OR(O1259="",P1259="",Q1259=""),"",IF(AND(MONTH(E1259)=6,MONTH(F1259)=6),(NETWORKDAYS(E1259,F1259,Lister!$D$7:$D$13)-Q1259)*N1259/NETWORKDAYS(Lister!$D$21,Lister!$E$21,Lister!$D$7:$D$13),IF(AND(MONTH(E1259)&lt;6,MONTH(F1259)=6),(NETWORKDAYS(Lister!$D$21,F1259,Lister!$D$7:$D$13)-Q1259)*N1259/NETWORKDAYS(Lister!$D$21,Lister!$E$21,Lister!$D$7:$D$13),IF(MONTH(F1259)&lt;6,0)))),0),"")</f>
        <v/>
      </c>
      <c r="U1259" s="50" t="str">
        <f t="shared" si="98"/>
        <v/>
      </c>
    </row>
    <row r="1260" spans="1:21" x14ac:dyDescent="0.35">
      <c r="A1260" s="11" t="str">
        <f t="shared" si="99"/>
        <v/>
      </c>
      <c r="B1260" s="32"/>
      <c r="C1260" s="17"/>
      <c r="D1260" s="18"/>
      <c r="E1260" s="12"/>
      <c r="F1260" s="12"/>
      <c r="G1260" s="40" t="str">
        <f>IF(OR(E1260="",F1260=""),"",NETWORKDAYS(E1260,F1260,Lister!$D$7:$D$13))</f>
        <v/>
      </c>
      <c r="H1260" s="14"/>
      <c r="I1260" s="25" t="str">
        <f t="shared" si="95"/>
        <v/>
      </c>
      <c r="J1260" s="45"/>
      <c r="K1260" s="46"/>
      <c r="L1260" s="15"/>
      <c r="M1260" s="49" t="str">
        <f t="shared" si="96"/>
        <v/>
      </c>
      <c r="N1260" s="47" t="str">
        <f t="shared" si="97"/>
        <v/>
      </c>
      <c r="O1260" s="15"/>
      <c r="P1260" s="15"/>
      <c r="Q1260" s="15"/>
      <c r="R1260" s="48" t="str">
        <f>IFERROR(MAX(IF(OR(O1260="",P1260="",Q1260=""),"",IF(AND(MONTH(E1260)=4,MONTH(F1260)=4),(NETWORKDAYS(E1260,F1260,Lister!$D$7:$D$13)-O1260)*N1260/NETWORKDAYS(Lister!$D$19,Lister!$E$19,Lister!$D$7:$D$13),IF(AND(MONTH(E1260)=4,MONTH(F1260)&gt;4),(NETWORKDAYS(E1260,Lister!$E$19,Lister!$D$7:$D$13)-O1260)*N1260/NETWORKDAYS(Lister!$D$19,Lister!$E$19,Lister!$D$7:$D$13),IF(MONTH(E1260)&gt;4,0)))),0),"")</f>
        <v/>
      </c>
      <c r="S1260" s="48" t="str">
        <f>IFERROR(MAX(IF(OR(O1260="",P1260="",Q1260=""),"",IF(AND(MONTH(E1260)=5,MONTH(F1260)=5),(NETWORKDAYS(E1260,F1260,Lister!$D$7:$D$13)-P1260)*N1260/NETWORKDAYS(Lister!$D$20,Lister!$E$20,Lister!$D$7:$D$13),IF(AND(MONTH(E1260)=4,MONTH(F1260)=5),(NETWORKDAYS(Lister!$D$20,F1260,Lister!$D$7:$D$13)-P1260)*N1260/NETWORKDAYS(Lister!$D$20,Lister!$E$20,Lister!$D$7:$D$13),IF(AND(MONTH(E1260)=5,MONTH(F1260)=6),(NETWORKDAYS(E1260,Lister!$E$20,Lister!$D$7:$D$13)-P1260)*N1260/NETWORKDAYS(Lister!$D$20,Lister!$E$20,Lister!$D$7:$D$13),IF(AND(MONTH(E1260)=4,MONTH(F1260)=6),(NETWORKDAYS(Lister!$D$20,Lister!$E$20,Lister!$D$7:$D$13)-P1260)*N1260/NETWORKDAYS(Lister!$D$20,Lister!$E$20,Lister!$D$7:$D$13),IF(OR(MONTH(F1260)=4,MONTH(E1260)=6),0)))))),0),"")</f>
        <v/>
      </c>
      <c r="T1260" s="48" t="str">
        <f>IFERROR(MAX(IF(OR(O1260="",P1260="",Q1260=""),"",IF(AND(MONTH(E1260)=6,MONTH(F1260)=6),(NETWORKDAYS(E1260,F1260,Lister!$D$7:$D$13)-Q1260)*N1260/NETWORKDAYS(Lister!$D$21,Lister!$E$21,Lister!$D$7:$D$13),IF(AND(MONTH(E1260)&lt;6,MONTH(F1260)=6),(NETWORKDAYS(Lister!$D$21,F1260,Lister!$D$7:$D$13)-Q1260)*N1260/NETWORKDAYS(Lister!$D$21,Lister!$E$21,Lister!$D$7:$D$13),IF(MONTH(F1260)&lt;6,0)))),0),"")</f>
        <v/>
      </c>
      <c r="U1260" s="50" t="str">
        <f t="shared" si="98"/>
        <v/>
      </c>
    </row>
    <row r="1261" spans="1:21" x14ac:dyDescent="0.35">
      <c r="A1261" s="11" t="str">
        <f t="shared" si="99"/>
        <v/>
      </c>
      <c r="B1261" s="32"/>
      <c r="C1261" s="17"/>
      <c r="D1261" s="18"/>
      <c r="E1261" s="12"/>
      <c r="F1261" s="12"/>
      <c r="G1261" s="40" t="str">
        <f>IF(OR(E1261="",F1261=""),"",NETWORKDAYS(E1261,F1261,Lister!$D$7:$D$13))</f>
        <v/>
      </c>
      <c r="H1261" s="14"/>
      <c r="I1261" s="25" t="str">
        <f t="shared" si="95"/>
        <v/>
      </c>
      <c r="J1261" s="45"/>
      <c r="K1261" s="46"/>
      <c r="L1261" s="15"/>
      <c r="M1261" s="49" t="str">
        <f t="shared" si="96"/>
        <v/>
      </c>
      <c r="N1261" s="47" t="str">
        <f t="shared" si="97"/>
        <v/>
      </c>
      <c r="O1261" s="15"/>
      <c r="P1261" s="15"/>
      <c r="Q1261" s="15"/>
      <c r="R1261" s="48" t="str">
        <f>IFERROR(MAX(IF(OR(O1261="",P1261="",Q1261=""),"",IF(AND(MONTH(E1261)=4,MONTH(F1261)=4),(NETWORKDAYS(E1261,F1261,Lister!$D$7:$D$13)-O1261)*N1261/NETWORKDAYS(Lister!$D$19,Lister!$E$19,Lister!$D$7:$D$13),IF(AND(MONTH(E1261)=4,MONTH(F1261)&gt;4),(NETWORKDAYS(E1261,Lister!$E$19,Lister!$D$7:$D$13)-O1261)*N1261/NETWORKDAYS(Lister!$D$19,Lister!$E$19,Lister!$D$7:$D$13),IF(MONTH(E1261)&gt;4,0)))),0),"")</f>
        <v/>
      </c>
      <c r="S1261" s="48" t="str">
        <f>IFERROR(MAX(IF(OR(O1261="",P1261="",Q1261=""),"",IF(AND(MONTH(E1261)=5,MONTH(F1261)=5),(NETWORKDAYS(E1261,F1261,Lister!$D$7:$D$13)-P1261)*N1261/NETWORKDAYS(Lister!$D$20,Lister!$E$20,Lister!$D$7:$D$13),IF(AND(MONTH(E1261)=4,MONTH(F1261)=5),(NETWORKDAYS(Lister!$D$20,F1261,Lister!$D$7:$D$13)-P1261)*N1261/NETWORKDAYS(Lister!$D$20,Lister!$E$20,Lister!$D$7:$D$13),IF(AND(MONTH(E1261)=5,MONTH(F1261)=6),(NETWORKDAYS(E1261,Lister!$E$20,Lister!$D$7:$D$13)-P1261)*N1261/NETWORKDAYS(Lister!$D$20,Lister!$E$20,Lister!$D$7:$D$13),IF(AND(MONTH(E1261)=4,MONTH(F1261)=6),(NETWORKDAYS(Lister!$D$20,Lister!$E$20,Lister!$D$7:$D$13)-P1261)*N1261/NETWORKDAYS(Lister!$D$20,Lister!$E$20,Lister!$D$7:$D$13),IF(OR(MONTH(F1261)=4,MONTH(E1261)=6),0)))))),0),"")</f>
        <v/>
      </c>
      <c r="T1261" s="48" t="str">
        <f>IFERROR(MAX(IF(OR(O1261="",P1261="",Q1261=""),"",IF(AND(MONTH(E1261)=6,MONTH(F1261)=6),(NETWORKDAYS(E1261,F1261,Lister!$D$7:$D$13)-Q1261)*N1261/NETWORKDAYS(Lister!$D$21,Lister!$E$21,Lister!$D$7:$D$13),IF(AND(MONTH(E1261)&lt;6,MONTH(F1261)=6),(NETWORKDAYS(Lister!$D$21,F1261,Lister!$D$7:$D$13)-Q1261)*N1261/NETWORKDAYS(Lister!$D$21,Lister!$E$21,Lister!$D$7:$D$13),IF(MONTH(F1261)&lt;6,0)))),0),"")</f>
        <v/>
      </c>
      <c r="U1261" s="50" t="str">
        <f t="shared" si="98"/>
        <v/>
      </c>
    </row>
    <row r="1262" spans="1:21" x14ac:dyDescent="0.35">
      <c r="A1262" s="11" t="str">
        <f t="shared" si="99"/>
        <v/>
      </c>
      <c r="B1262" s="32"/>
      <c r="C1262" s="17"/>
      <c r="D1262" s="18"/>
      <c r="E1262" s="12"/>
      <c r="F1262" s="12"/>
      <c r="G1262" s="40" t="str">
        <f>IF(OR(E1262="",F1262=""),"",NETWORKDAYS(E1262,F1262,Lister!$D$7:$D$13))</f>
        <v/>
      </c>
      <c r="H1262" s="14"/>
      <c r="I1262" s="25" t="str">
        <f t="shared" si="95"/>
        <v/>
      </c>
      <c r="J1262" s="45"/>
      <c r="K1262" s="46"/>
      <c r="L1262" s="15"/>
      <c r="M1262" s="49" t="str">
        <f t="shared" si="96"/>
        <v/>
      </c>
      <c r="N1262" s="47" t="str">
        <f t="shared" si="97"/>
        <v/>
      </c>
      <c r="O1262" s="15"/>
      <c r="P1262" s="15"/>
      <c r="Q1262" s="15"/>
      <c r="R1262" s="48" t="str">
        <f>IFERROR(MAX(IF(OR(O1262="",P1262="",Q1262=""),"",IF(AND(MONTH(E1262)=4,MONTH(F1262)=4),(NETWORKDAYS(E1262,F1262,Lister!$D$7:$D$13)-O1262)*N1262/NETWORKDAYS(Lister!$D$19,Lister!$E$19,Lister!$D$7:$D$13),IF(AND(MONTH(E1262)=4,MONTH(F1262)&gt;4),(NETWORKDAYS(E1262,Lister!$E$19,Lister!$D$7:$D$13)-O1262)*N1262/NETWORKDAYS(Lister!$D$19,Lister!$E$19,Lister!$D$7:$D$13),IF(MONTH(E1262)&gt;4,0)))),0),"")</f>
        <v/>
      </c>
      <c r="S1262" s="48" t="str">
        <f>IFERROR(MAX(IF(OR(O1262="",P1262="",Q1262=""),"",IF(AND(MONTH(E1262)=5,MONTH(F1262)=5),(NETWORKDAYS(E1262,F1262,Lister!$D$7:$D$13)-P1262)*N1262/NETWORKDAYS(Lister!$D$20,Lister!$E$20,Lister!$D$7:$D$13),IF(AND(MONTH(E1262)=4,MONTH(F1262)=5),(NETWORKDAYS(Lister!$D$20,F1262,Lister!$D$7:$D$13)-P1262)*N1262/NETWORKDAYS(Lister!$D$20,Lister!$E$20,Lister!$D$7:$D$13),IF(AND(MONTH(E1262)=5,MONTH(F1262)=6),(NETWORKDAYS(E1262,Lister!$E$20,Lister!$D$7:$D$13)-P1262)*N1262/NETWORKDAYS(Lister!$D$20,Lister!$E$20,Lister!$D$7:$D$13),IF(AND(MONTH(E1262)=4,MONTH(F1262)=6),(NETWORKDAYS(Lister!$D$20,Lister!$E$20,Lister!$D$7:$D$13)-P1262)*N1262/NETWORKDAYS(Lister!$D$20,Lister!$E$20,Lister!$D$7:$D$13),IF(OR(MONTH(F1262)=4,MONTH(E1262)=6),0)))))),0),"")</f>
        <v/>
      </c>
      <c r="T1262" s="48" t="str">
        <f>IFERROR(MAX(IF(OR(O1262="",P1262="",Q1262=""),"",IF(AND(MONTH(E1262)=6,MONTH(F1262)=6),(NETWORKDAYS(E1262,F1262,Lister!$D$7:$D$13)-Q1262)*N1262/NETWORKDAYS(Lister!$D$21,Lister!$E$21,Lister!$D$7:$D$13),IF(AND(MONTH(E1262)&lt;6,MONTH(F1262)=6),(NETWORKDAYS(Lister!$D$21,F1262,Lister!$D$7:$D$13)-Q1262)*N1262/NETWORKDAYS(Lister!$D$21,Lister!$E$21,Lister!$D$7:$D$13),IF(MONTH(F1262)&lt;6,0)))),0),"")</f>
        <v/>
      </c>
      <c r="U1262" s="50" t="str">
        <f t="shared" si="98"/>
        <v/>
      </c>
    </row>
    <row r="1263" spans="1:21" x14ac:dyDescent="0.35">
      <c r="A1263" s="11" t="str">
        <f t="shared" si="99"/>
        <v/>
      </c>
      <c r="B1263" s="32"/>
      <c r="C1263" s="17"/>
      <c r="D1263" s="18"/>
      <c r="E1263" s="12"/>
      <c r="F1263" s="12"/>
      <c r="G1263" s="40" t="str">
        <f>IF(OR(E1263="",F1263=""),"",NETWORKDAYS(E1263,F1263,Lister!$D$7:$D$13))</f>
        <v/>
      </c>
      <c r="H1263" s="14"/>
      <c r="I1263" s="25" t="str">
        <f t="shared" si="95"/>
        <v/>
      </c>
      <c r="J1263" s="45"/>
      <c r="K1263" s="46"/>
      <c r="L1263" s="15"/>
      <c r="M1263" s="49" t="str">
        <f t="shared" si="96"/>
        <v/>
      </c>
      <c r="N1263" s="47" t="str">
        <f t="shared" si="97"/>
        <v/>
      </c>
      <c r="O1263" s="15"/>
      <c r="P1263" s="15"/>
      <c r="Q1263" s="15"/>
      <c r="R1263" s="48" t="str">
        <f>IFERROR(MAX(IF(OR(O1263="",P1263="",Q1263=""),"",IF(AND(MONTH(E1263)=4,MONTH(F1263)=4),(NETWORKDAYS(E1263,F1263,Lister!$D$7:$D$13)-O1263)*N1263/NETWORKDAYS(Lister!$D$19,Lister!$E$19,Lister!$D$7:$D$13),IF(AND(MONTH(E1263)=4,MONTH(F1263)&gt;4),(NETWORKDAYS(E1263,Lister!$E$19,Lister!$D$7:$D$13)-O1263)*N1263/NETWORKDAYS(Lister!$D$19,Lister!$E$19,Lister!$D$7:$D$13),IF(MONTH(E1263)&gt;4,0)))),0),"")</f>
        <v/>
      </c>
      <c r="S1263" s="48" t="str">
        <f>IFERROR(MAX(IF(OR(O1263="",P1263="",Q1263=""),"",IF(AND(MONTH(E1263)=5,MONTH(F1263)=5),(NETWORKDAYS(E1263,F1263,Lister!$D$7:$D$13)-P1263)*N1263/NETWORKDAYS(Lister!$D$20,Lister!$E$20,Lister!$D$7:$D$13),IF(AND(MONTH(E1263)=4,MONTH(F1263)=5),(NETWORKDAYS(Lister!$D$20,F1263,Lister!$D$7:$D$13)-P1263)*N1263/NETWORKDAYS(Lister!$D$20,Lister!$E$20,Lister!$D$7:$D$13),IF(AND(MONTH(E1263)=5,MONTH(F1263)=6),(NETWORKDAYS(E1263,Lister!$E$20,Lister!$D$7:$D$13)-P1263)*N1263/NETWORKDAYS(Lister!$D$20,Lister!$E$20,Lister!$D$7:$D$13),IF(AND(MONTH(E1263)=4,MONTH(F1263)=6),(NETWORKDAYS(Lister!$D$20,Lister!$E$20,Lister!$D$7:$D$13)-P1263)*N1263/NETWORKDAYS(Lister!$D$20,Lister!$E$20,Lister!$D$7:$D$13),IF(OR(MONTH(F1263)=4,MONTH(E1263)=6),0)))))),0),"")</f>
        <v/>
      </c>
      <c r="T1263" s="48" t="str">
        <f>IFERROR(MAX(IF(OR(O1263="",P1263="",Q1263=""),"",IF(AND(MONTH(E1263)=6,MONTH(F1263)=6),(NETWORKDAYS(E1263,F1263,Lister!$D$7:$D$13)-Q1263)*N1263/NETWORKDAYS(Lister!$D$21,Lister!$E$21,Lister!$D$7:$D$13),IF(AND(MONTH(E1263)&lt;6,MONTH(F1263)=6),(NETWORKDAYS(Lister!$D$21,F1263,Lister!$D$7:$D$13)-Q1263)*N1263/NETWORKDAYS(Lister!$D$21,Lister!$E$21,Lister!$D$7:$D$13),IF(MONTH(F1263)&lt;6,0)))),0),"")</f>
        <v/>
      </c>
      <c r="U1263" s="50" t="str">
        <f t="shared" si="98"/>
        <v/>
      </c>
    </row>
    <row r="1264" spans="1:21" x14ac:dyDescent="0.35">
      <c r="A1264" s="11" t="str">
        <f t="shared" si="99"/>
        <v/>
      </c>
      <c r="B1264" s="32"/>
      <c r="C1264" s="17"/>
      <c r="D1264" s="18"/>
      <c r="E1264" s="12"/>
      <c r="F1264" s="12"/>
      <c r="G1264" s="40" t="str">
        <f>IF(OR(E1264="",F1264=""),"",NETWORKDAYS(E1264,F1264,Lister!$D$7:$D$13))</f>
        <v/>
      </c>
      <c r="H1264" s="14"/>
      <c r="I1264" s="25" t="str">
        <f t="shared" si="95"/>
        <v/>
      </c>
      <c r="J1264" s="45"/>
      <c r="K1264" s="46"/>
      <c r="L1264" s="15"/>
      <c r="M1264" s="49" t="str">
        <f t="shared" si="96"/>
        <v/>
      </c>
      <c r="N1264" s="47" t="str">
        <f t="shared" si="97"/>
        <v/>
      </c>
      <c r="O1264" s="15"/>
      <c r="P1264" s="15"/>
      <c r="Q1264" s="15"/>
      <c r="R1264" s="48" t="str">
        <f>IFERROR(MAX(IF(OR(O1264="",P1264="",Q1264=""),"",IF(AND(MONTH(E1264)=4,MONTH(F1264)=4),(NETWORKDAYS(E1264,F1264,Lister!$D$7:$D$13)-O1264)*N1264/NETWORKDAYS(Lister!$D$19,Lister!$E$19,Lister!$D$7:$D$13),IF(AND(MONTH(E1264)=4,MONTH(F1264)&gt;4),(NETWORKDAYS(E1264,Lister!$E$19,Lister!$D$7:$D$13)-O1264)*N1264/NETWORKDAYS(Lister!$D$19,Lister!$E$19,Lister!$D$7:$D$13),IF(MONTH(E1264)&gt;4,0)))),0),"")</f>
        <v/>
      </c>
      <c r="S1264" s="48" t="str">
        <f>IFERROR(MAX(IF(OR(O1264="",P1264="",Q1264=""),"",IF(AND(MONTH(E1264)=5,MONTH(F1264)=5),(NETWORKDAYS(E1264,F1264,Lister!$D$7:$D$13)-P1264)*N1264/NETWORKDAYS(Lister!$D$20,Lister!$E$20,Lister!$D$7:$D$13),IF(AND(MONTH(E1264)=4,MONTH(F1264)=5),(NETWORKDAYS(Lister!$D$20,F1264,Lister!$D$7:$D$13)-P1264)*N1264/NETWORKDAYS(Lister!$D$20,Lister!$E$20,Lister!$D$7:$D$13),IF(AND(MONTH(E1264)=5,MONTH(F1264)=6),(NETWORKDAYS(E1264,Lister!$E$20,Lister!$D$7:$D$13)-P1264)*N1264/NETWORKDAYS(Lister!$D$20,Lister!$E$20,Lister!$D$7:$D$13),IF(AND(MONTH(E1264)=4,MONTH(F1264)=6),(NETWORKDAYS(Lister!$D$20,Lister!$E$20,Lister!$D$7:$D$13)-P1264)*N1264/NETWORKDAYS(Lister!$D$20,Lister!$E$20,Lister!$D$7:$D$13),IF(OR(MONTH(F1264)=4,MONTH(E1264)=6),0)))))),0),"")</f>
        <v/>
      </c>
      <c r="T1264" s="48" t="str">
        <f>IFERROR(MAX(IF(OR(O1264="",P1264="",Q1264=""),"",IF(AND(MONTH(E1264)=6,MONTH(F1264)=6),(NETWORKDAYS(E1264,F1264,Lister!$D$7:$D$13)-Q1264)*N1264/NETWORKDAYS(Lister!$D$21,Lister!$E$21,Lister!$D$7:$D$13),IF(AND(MONTH(E1264)&lt;6,MONTH(F1264)=6),(NETWORKDAYS(Lister!$D$21,F1264,Lister!$D$7:$D$13)-Q1264)*N1264/NETWORKDAYS(Lister!$D$21,Lister!$E$21,Lister!$D$7:$D$13),IF(MONTH(F1264)&lt;6,0)))),0),"")</f>
        <v/>
      </c>
      <c r="U1264" s="50" t="str">
        <f t="shared" si="98"/>
        <v/>
      </c>
    </row>
    <row r="1265" spans="1:21" x14ac:dyDescent="0.35">
      <c r="A1265" s="11" t="str">
        <f t="shared" si="99"/>
        <v/>
      </c>
      <c r="B1265" s="32"/>
      <c r="C1265" s="17"/>
      <c r="D1265" s="18"/>
      <c r="E1265" s="12"/>
      <c r="F1265" s="12"/>
      <c r="G1265" s="40" t="str">
        <f>IF(OR(E1265="",F1265=""),"",NETWORKDAYS(E1265,F1265,Lister!$D$7:$D$13))</f>
        <v/>
      </c>
      <c r="H1265" s="14"/>
      <c r="I1265" s="25" t="str">
        <f t="shared" si="95"/>
        <v/>
      </c>
      <c r="J1265" s="45"/>
      <c r="K1265" s="46"/>
      <c r="L1265" s="15"/>
      <c r="M1265" s="49" t="str">
        <f t="shared" si="96"/>
        <v/>
      </c>
      <c r="N1265" s="47" t="str">
        <f t="shared" si="97"/>
        <v/>
      </c>
      <c r="O1265" s="15"/>
      <c r="P1265" s="15"/>
      <c r="Q1265" s="15"/>
      <c r="R1265" s="48" t="str">
        <f>IFERROR(MAX(IF(OR(O1265="",P1265="",Q1265=""),"",IF(AND(MONTH(E1265)=4,MONTH(F1265)=4),(NETWORKDAYS(E1265,F1265,Lister!$D$7:$D$13)-O1265)*N1265/NETWORKDAYS(Lister!$D$19,Lister!$E$19,Lister!$D$7:$D$13),IF(AND(MONTH(E1265)=4,MONTH(F1265)&gt;4),(NETWORKDAYS(E1265,Lister!$E$19,Lister!$D$7:$D$13)-O1265)*N1265/NETWORKDAYS(Lister!$D$19,Lister!$E$19,Lister!$D$7:$D$13),IF(MONTH(E1265)&gt;4,0)))),0),"")</f>
        <v/>
      </c>
      <c r="S1265" s="48" t="str">
        <f>IFERROR(MAX(IF(OR(O1265="",P1265="",Q1265=""),"",IF(AND(MONTH(E1265)=5,MONTH(F1265)=5),(NETWORKDAYS(E1265,F1265,Lister!$D$7:$D$13)-P1265)*N1265/NETWORKDAYS(Lister!$D$20,Lister!$E$20,Lister!$D$7:$D$13),IF(AND(MONTH(E1265)=4,MONTH(F1265)=5),(NETWORKDAYS(Lister!$D$20,F1265,Lister!$D$7:$D$13)-P1265)*N1265/NETWORKDAYS(Lister!$D$20,Lister!$E$20,Lister!$D$7:$D$13),IF(AND(MONTH(E1265)=5,MONTH(F1265)=6),(NETWORKDAYS(E1265,Lister!$E$20,Lister!$D$7:$D$13)-P1265)*N1265/NETWORKDAYS(Lister!$D$20,Lister!$E$20,Lister!$D$7:$D$13),IF(AND(MONTH(E1265)=4,MONTH(F1265)=6),(NETWORKDAYS(Lister!$D$20,Lister!$E$20,Lister!$D$7:$D$13)-P1265)*N1265/NETWORKDAYS(Lister!$D$20,Lister!$E$20,Lister!$D$7:$D$13),IF(OR(MONTH(F1265)=4,MONTH(E1265)=6),0)))))),0),"")</f>
        <v/>
      </c>
      <c r="T1265" s="48" t="str">
        <f>IFERROR(MAX(IF(OR(O1265="",P1265="",Q1265=""),"",IF(AND(MONTH(E1265)=6,MONTH(F1265)=6),(NETWORKDAYS(E1265,F1265,Lister!$D$7:$D$13)-Q1265)*N1265/NETWORKDAYS(Lister!$D$21,Lister!$E$21,Lister!$D$7:$D$13),IF(AND(MONTH(E1265)&lt;6,MONTH(F1265)=6),(NETWORKDAYS(Lister!$D$21,F1265,Lister!$D$7:$D$13)-Q1265)*N1265/NETWORKDAYS(Lister!$D$21,Lister!$E$21,Lister!$D$7:$D$13),IF(MONTH(F1265)&lt;6,0)))),0),"")</f>
        <v/>
      </c>
      <c r="U1265" s="50" t="str">
        <f t="shared" si="98"/>
        <v/>
      </c>
    </row>
    <row r="1266" spans="1:21" x14ac:dyDescent="0.35">
      <c r="A1266" s="11" t="str">
        <f t="shared" si="99"/>
        <v/>
      </c>
      <c r="B1266" s="32"/>
      <c r="C1266" s="17"/>
      <c r="D1266" s="18"/>
      <c r="E1266" s="12"/>
      <c r="F1266" s="12"/>
      <c r="G1266" s="40" t="str">
        <f>IF(OR(E1266="",F1266=""),"",NETWORKDAYS(E1266,F1266,Lister!$D$7:$D$13))</f>
        <v/>
      </c>
      <c r="H1266" s="14"/>
      <c r="I1266" s="25" t="str">
        <f t="shared" si="95"/>
        <v/>
      </c>
      <c r="J1266" s="45"/>
      <c r="K1266" s="46"/>
      <c r="L1266" s="15"/>
      <c r="M1266" s="49" t="str">
        <f t="shared" si="96"/>
        <v/>
      </c>
      <c r="N1266" s="47" t="str">
        <f t="shared" si="97"/>
        <v/>
      </c>
      <c r="O1266" s="15"/>
      <c r="P1266" s="15"/>
      <c r="Q1266" s="15"/>
      <c r="R1266" s="48" t="str">
        <f>IFERROR(MAX(IF(OR(O1266="",P1266="",Q1266=""),"",IF(AND(MONTH(E1266)=4,MONTH(F1266)=4),(NETWORKDAYS(E1266,F1266,Lister!$D$7:$D$13)-O1266)*N1266/NETWORKDAYS(Lister!$D$19,Lister!$E$19,Lister!$D$7:$D$13),IF(AND(MONTH(E1266)=4,MONTH(F1266)&gt;4),(NETWORKDAYS(E1266,Lister!$E$19,Lister!$D$7:$D$13)-O1266)*N1266/NETWORKDAYS(Lister!$D$19,Lister!$E$19,Lister!$D$7:$D$13),IF(MONTH(E1266)&gt;4,0)))),0),"")</f>
        <v/>
      </c>
      <c r="S1266" s="48" t="str">
        <f>IFERROR(MAX(IF(OR(O1266="",P1266="",Q1266=""),"",IF(AND(MONTH(E1266)=5,MONTH(F1266)=5),(NETWORKDAYS(E1266,F1266,Lister!$D$7:$D$13)-P1266)*N1266/NETWORKDAYS(Lister!$D$20,Lister!$E$20,Lister!$D$7:$D$13),IF(AND(MONTH(E1266)=4,MONTH(F1266)=5),(NETWORKDAYS(Lister!$D$20,F1266,Lister!$D$7:$D$13)-P1266)*N1266/NETWORKDAYS(Lister!$D$20,Lister!$E$20,Lister!$D$7:$D$13),IF(AND(MONTH(E1266)=5,MONTH(F1266)=6),(NETWORKDAYS(E1266,Lister!$E$20,Lister!$D$7:$D$13)-P1266)*N1266/NETWORKDAYS(Lister!$D$20,Lister!$E$20,Lister!$D$7:$D$13),IF(AND(MONTH(E1266)=4,MONTH(F1266)=6),(NETWORKDAYS(Lister!$D$20,Lister!$E$20,Lister!$D$7:$D$13)-P1266)*N1266/NETWORKDAYS(Lister!$D$20,Lister!$E$20,Lister!$D$7:$D$13),IF(OR(MONTH(F1266)=4,MONTH(E1266)=6),0)))))),0),"")</f>
        <v/>
      </c>
      <c r="T1266" s="48" t="str">
        <f>IFERROR(MAX(IF(OR(O1266="",P1266="",Q1266=""),"",IF(AND(MONTH(E1266)=6,MONTH(F1266)=6),(NETWORKDAYS(E1266,F1266,Lister!$D$7:$D$13)-Q1266)*N1266/NETWORKDAYS(Lister!$D$21,Lister!$E$21,Lister!$D$7:$D$13),IF(AND(MONTH(E1266)&lt;6,MONTH(F1266)=6),(NETWORKDAYS(Lister!$D$21,F1266,Lister!$D$7:$D$13)-Q1266)*N1266/NETWORKDAYS(Lister!$D$21,Lister!$E$21,Lister!$D$7:$D$13),IF(MONTH(F1266)&lt;6,0)))),0),"")</f>
        <v/>
      </c>
      <c r="U1266" s="50" t="str">
        <f t="shared" si="98"/>
        <v/>
      </c>
    </row>
    <row r="1267" spans="1:21" x14ac:dyDescent="0.35">
      <c r="A1267" s="11" t="str">
        <f t="shared" si="99"/>
        <v/>
      </c>
      <c r="B1267" s="32"/>
      <c r="C1267" s="17"/>
      <c r="D1267" s="18"/>
      <c r="E1267" s="12"/>
      <c r="F1267" s="12"/>
      <c r="G1267" s="40" t="str">
        <f>IF(OR(E1267="",F1267=""),"",NETWORKDAYS(E1267,F1267,Lister!$D$7:$D$13))</f>
        <v/>
      </c>
      <c r="H1267" s="14"/>
      <c r="I1267" s="25" t="str">
        <f t="shared" si="95"/>
        <v/>
      </c>
      <c r="J1267" s="45"/>
      <c r="K1267" s="46"/>
      <c r="L1267" s="15"/>
      <c r="M1267" s="49" t="str">
        <f t="shared" si="96"/>
        <v/>
      </c>
      <c r="N1267" s="47" t="str">
        <f t="shared" si="97"/>
        <v/>
      </c>
      <c r="O1267" s="15"/>
      <c r="P1267" s="15"/>
      <c r="Q1267" s="15"/>
      <c r="R1267" s="48" t="str">
        <f>IFERROR(MAX(IF(OR(O1267="",P1267="",Q1267=""),"",IF(AND(MONTH(E1267)=4,MONTH(F1267)=4),(NETWORKDAYS(E1267,F1267,Lister!$D$7:$D$13)-O1267)*N1267/NETWORKDAYS(Lister!$D$19,Lister!$E$19,Lister!$D$7:$D$13),IF(AND(MONTH(E1267)=4,MONTH(F1267)&gt;4),(NETWORKDAYS(E1267,Lister!$E$19,Lister!$D$7:$D$13)-O1267)*N1267/NETWORKDAYS(Lister!$D$19,Lister!$E$19,Lister!$D$7:$D$13),IF(MONTH(E1267)&gt;4,0)))),0),"")</f>
        <v/>
      </c>
      <c r="S1267" s="48" t="str">
        <f>IFERROR(MAX(IF(OR(O1267="",P1267="",Q1267=""),"",IF(AND(MONTH(E1267)=5,MONTH(F1267)=5),(NETWORKDAYS(E1267,F1267,Lister!$D$7:$D$13)-P1267)*N1267/NETWORKDAYS(Lister!$D$20,Lister!$E$20,Lister!$D$7:$D$13),IF(AND(MONTH(E1267)=4,MONTH(F1267)=5),(NETWORKDAYS(Lister!$D$20,F1267,Lister!$D$7:$D$13)-P1267)*N1267/NETWORKDAYS(Lister!$D$20,Lister!$E$20,Lister!$D$7:$D$13),IF(AND(MONTH(E1267)=5,MONTH(F1267)=6),(NETWORKDAYS(E1267,Lister!$E$20,Lister!$D$7:$D$13)-P1267)*N1267/NETWORKDAYS(Lister!$D$20,Lister!$E$20,Lister!$D$7:$D$13),IF(AND(MONTH(E1267)=4,MONTH(F1267)=6),(NETWORKDAYS(Lister!$D$20,Lister!$E$20,Lister!$D$7:$D$13)-P1267)*N1267/NETWORKDAYS(Lister!$D$20,Lister!$E$20,Lister!$D$7:$D$13),IF(OR(MONTH(F1267)=4,MONTH(E1267)=6),0)))))),0),"")</f>
        <v/>
      </c>
      <c r="T1267" s="48" t="str">
        <f>IFERROR(MAX(IF(OR(O1267="",P1267="",Q1267=""),"",IF(AND(MONTH(E1267)=6,MONTH(F1267)=6),(NETWORKDAYS(E1267,F1267,Lister!$D$7:$D$13)-Q1267)*N1267/NETWORKDAYS(Lister!$D$21,Lister!$E$21,Lister!$D$7:$D$13),IF(AND(MONTH(E1267)&lt;6,MONTH(F1267)=6),(NETWORKDAYS(Lister!$D$21,F1267,Lister!$D$7:$D$13)-Q1267)*N1267/NETWORKDAYS(Lister!$D$21,Lister!$E$21,Lister!$D$7:$D$13),IF(MONTH(F1267)&lt;6,0)))),0),"")</f>
        <v/>
      </c>
      <c r="U1267" s="50" t="str">
        <f t="shared" si="98"/>
        <v/>
      </c>
    </row>
    <row r="1268" spans="1:21" x14ac:dyDescent="0.35">
      <c r="A1268" s="11" t="str">
        <f t="shared" si="99"/>
        <v/>
      </c>
      <c r="B1268" s="32"/>
      <c r="C1268" s="17"/>
      <c r="D1268" s="18"/>
      <c r="E1268" s="12"/>
      <c r="F1268" s="12"/>
      <c r="G1268" s="40" t="str">
        <f>IF(OR(E1268="",F1268=""),"",NETWORKDAYS(E1268,F1268,Lister!$D$7:$D$13))</f>
        <v/>
      </c>
      <c r="H1268" s="14"/>
      <c r="I1268" s="25" t="str">
        <f t="shared" si="95"/>
        <v/>
      </c>
      <c r="J1268" s="45"/>
      <c r="K1268" s="46"/>
      <c r="L1268" s="15"/>
      <c r="M1268" s="49" t="str">
        <f t="shared" si="96"/>
        <v/>
      </c>
      <c r="N1268" s="47" t="str">
        <f t="shared" si="97"/>
        <v/>
      </c>
      <c r="O1268" s="15"/>
      <c r="P1268" s="15"/>
      <c r="Q1268" s="15"/>
      <c r="R1268" s="48" t="str">
        <f>IFERROR(MAX(IF(OR(O1268="",P1268="",Q1268=""),"",IF(AND(MONTH(E1268)=4,MONTH(F1268)=4),(NETWORKDAYS(E1268,F1268,Lister!$D$7:$D$13)-O1268)*N1268/NETWORKDAYS(Lister!$D$19,Lister!$E$19,Lister!$D$7:$D$13),IF(AND(MONTH(E1268)=4,MONTH(F1268)&gt;4),(NETWORKDAYS(E1268,Lister!$E$19,Lister!$D$7:$D$13)-O1268)*N1268/NETWORKDAYS(Lister!$D$19,Lister!$E$19,Lister!$D$7:$D$13),IF(MONTH(E1268)&gt;4,0)))),0),"")</f>
        <v/>
      </c>
      <c r="S1268" s="48" t="str">
        <f>IFERROR(MAX(IF(OR(O1268="",P1268="",Q1268=""),"",IF(AND(MONTH(E1268)=5,MONTH(F1268)=5),(NETWORKDAYS(E1268,F1268,Lister!$D$7:$D$13)-P1268)*N1268/NETWORKDAYS(Lister!$D$20,Lister!$E$20,Lister!$D$7:$D$13),IF(AND(MONTH(E1268)=4,MONTH(F1268)=5),(NETWORKDAYS(Lister!$D$20,F1268,Lister!$D$7:$D$13)-P1268)*N1268/NETWORKDAYS(Lister!$D$20,Lister!$E$20,Lister!$D$7:$D$13),IF(AND(MONTH(E1268)=5,MONTH(F1268)=6),(NETWORKDAYS(E1268,Lister!$E$20,Lister!$D$7:$D$13)-P1268)*N1268/NETWORKDAYS(Lister!$D$20,Lister!$E$20,Lister!$D$7:$D$13),IF(AND(MONTH(E1268)=4,MONTH(F1268)=6),(NETWORKDAYS(Lister!$D$20,Lister!$E$20,Lister!$D$7:$D$13)-P1268)*N1268/NETWORKDAYS(Lister!$D$20,Lister!$E$20,Lister!$D$7:$D$13),IF(OR(MONTH(F1268)=4,MONTH(E1268)=6),0)))))),0),"")</f>
        <v/>
      </c>
      <c r="T1268" s="48" t="str">
        <f>IFERROR(MAX(IF(OR(O1268="",P1268="",Q1268=""),"",IF(AND(MONTH(E1268)=6,MONTH(F1268)=6),(NETWORKDAYS(E1268,F1268,Lister!$D$7:$D$13)-Q1268)*N1268/NETWORKDAYS(Lister!$D$21,Lister!$E$21,Lister!$D$7:$D$13),IF(AND(MONTH(E1268)&lt;6,MONTH(F1268)=6),(NETWORKDAYS(Lister!$D$21,F1268,Lister!$D$7:$D$13)-Q1268)*N1268/NETWORKDAYS(Lister!$D$21,Lister!$E$21,Lister!$D$7:$D$13),IF(MONTH(F1268)&lt;6,0)))),0),"")</f>
        <v/>
      </c>
      <c r="U1268" s="50" t="str">
        <f t="shared" si="98"/>
        <v/>
      </c>
    </row>
    <row r="1269" spans="1:21" x14ac:dyDescent="0.35">
      <c r="A1269" s="11" t="str">
        <f t="shared" si="99"/>
        <v/>
      </c>
      <c r="B1269" s="32"/>
      <c r="C1269" s="17"/>
      <c r="D1269" s="18"/>
      <c r="E1269" s="12"/>
      <c r="F1269" s="12"/>
      <c r="G1269" s="40" t="str">
        <f>IF(OR(E1269="",F1269=""),"",NETWORKDAYS(E1269,F1269,Lister!$D$7:$D$13))</f>
        <v/>
      </c>
      <c r="H1269" s="14"/>
      <c r="I1269" s="25" t="str">
        <f t="shared" si="95"/>
        <v/>
      </c>
      <c r="J1269" s="45"/>
      <c r="K1269" s="46"/>
      <c r="L1269" s="15"/>
      <c r="M1269" s="49" t="str">
        <f t="shared" si="96"/>
        <v/>
      </c>
      <c r="N1269" s="47" t="str">
        <f t="shared" si="97"/>
        <v/>
      </c>
      <c r="O1269" s="15"/>
      <c r="P1269" s="15"/>
      <c r="Q1269" s="15"/>
      <c r="R1269" s="48" t="str">
        <f>IFERROR(MAX(IF(OR(O1269="",P1269="",Q1269=""),"",IF(AND(MONTH(E1269)=4,MONTH(F1269)=4),(NETWORKDAYS(E1269,F1269,Lister!$D$7:$D$13)-O1269)*N1269/NETWORKDAYS(Lister!$D$19,Lister!$E$19,Lister!$D$7:$D$13),IF(AND(MONTH(E1269)=4,MONTH(F1269)&gt;4),(NETWORKDAYS(E1269,Lister!$E$19,Lister!$D$7:$D$13)-O1269)*N1269/NETWORKDAYS(Lister!$D$19,Lister!$E$19,Lister!$D$7:$D$13),IF(MONTH(E1269)&gt;4,0)))),0),"")</f>
        <v/>
      </c>
      <c r="S1269" s="48" t="str">
        <f>IFERROR(MAX(IF(OR(O1269="",P1269="",Q1269=""),"",IF(AND(MONTH(E1269)=5,MONTH(F1269)=5),(NETWORKDAYS(E1269,F1269,Lister!$D$7:$D$13)-P1269)*N1269/NETWORKDAYS(Lister!$D$20,Lister!$E$20,Lister!$D$7:$D$13),IF(AND(MONTH(E1269)=4,MONTH(F1269)=5),(NETWORKDAYS(Lister!$D$20,F1269,Lister!$D$7:$D$13)-P1269)*N1269/NETWORKDAYS(Lister!$D$20,Lister!$E$20,Lister!$D$7:$D$13),IF(AND(MONTH(E1269)=5,MONTH(F1269)=6),(NETWORKDAYS(E1269,Lister!$E$20,Lister!$D$7:$D$13)-P1269)*N1269/NETWORKDAYS(Lister!$D$20,Lister!$E$20,Lister!$D$7:$D$13),IF(AND(MONTH(E1269)=4,MONTH(F1269)=6),(NETWORKDAYS(Lister!$D$20,Lister!$E$20,Lister!$D$7:$D$13)-P1269)*N1269/NETWORKDAYS(Lister!$D$20,Lister!$E$20,Lister!$D$7:$D$13),IF(OR(MONTH(F1269)=4,MONTH(E1269)=6),0)))))),0),"")</f>
        <v/>
      </c>
      <c r="T1269" s="48" t="str">
        <f>IFERROR(MAX(IF(OR(O1269="",P1269="",Q1269=""),"",IF(AND(MONTH(E1269)=6,MONTH(F1269)=6),(NETWORKDAYS(E1269,F1269,Lister!$D$7:$D$13)-Q1269)*N1269/NETWORKDAYS(Lister!$D$21,Lister!$E$21,Lister!$D$7:$D$13),IF(AND(MONTH(E1269)&lt;6,MONTH(F1269)=6),(NETWORKDAYS(Lister!$D$21,F1269,Lister!$D$7:$D$13)-Q1269)*N1269/NETWORKDAYS(Lister!$D$21,Lister!$E$21,Lister!$D$7:$D$13),IF(MONTH(F1269)&lt;6,0)))),0),"")</f>
        <v/>
      </c>
      <c r="U1269" s="50" t="str">
        <f t="shared" si="98"/>
        <v/>
      </c>
    </row>
    <row r="1270" spans="1:21" x14ac:dyDescent="0.35">
      <c r="A1270" s="11" t="str">
        <f t="shared" si="99"/>
        <v/>
      </c>
      <c r="B1270" s="32"/>
      <c r="C1270" s="17"/>
      <c r="D1270" s="18"/>
      <c r="E1270" s="12"/>
      <c r="F1270" s="12"/>
      <c r="G1270" s="40" t="str">
        <f>IF(OR(E1270="",F1270=""),"",NETWORKDAYS(E1270,F1270,Lister!$D$7:$D$13))</f>
        <v/>
      </c>
      <c r="H1270" s="14"/>
      <c r="I1270" s="25" t="str">
        <f t="shared" si="95"/>
        <v/>
      </c>
      <c r="J1270" s="45"/>
      <c r="K1270" s="46"/>
      <c r="L1270" s="15"/>
      <c r="M1270" s="49" t="str">
        <f t="shared" si="96"/>
        <v/>
      </c>
      <c r="N1270" s="47" t="str">
        <f t="shared" si="97"/>
        <v/>
      </c>
      <c r="O1270" s="15"/>
      <c r="P1270" s="15"/>
      <c r="Q1270" s="15"/>
      <c r="R1270" s="48" t="str">
        <f>IFERROR(MAX(IF(OR(O1270="",P1270="",Q1270=""),"",IF(AND(MONTH(E1270)=4,MONTH(F1270)=4),(NETWORKDAYS(E1270,F1270,Lister!$D$7:$D$13)-O1270)*N1270/NETWORKDAYS(Lister!$D$19,Lister!$E$19,Lister!$D$7:$D$13),IF(AND(MONTH(E1270)=4,MONTH(F1270)&gt;4),(NETWORKDAYS(E1270,Lister!$E$19,Lister!$D$7:$D$13)-O1270)*N1270/NETWORKDAYS(Lister!$D$19,Lister!$E$19,Lister!$D$7:$D$13),IF(MONTH(E1270)&gt;4,0)))),0),"")</f>
        <v/>
      </c>
      <c r="S1270" s="48" t="str">
        <f>IFERROR(MAX(IF(OR(O1270="",P1270="",Q1270=""),"",IF(AND(MONTH(E1270)=5,MONTH(F1270)=5),(NETWORKDAYS(E1270,F1270,Lister!$D$7:$D$13)-P1270)*N1270/NETWORKDAYS(Lister!$D$20,Lister!$E$20,Lister!$D$7:$D$13),IF(AND(MONTH(E1270)=4,MONTH(F1270)=5),(NETWORKDAYS(Lister!$D$20,F1270,Lister!$D$7:$D$13)-P1270)*N1270/NETWORKDAYS(Lister!$D$20,Lister!$E$20,Lister!$D$7:$D$13),IF(AND(MONTH(E1270)=5,MONTH(F1270)=6),(NETWORKDAYS(E1270,Lister!$E$20,Lister!$D$7:$D$13)-P1270)*N1270/NETWORKDAYS(Lister!$D$20,Lister!$E$20,Lister!$D$7:$D$13),IF(AND(MONTH(E1270)=4,MONTH(F1270)=6),(NETWORKDAYS(Lister!$D$20,Lister!$E$20,Lister!$D$7:$D$13)-P1270)*N1270/NETWORKDAYS(Lister!$D$20,Lister!$E$20,Lister!$D$7:$D$13),IF(OR(MONTH(F1270)=4,MONTH(E1270)=6),0)))))),0),"")</f>
        <v/>
      </c>
      <c r="T1270" s="48" t="str">
        <f>IFERROR(MAX(IF(OR(O1270="",P1270="",Q1270=""),"",IF(AND(MONTH(E1270)=6,MONTH(F1270)=6),(NETWORKDAYS(E1270,F1270,Lister!$D$7:$D$13)-Q1270)*N1270/NETWORKDAYS(Lister!$D$21,Lister!$E$21,Lister!$D$7:$D$13),IF(AND(MONTH(E1270)&lt;6,MONTH(F1270)=6),(NETWORKDAYS(Lister!$D$21,F1270,Lister!$D$7:$D$13)-Q1270)*N1270/NETWORKDAYS(Lister!$D$21,Lister!$E$21,Lister!$D$7:$D$13),IF(MONTH(F1270)&lt;6,0)))),0),"")</f>
        <v/>
      </c>
      <c r="U1270" s="50" t="str">
        <f t="shared" si="98"/>
        <v/>
      </c>
    </row>
    <row r="1271" spans="1:21" x14ac:dyDescent="0.35">
      <c r="A1271" s="11" t="str">
        <f t="shared" si="99"/>
        <v/>
      </c>
      <c r="B1271" s="32"/>
      <c r="C1271" s="17"/>
      <c r="D1271" s="18"/>
      <c r="E1271" s="12"/>
      <c r="F1271" s="12"/>
      <c r="G1271" s="40" t="str">
        <f>IF(OR(E1271="",F1271=""),"",NETWORKDAYS(E1271,F1271,Lister!$D$7:$D$13))</f>
        <v/>
      </c>
      <c r="H1271" s="14"/>
      <c r="I1271" s="25" t="str">
        <f t="shared" si="95"/>
        <v/>
      </c>
      <c r="J1271" s="45"/>
      <c r="K1271" s="46"/>
      <c r="L1271" s="15"/>
      <c r="M1271" s="49" t="str">
        <f t="shared" si="96"/>
        <v/>
      </c>
      <c r="N1271" s="47" t="str">
        <f t="shared" si="97"/>
        <v/>
      </c>
      <c r="O1271" s="15"/>
      <c r="P1271" s="15"/>
      <c r="Q1271" s="15"/>
      <c r="R1271" s="48" t="str">
        <f>IFERROR(MAX(IF(OR(O1271="",P1271="",Q1271=""),"",IF(AND(MONTH(E1271)=4,MONTH(F1271)=4),(NETWORKDAYS(E1271,F1271,Lister!$D$7:$D$13)-O1271)*N1271/NETWORKDAYS(Lister!$D$19,Lister!$E$19,Lister!$D$7:$D$13),IF(AND(MONTH(E1271)=4,MONTH(F1271)&gt;4),(NETWORKDAYS(E1271,Lister!$E$19,Lister!$D$7:$D$13)-O1271)*N1271/NETWORKDAYS(Lister!$D$19,Lister!$E$19,Lister!$D$7:$D$13),IF(MONTH(E1271)&gt;4,0)))),0),"")</f>
        <v/>
      </c>
      <c r="S1271" s="48" t="str">
        <f>IFERROR(MAX(IF(OR(O1271="",P1271="",Q1271=""),"",IF(AND(MONTH(E1271)=5,MONTH(F1271)=5),(NETWORKDAYS(E1271,F1271,Lister!$D$7:$D$13)-P1271)*N1271/NETWORKDAYS(Lister!$D$20,Lister!$E$20,Lister!$D$7:$D$13),IF(AND(MONTH(E1271)=4,MONTH(F1271)=5),(NETWORKDAYS(Lister!$D$20,F1271,Lister!$D$7:$D$13)-P1271)*N1271/NETWORKDAYS(Lister!$D$20,Lister!$E$20,Lister!$D$7:$D$13),IF(AND(MONTH(E1271)=5,MONTH(F1271)=6),(NETWORKDAYS(E1271,Lister!$E$20,Lister!$D$7:$D$13)-P1271)*N1271/NETWORKDAYS(Lister!$D$20,Lister!$E$20,Lister!$D$7:$D$13),IF(AND(MONTH(E1271)=4,MONTH(F1271)=6),(NETWORKDAYS(Lister!$D$20,Lister!$E$20,Lister!$D$7:$D$13)-P1271)*N1271/NETWORKDAYS(Lister!$D$20,Lister!$E$20,Lister!$D$7:$D$13),IF(OR(MONTH(F1271)=4,MONTH(E1271)=6),0)))))),0),"")</f>
        <v/>
      </c>
      <c r="T1271" s="48" t="str">
        <f>IFERROR(MAX(IF(OR(O1271="",P1271="",Q1271=""),"",IF(AND(MONTH(E1271)=6,MONTH(F1271)=6),(NETWORKDAYS(E1271,F1271,Lister!$D$7:$D$13)-Q1271)*N1271/NETWORKDAYS(Lister!$D$21,Lister!$E$21,Lister!$D$7:$D$13),IF(AND(MONTH(E1271)&lt;6,MONTH(F1271)=6),(NETWORKDAYS(Lister!$D$21,F1271,Lister!$D$7:$D$13)-Q1271)*N1271/NETWORKDAYS(Lister!$D$21,Lister!$E$21,Lister!$D$7:$D$13),IF(MONTH(F1271)&lt;6,0)))),0),"")</f>
        <v/>
      </c>
      <c r="U1271" s="50" t="str">
        <f t="shared" si="98"/>
        <v/>
      </c>
    </row>
    <row r="1272" spans="1:21" x14ac:dyDescent="0.35">
      <c r="A1272" s="11" t="str">
        <f t="shared" si="99"/>
        <v/>
      </c>
      <c r="B1272" s="32"/>
      <c r="C1272" s="17"/>
      <c r="D1272" s="18"/>
      <c r="E1272" s="12"/>
      <c r="F1272" s="12"/>
      <c r="G1272" s="40" t="str">
        <f>IF(OR(E1272="",F1272=""),"",NETWORKDAYS(E1272,F1272,Lister!$D$7:$D$13))</f>
        <v/>
      </c>
      <c r="H1272" s="14"/>
      <c r="I1272" s="25" t="str">
        <f t="shared" si="95"/>
        <v/>
      </c>
      <c r="J1272" s="45"/>
      <c r="K1272" s="46"/>
      <c r="L1272" s="15"/>
      <c r="M1272" s="49" t="str">
        <f t="shared" si="96"/>
        <v/>
      </c>
      <c r="N1272" s="47" t="str">
        <f t="shared" si="97"/>
        <v/>
      </c>
      <c r="O1272" s="15"/>
      <c r="P1272" s="15"/>
      <c r="Q1272" s="15"/>
      <c r="R1272" s="48" t="str">
        <f>IFERROR(MAX(IF(OR(O1272="",P1272="",Q1272=""),"",IF(AND(MONTH(E1272)=4,MONTH(F1272)=4),(NETWORKDAYS(E1272,F1272,Lister!$D$7:$D$13)-O1272)*N1272/NETWORKDAYS(Lister!$D$19,Lister!$E$19,Lister!$D$7:$D$13),IF(AND(MONTH(E1272)=4,MONTH(F1272)&gt;4),(NETWORKDAYS(E1272,Lister!$E$19,Lister!$D$7:$D$13)-O1272)*N1272/NETWORKDAYS(Lister!$D$19,Lister!$E$19,Lister!$D$7:$D$13),IF(MONTH(E1272)&gt;4,0)))),0),"")</f>
        <v/>
      </c>
      <c r="S1272" s="48" t="str">
        <f>IFERROR(MAX(IF(OR(O1272="",P1272="",Q1272=""),"",IF(AND(MONTH(E1272)=5,MONTH(F1272)=5),(NETWORKDAYS(E1272,F1272,Lister!$D$7:$D$13)-P1272)*N1272/NETWORKDAYS(Lister!$D$20,Lister!$E$20,Lister!$D$7:$D$13),IF(AND(MONTH(E1272)=4,MONTH(F1272)=5),(NETWORKDAYS(Lister!$D$20,F1272,Lister!$D$7:$D$13)-P1272)*N1272/NETWORKDAYS(Lister!$D$20,Lister!$E$20,Lister!$D$7:$D$13),IF(AND(MONTH(E1272)=5,MONTH(F1272)=6),(NETWORKDAYS(E1272,Lister!$E$20,Lister!$D$7:$D$13)-P1272)*N1272/NETWORKDAYS(Lister!$D$20,Lister!$E$20,Lister!$D$7:$D$13),IF(AND(MONTH(E1272)=4,MONTH(F1272)=6),(NETWORKDAYS(Lister!$D$20,Lister!$E$20,Lister!$D$7:$D$13)-P1272)*N1272/NETWORKDAYS(Lister!$D$20,Lister!$E$20,Lister!$D$7:$D$13),IF(OR(MONTH(F1272)=4,MONTH(E1272)=6),0)))))),0),"")</f>
        <v/>
      </c>
      <c r="T1272" s="48" t="str">
        <f>IFERROR(MAX(IF(OR(O1272="",P1272="",Q1272=""),"",IF(AND(MONTH(E1272)=6,MONTH(F1272)=6),(NETWORKDAYS(E1272,F1272,Lister!$D$7:$D$13)-Q1272)*N1272/NETWORKDAYS(Lister!$D$21,Lister!$E$21,Lister!$D$7:$D$13),IF(AND(MONTH(E1272)&lt;6,MONTH(F1272)=6),(NETWORKDAYS(Lister!$D$21,F1272,Lister!$D$7:$D$13)-Q1272)*N1272/NETWORKDAYS(Lister!$D$21,Lister!$E$21,Lister!$D$7:$D$13),IF(MONTH(F1272)&lt;6,0)))),0),"")</f>
        <v/>
      </c>
      <c r="U1272" s="50" t="str">
        <f t="shared" si="98"/>
        <v/>
      </c>
    </row>
    <row r="1273" spans="1:21" x14ac:dyDescent="0.35">
      <c r="A1273" s="11" t="str">
        <f t="shared" si="99"/>
        <v/>
      </c>
      <c r="B1273" s="32"/>
      <c r="C1273" s="17"/>
      <c r="D1273" s="18"/>
      <c r="E1273" s="12"/>
      <c r="F1273" s="12"/>
      <c r="G1273" s="40" t="str">
        <f>IF(OR(E1273="",F1273=""),"",NETWORKDAYS(E1273,F1273,Lister!$D$7:$D$13))</f>
        <v/>
      </c>
      <c r="H1273" s="14"/>
      <c r="I1273" s="25" t="str">
        <f t="shared" si="95"/>
        <v/>
      </c>
      <c r="J1273" s="45"/>
      <c r="K1273" s="46"/>
      <c r="L1273" s="15"/>
      <c r="M1273" s="49" t="str">
        <f t="shared" si="96"/>
        <v/>
      </c>
      <c r="N1273" s="47" t="str">
        <f t="shared" si="97"/>
        <v/>
      </c>
      <c r="O1273" s="15"/>
      <c r="P1273" s="15"/>
      <c r="Q1273" s="15"/>
      <c r="R1273" s="48" t="str">
        <f>IFERROR(MAX(IF(OR(O1273="",P1273="",Q1273=""),"",IF(AND(MONTH(E1273)=4,MONTH(F1273)=4),(NETWORKDAYS(E1273,F1273,Lister!$D$7:$D$13)-O1273)*N1273/NETWORKDAYS(Lister!$D$19,Lister!$E$19,Lister!$D$7:$D$13),IF(AND(MONTH(E1273)=4,MONTH(F1273)&gt;4),(NETWORKDAYS(E1273,Lister!$E$19,Lister!$D$7:$D$13)-O1273)*N1273/NETWORKDAYS(Lister!$D$19,Lister!$E$19,Lister!$D$7:$D$13),IF(MONTH(E1273)&gt;4,0)))),0),"")</f>
        <v/>
      </c>
      <c r="S1273" s="48" t="str">
        <f>IFERROR(MAX(IF(OR(O1273="",P1273="",Q1273=""),"",IF(AND(MONTH(E1273)=5,MONTH(F1273)=5),(NETWORKDAYS(E1273,F1273,Lister!$D$7:$D$13)-P1273)*N1273/NETWORKDAYS(Lister!$D$20,Lister!$E$20,Lister!$D$7:$D$13),IF(AND(MONTH(E1273)=4,MONTH(F1273)=5),(NETWORKDAYS(Lister!$D$20,F1273,Lister!$D$7:$D$13)-P1273)*N1273/NETWORKDAYS(Lister!$D$20,Lister!$E$20,Lister!$D$7:$D$13),IF(AND(MONTH(E1273)=5,MONTH(F1273)=6),(NETWORKDAYS(E1273,Lister!$E$20,Lister!$D$7:$D$13)-P1273)*N1273/NETWORKDAYS(Lister!$D$20,Lister!$E$20,Lister!$D$7:$D$13),IF(AND(MONTH(E1273)=4,MONTH(F1273)=6),(NETWORKDAYS(Lister!$D$20,Lister!$E$20,Lister!$D$7:$D$13)-P1273)*N1273/NETWORKDAYS(Lister!$D$20,Lister!$E$20,Lister!$D$7:$D$13),IF(OR(MONTH(F1273)=4,MONTH(E1273)=6),0)))))),0),"")</f>
        <v/>
      </c>
      <c r="T1273" s="48" t="str">
        <f>IFERROR(MAX(IF(OR(O1273="",P1273="",Q1273=""),"",IF(AND(MONTH(E1273)=6,MONTH(F1273)=6),(NETWORKDAYS(E1273,F1273,Lister!$D$7:$D$13)-Q1273)*N1273/NETWORKDAYS(Lister!$D$21,Lister!$E$21,Lister!$D$7:$D$13),IF(AND(MONTH(E1273)&lt;6,MONTH(F1273)=6),(NETWORKDAYS(Lister!$D$21,F1273,Lister!$D$7:$D$13)-Q1273)*N1273/NETWORKDAYS(Lister!$D$21,Lister!$E$21,Lister!$D$7:$D$13),IF(MONTH(F1273)&lt;6,0)))),0),"")</f>
        <v/>
      </c>
      <c r="U1273" s="50" t="str">
        <f t="shared" si="98"/>
        <v/>
      </c>
    </row>
    <row r="1274" spans="1:21" x14ac:dyDescent="0.35">
      <c r="A1274" s="11" t="str">
        <f t="shared" si="99"/>
        <v/>
      </c>
      <c r="B1274" s="32"/>
      <c r="C1274" s="17"/>
      <c r="D1274" s="18"/>
      <c r="E1274" s="12"/>
      <c r="F1274" s="12"/>
      <c r="G1274" s="40" t="str">
        <f>IF(OR(E1274="",F1274=""),"",NETWORKDAYS(E1274,F1274,Lister!$D$7:$D$13))</f>
        <v/>
      </c>
      <c r="H1274" s="14"/>
      <c r="I1274" s="25" t="str">
        <f t="shared" si="95"/>
        <v/>
      </c>
      <c r="J1274" s="45"/>
      <c r="K1274" s="46"/>
      <c r="L1274" s="15"/>
      <c r="M1274" s="49" t="str">
        <f t="shared" si="96"/>
        <v/>
      </c>
      <c r="N1274" s="47" t="str">
        <f t="shared" si="97"/>
        <v/>
      </c>
      <c r="O1274" s="15"/>
      <c r="P1274" s="15"/>
      <c r="Q1274" s="15"/>
      <c r="R1274" s="48" t="str">
        <f>IFERROR(MAX(IF(OR(O1274="",P1274="",Q1274=""),"",IF(AND(MONTH(E1274)=4,MONTH(F1274)=4),(NETWORKDAYS(E1274,F1274,Lister!$D$7:$D$13)-O1274)*N1274/NETWORKDAYS(Lister!$D$19,Lister!$E$19,Lister!$D$7:$D$13),IF(AND(MONTH(E1274)=4,MONTH(F1274)&gt;4),(NETWORKDAYS(E1274,Lister!$E$19,Lister!$D$7:$D$13)-O1274)*N1274/NETWORKDAYS(Lister!$D$19,Lister!$E$19,Lister!$D$7:$D$13),IF(MONTH(E1274)&gt;4,0)))),0),"")</f>
        <v/>
      </c>
      <c r="S1274" s="48" t="str">
        <f>IFERROR(MAX(IF(OR(O1274="",P1274="",Q1274=""),"",IF(AND(MONTH(E1274)=5,MONTH(F1274)=5),(NETWORKDAYS(E1274,F1274,Lister!$D$7:$D$13)-P1274)*N1274/NETWORKDAYS(Lister!$D$20,Lister!$E$20,Lister!$D$7:$D$13),IF(AND(MONTH(E1274)=4,MONTH(F1274)=5),(NETWORKDAYS(Lister!$D$20,F1274,Lister!$D$7:$D$13)-P1274)*N1274/NETWORKDAYS(Lister!$D$20,Lister!$E$20,Lister!$D$7:$D$13),IF(AND(MONTH(E1274)=5,MONTH(F1274)=6),(NETWORKDAYS(E1274,Lister!$E$20,Lister!$D$7:$D$13)-P1274)*N1274/NETWORKDAYS(Lister!$D$20,Lister!$E$20,Lister!$D$7:$D$13),IF(AND(MONTH(E1274)=4,MONTH(F1274)=6),(NETWORKDAYS(Lister!$D$20,Lister!$E$20,Lister!$D$7:$D$13)-P1274)*N1274/NETWORKDAYS(Lister!$D$20,Lister!$E$20,Lister!$D$7:$D$13),IF(OR(MONTH(F1274)=4,MONTH(E1274)=6),0)))))),0),"")</f>
        <v/>
      </c>
      <c r="T1274" s="48" t="str">
        <f>IFERROR(MAX(IF(OR(O1274="",P1274="",Q1274=""),"",IF(AND(MONTH(E1274)=6,MONTH(F1274)=6),(NETWORKDAYS(E1274,F1274,Lister!$D$7:$D$13)-Q1274)*N1274/NETWORKDAYS(Lister!$D$21,Lister!$E$21,Lister!$D$7:$D$13),IF(AND(MONTH(E1274)&lt;6,MONTH(F1274)=6),(NETWORKDAYS(Lister!$D$21,F1274,Lister!$D$7:$D$13)-Q1274)*N1274/NETWORKDAYS(Lister!$D$21,Lister!$E$21,Lister!$D$7:$D$13),IF(MONTH(F1274)&lt;6,0)))),0),"")</f>
        <v/>
      </c>
      <c r="U1274" s="50" t="str">
        <f t="shared" si="98"/>
        <v/>
      </c>
    </row>
    <row r="1275" spans="1:21" x14ac:dyDescent="0.35">
      <c r="A1275" s="11" t="str">
        <f t="shared" si="99"/>
        <v/>
      </c>
      <c r="B1275" s="32"/>
      <c r="C1275" s="17"/>
      <c r="D1275" s="18"/>
      <c r="E1275" s="12"/>
      <c r="F1275" s="12"/>
      <c r="G1275" s="40" t="str">
        <f>IF(OR(E1275="",F1275=""),"",NETWORKDAYS(E1275,F1275,Lister!$D$7:$D$13))</f>
        <v/>
      </c>
      <c r="H1275" s="14"/>
      <c r="I1275" s="25" t="str">
        <f t="shared" si="95"/>
        <v/>
      </c>
      <c r="J1275" s="45"/>
      <c r="K1275" s="46"/>
      <c r="L1275" s="15"/>
      <c r="M1275" s="49" t="str">
        <f t="shared" si="96"/>
        <v/>
      </c>
      <c r="N1275" s="47" t="str">
        <f t="shared" si="97"/>
        <v/>
      </c>
      <c r="O1275" s="15"/>
      <c r="P1275" s="15"/>
      <c r="Q1275" s="15"/>
      <c r="R1275" s="48" t="str">
        <f>IFERROR(MAX(IF(OR(O1275="",P1275="",Q1275=""),"",IF(AND(MONTH(E1275)=4,MONTH(F1275)=4),(NETWORKDAYS(E1275,F1275,Lister!$D$7:$D$13)-O1275)*N1275/NETWORKDAYS(Lister!$D$19,Lister!$E$19,Lister!$D$7:$D$13),IF(AND(MONTH(E1275)=4,MONTH(F1275)&gt;4),(NETWORKDAYS(E1275,Lister!$E$19,Lister!$D$7:$D$13)-O1275)*N1275/NETWORKDAYS(Lister!$D$19,Lister!$E$19,Lister!$D$7:$D$13),IF(MONTH(E1275)&gt;4,0)))),0),"")</f>
        <v/>
      </c>
      <c r="S1275" s="48" t="str">
        <f>IFERROR(MAX(IF(OR(O1275="",P1275="",Q1275=""),"",IF(AND(MONTH(E1275)=5,MONTH(F1275)=5),(NETWORKDAYS(E1275,F1275,Lister!$D$7:$D$13)-P1275)*N1275/NETWORKDAYS(Lister!$D$20,Lister!$E$20,Lister!$D$7:$D$13),IF(AND(MONTH(E1275)=4,MONTH(F1275)=5),(NETWORKDAYS(Lister!$D$20,F1275,Lister!$D$7:$D$13)-P1275)*N1275/NETWORKDAYS(Lister!$D$20,Lister!$E$20,Lister!$D$7:$D$13),IF(AND(MONTH(E1275)=5,MONTH(F1275)=6),(NETWORKDAYS(E1275,Lister!$E$20,Lister!$D$7:$D$13)-P1275)*N1275/NETWORKDAYS(Lister!$D$20,Lister!$E$20,Lister!$D$7:$D$13),IF(AND(MONTH(E1275)=4,MONTH(F1275)=6),(NETWORKDAYS(Lister!$D$20,Lister!$E$20,Lister!$D$7:$D$13)-P1275)*N1275/NETWORKDAYS(Lister!$D$20,Lister!$E$20,Lister!$D$7:$D$13),IF(OR(MONTH(F1275)=4,MONTH(E1275)=6),0)))))),0),"")</f>
        <v/>
      </c>
      <c r="T1275" s="48" t="str">
        <f>IFERROR(MAX(IF(OR(O1275="",P1275="",Q1275=""),"",IF(AND(MONTH(E1275)=6,MONTH(F1275)=6),(NETWORKDAYS(E1275,F1275,Lister!$D$7:$D$13)-Q1275)*N1275/NETWORKDAYS(Lister!$D$21,Lister!$E$21,Lister!$D$7:$D$13),IF(AND(MONTH(E1275)&lt;6,MONTH(F1275)=6),(NETWORKDAYS(Lister!$D$21,F1275,Lister!$D$7:$D$13)-Q1275)*N1275/NETWORKDAYS(Lister!$D$21,Lister!$E$21,Lister!$D$7:$D$13),IF(MONTH(F1275)&lt;6,0)))),0),"")</f>
        <v/>
      </c>
      <c r="U1275" s="50" t="str">
        <f t="shared" si="98"/>
        <v/>
      </c>
    </row>
    <row r="1276" spans="1:21" x14ac:dyDescent="0.35">
      <c r="A1276" s="11" t="str">
        <f t="shared" si="99"/>
        <v/>
      </c>
      <c r="B1276" s="32"/>
      <c r="C1276" s="17"/>
      <c r="D1276" s="18"/>
      <c r="E1276" s="12"/>
      <c r="F1276" s="12"/>
      <c r="G1276" s="40" t="str">
        <f>IF(OR(E1276="",F1276=""),"",NETWORKDAYS(E1276,F1276,Lister!$D$7:$D$13))</f>
        <v/>
      </c>
      <c r="H1276" s="14"/>
      <c r="I1276" s="25" t="str">
        <f t="shared" si="95"/>
        <v/>
      </c>
      <c r="J1276" s="45"/>
      <c r="K1276" s="46"/>
      <c r="L1276" s="15"/>
      <c r="M1276" s="49" t="str">
        <f t="shared" si="96"/>
        <v/>
      </c>
      <c r="N1276" s="47" t="str">
        <f t="shared" si="97"/>
        <v/>
      </c>
      <c r="O1276" s="15"/>
      <c r="P1276" s="15"/>
      <c r="Q1276" s="15"/>
      <c r="R1276" s="48" t="str">
        <f>IFERROR(MAX(IF(OR(O1276="",P1276="",Q1276=""),"",IF(AND(MONTH(E1276)=4,MONTH(F1276)=4),(NETWORKDAYS(E1276,F1276,Lister!$D$7:$D$13)-O1276)*N1276/NETWORKDAYS(Lister!$D$19,Lister!$E$19,Lister!$D$7:$D$13),IF(AND(MONTH(E1276)=4,MONTH(F1276)&gt;4),(NETWORKDAYS(E1276,Lister!$E$19,Lister!$D$7:$D$13)-O1276)*N1276/NETWORKDAYS(Lister!$D$19,Lister!$E$19,Lister!$D$7:$D$13),IF(MONTH(E1276)&gt;4,0)))),0),"")</f>
        <v/>
      </c>
      <c r="S1276" s="48" t="str">
        <f>IFERROR(MAX(IF(OR(O1276="",P1276="",Q1276=""),"",IF(AND(MONTH(E1276)=5,MONTH(F1276)=5),(NETWORKDAYS(E1276,F1276,Lister!$D$7:$D$13)-P1276)*N1276/NETWORKDAYS(Lister!$D$20,Lister!$E$20,Lister!$D$7:$D$13),IF(AND(MONTH(E1276)=4,MONTH(F1276)=5),(NETWORKDAYS(Lister!$D$20,F1276,Lister!$D$7:$D$13)-P1276)*N1276/NETWORKDAYS(Lister!$D$20,Lister!$E$20,Lister!$D$7:$D$13),IF(AND(MONTH(E1276)=5,MONTH(F1276)=6),(NETWORKDAYS(E1276,Lister!$E$20,Lister!$D$7:$D$13)-P1276)*N1276/NETWORKDAYS(Lister!$D$20,Lister!$E$20,Lister!$D$7:$D$13),IF(AND(MONTH(E1276)=4,MONTH(F1276)=6),(NETWORKDAYS(Lister!$D$20,Lister!$E$20,Lister!$D$7:$D$13)-P1276)*N1276/NETWORKDAYS(Lister!$D$20,Lister!$E$20,Lister!$D$7:$D$13),IF(OR(MONTH(F1276)=4,MONTH(E1276)=6),0)))))),0),"")</f>
        <v/>
      </c>
      <c r="T1276" s="48" t="str">
        <f>IFERROR(MAX(IF(OR(O1276="",P1276="",Q1276=""),"",IF(AND(MONTH(E1276)=6,MONTH(F1276)=6),(NETWORKDAYS(E1276,F1276,Lister!$D$7:$D$13)-Q1276)*N1276/NETWORKDAYS(Lister!$D$21,Lister!$E$21,Lister!$D$7:$D$13),IF(AND(MONTH(E1276)&lt;6,MONTH(F1276)=6),(NETWORKDAYS(Lister!$D$21,F1276,Lister!$D$7:$D$13)-Q1276)*N1276/NETWORKDAYS(Lister!$D$21,Lister!$E$21,Lister!$D$7:$D$13),IF(MONTH(F1276)&lt;6,0)))),0),"")</f>
        <v/>
      </c>
      <c r="U1276" s="50" t="str">
        <f t="shared" si="98"/>
        <v/>
      </c>
    </row>
    <row r="1277" spans="1:21" x14ac:dyDescent="0.35">
      <c r="A1277" s="11" t="str">
        <f t="shared" si="99"/>
        <v/>
      </c>
      <c r="B1277" s="32"/>
      <c r="C1277" s="17"/>
      <c r="D1277" s="18"/>
      <c r="E1277" s="12"/>
      <c r="F1277" s="12"/>
      <c r="G1277" s="40" t="str">
        <f>IF(OR(E1277="",F1277=""),"",NETWORKDAYS(E1277,F1277,Lister!$D$7:$D$13))</f>
        <v/>
      </c>
      <c r="H1277" s="14"/>
      <c r="I1277" s="25" t="str">
        <f t="shared" si="95"/>
        <v/>
      </c>
      <c r="J1277" s="45"/>
      <c r="K1277" s="46"/>
      <c r="L1277" s="15"/>
      <c r="M1277" s="49" t="str">
        <f t="shared" si="96"/>
        <v/>
      </c>
      <c r="N1277" s="47" t="str">
        <f t="shared" si="97"/>
        <v/>
      </c>
      <c r="O1277" s="15"/>
      <c r="P1277" s="15"/>
      <c r="Q1277" s="15"/>
      <c r="R1277" s="48" t="str">
        <f>IFERROR(MAX(IF(OR(O1277="",P1277="",Q1277=""),"",IF(AND(MONTH(E1277)=4,MONTH(F1277)=4),(NETWORKDAYS(E1277,F1277,Lister!$D$7:$D$13)-O1277)*N1277/NETWORKDAYS(Lister!$D$19,Lister!$E$19,Lister!$D$7:$D$13),IF(AND(MONTH(E1277)=4,MONTH(F1277)&gt;4),(NETWORKDAYS(E1277,Lister!$E$19,Lister!$D$7:$D$13)-O1277)*N1277/NETWORKDAYS(Lister!$D$19,Lister!$E$19,Lister!$D$7:$D$13),IF(MONTH(E1277)&gt;4,0)))),0),"")</f>
        <v/>
      </c>
      <c r="S1277" s="48" t="str">
        <f>IFERROR(MAX(IF(OR(O1277="",P1277="",Q1277=""),"",IF(AND(MONTH(E1277)=5,MONTH(F1277)=5),(NETWORKDAYS(E1277,F1277,Lister!$D$7:$D$13)-P1277)*N1277/NETWORKDAYS(Lister!$D$20,Lister!$E$20,Lister!$D$7:$D$13),IF(AND(MONTH(E1277)=4,MONTH(F1277)=5),(NETWORKDAYS(Lister!$D$20,F1277,Lister!$D$7:$D$13)-P1277)*N1277/NETWORKDAYS(Lister!$D$20,Lister!$E$20,Lister!$D$7:$D$13),IF(AND(MONTH(E1277)=5,MONTH(F1277)=6),(NETWORKDAYS(E1277,Lister!$E$20,Lister!$D$7:$D$13)-P1277)*N1277/NETWORKDAYS(Lister!$D$20,Lister!$E$20,Lister!$D$7:$D$13),IF(AND(MONTH(E1277)=4,MONTH(F1277)=6),(NETWORKDAYS(Lister!$D$20,Lister!$E$20,Lister!$D$7:$D$13)-P1277)*N1277/NETWORKDAYS(Lister!$D$20,Lister!$E$20,Lister!$D$7:$D$13),IF(OR(MONTH(F1277)=4,MONTH(E1277)=6),0)))))),0),"")</f>
        <v/>
      </c>
      <c r="T1277" s="48" t="str">
        <f>IFERROR(MAX(IF(OR(O1277="",P1277="",Q1277=""),"",IF(AND(MONTH(E1277)=6,MONTH(F1277)=6),(NETWORKDAYS(E1277,F1277,Lister!$D$7:$D$13)-Q1277)*N1277/NETWORKDAYS(Lister!$D$21,Lister!$E$21,Lister!$D$7:$D$13),IF(AND(MONTH(E1277)&lt;6,MONTH(F1277)=6),(NETWORKDAYS(Lister!$D$21,F1277,Lister!$D$7:$D$13)-Q1277)*N1277/NETWORKDAYS(Lister!$D$21,Lister!$E$21,Lister!$D$7:$D$13),IF(MONTH(F1277)&lt;6,0)))),0),"")</f>
        <v/>
      </c>
      <c r="U1277" s="50" t="str">
        <f t="shared" si="98"/>
        <v/>
      </c>
    </row>
    <row r="1278" spans="1:21" x14ac:dyDescent="0.35">
      <c r="A1278" s="11" t="str">
        <f t="shared" si="99"/>
        <v/>
      </c>
      <c r="B1278" s="32"/>
      <c r="C1278" s="17"/>
      <c r="D1278" s="18"/>
      <c r="E1278" s="12"/>
      <c r="F1278" s="12"/>
      <c r="G1278" s="40" t="str">
        <f>IF(OR(E1278="",F1278=""),"",NETWORKDAYS(E1278,F1278,Lister!$D$7:$D$13))</f>
        <v/>
      </c>
      <c r="H1278" s="14"/>
      <c r="I1278" s="25" t="str">
        <f t="shared" si="95"/>
        <v/>
      </c>
      <c r="J1278" s="45"/>
      <c r="K1278" s="46"/>
      <c r="L1278" s="15"/>
      <c r="M1278" s="49" t="str">
        <f t="shared" si="96"/>
        <v/>
      </c>
      <c r="N1278" s="47" t="str">
        <f t="shared" si="97"/>
        <v/>
      </c>
      <c r="O1278" s="15"/>
      <c r="P1278" s="15"/>
      <c r="Q1278" s="15"/>
      <c r="R1278" s="48" t="str">
        <f>IFERROR(MAX(IF(OR(O1278="",P1278="",Q1278=""),"",IF(AND(MONTH(E1278)=4,MONTH(F1278)=4),(NETWORKDAYS(E1278,F1278,Lister!$D$7:$D$13)-O1278)*N1278/NETWORKDAYS(Lister!$D$19,Lister!$E$19,Lister!$D$7:$D$13),IF(AND(MONTH(E1278)=4,MONTH(F1278)&gt;4),(NETWORKDAYS(E1278,Lister!$E$19,Lister!$D$7:$D$13)-O1278)*N1278/NETWORKDAYS(Lister!$D$19,Lister!$E$19,Lister!$D$7:$D$13),IF(MONTH(E1278)&gt;4,0)))),0),"")</f>
        <v/>
      </c>
      <c r="S1278" s="48" t="str">
        <f>IFERROR(MAX(IF(OR(O1278="",P1278="",Q1278=""),"",IF(AND(MONTH(E1278)=5,MONTH(F1278)=5),(NETWORKDAYS(E1278,F1278,Lister!$D$7:$D$13)-P1278)*N1278/NETWORKDAYS(Lister!$D$20,Lister!$E$20,Lister!$D$7:$D$13),IF(AND(MONTH(E1278)=4,MONTH(F1278)=5),(NETWORKDAYS(Lister!$D$20,F1278,Lister!$D$7:$D$13)-P1278)*N1278/NETWORKDAYS(Lister!$D$20,Lister!$E$20,Lister!$D$7:$D$13),IF(AND(MONTH(E1278)=5,MONTH(F1278)=6),(NETWORKDAYS(E1278,Lister!$E$20,Lister!$D$7:$D$13)-P1278)*N1278/NETWORKDAYS(Lister!$D$20,Lister!$E$20,Lister!$D$7:$D$13),IF(AND(MONTH(E1278)=4,MONTH(F1278)=6),(NETWORKDAYS(Lister!$D$20,Lister!$E$20,Lister!$D$7:$D$13)-P1278)*N1278/NETWORKDAYS(Lister!$D$20,Lister!$E$20,Lister!$D$7:$D$13),IF(OR(MONTH(F1278)=4,MONTH(E1278)=6),0)))))),0),"")</f>
        <v/>
      </c>
      <c r="T1278" s="48" t="str">
        <f>IFERROR(MAX(IF(OR(O1278="",P1278="",Q1278=""),"",IF(AND(MONTH(E1278)=6,MONTH(F1278)=6),(NETWORKDAYS(E1278,F1278,Lister!$D$7:$D$13)-Q1278)*N1278/NETWORKDAYS(Lister!$D$21,Lister!$E$21,Lister!$D$7:$D$13),IF(AND(MONTH(E1278)&lt;6,MONTH(F1278)=6),(NETWORKDAYS(Lister!$D$21,F1278,Lister!$D$7:$D$13)-Q1278)*N1278/NETWORKDAYS(Lister!$D$21,Lister!$E$21,Lister!$D$7:$D$13),IF(MONTH(F1278)&lt;6,0)))),0),"")</f>
        <v/>
      </c>
      <c r="U1278" s="50" t="str">
        <f t="shared" si="98"/>
        <v/>
      </c>
    </row>
    <row r="1279" spans="1:21" x14ac:dyDescent="0.35">
      <c r="A1279" s="11" t="str">
        <f t="shared" si="99"/>
        <v/>
      </c>
      <c r="B1279" s="32"/>
      <c r="C1279" s="17"/>
      <c r="D1279" s="18"/>
      <c r="E1279" s="12"/>
      <c r="F1279" s="12"/>
      <c r="G1279" s="40" t="str">
        <f>IF(OR(E1279="",F1279=""),"",NETWORKDAYS(E1279,F1279,Lister!$D$7:$D$13))</f>
        <v/>
      </c>
      <c r="H1279" s="14"/>
      <c r="I1279" s="25" t="str">
        <f t="shared" si="95"/>
        <v/>
      </c>
      <c r="J1279" s="45"/>
      <c r="K1279" s="46"/>
      <c r="L1279" s="15"/>
      <c r="M1279" s="49" t="str">
        <f t="shared" si="96"/>
        <v/>
      </c>
      <c r="N1279" s="47" t="str">
        <f t="shared" si="97"/>
        <v/>
      </c>
      <c r="O1279" s="15"/>
      <c r="P1279" s="15"/>
      <c r="Q1279" s="15"/>
      <c r="R1279" s="48" t="str">
        <f>IFERROR(MAX(IF(OR(O1279="",P1279="",Q1279=""),"",IF(AND(MONTH(E1279)=4,MONTH(F1279)=4),(NETWORKDAYS(E1279,F1279,Lister!$D$7:$D$13)-O1279)*N1279/NETWORKDAYS(Lister!$D$19,Lister!$E$19,Lister!$D$7:$D$13),IF(AND(MONTH(E1279)=4,MONTH(F1279)&gt;4),(NETWORKDAYS(E1279,Lister!$E$19,Lister!$D$7:$D$13)-O1279)*N1279/NETWORKDAYS(Lister!$D$19,Lister!$E$19,Lister!$D$7:$D$13),IF(MONTH(E1279)&gt;4,0)))),0),"")</f>
        <v/>
      </c>
      <c r="S1279" s="48" t="str">
        <f>IFERROR(MAX(IF(OR(O1279="",P1279="",Q1279=""),"",IF(AND(MONTH(E1279)=5,MONTH(F1279)=5),(NETWORKDAYS(E1279,F1279,Lister!$D$7:$D$13)-P1279)*N1279/NETWORKDAYS(Lister!$D$20,Lister!$E$20,Lister!$D$7:$D$13),IF(AND(MONTH(E1279)=4,MONTH(F1279)=5),(NETWORKDAYS(Lister!$D$20,F1279,Lister!$D$7:$D$13)-P1279)*N1279/NETWORKDAYS(Lister!$D$20,Lister!$E$20,Lister!$D$7:$D$13),IF(AND(MONTH(E1279)=5,MONTH(F1279)=6),(NETWORKDAYS(E1279,Lister!$E$20,Lister!$D$7:$D$13)-P1279)*N1279/NETWORKDAYS(Lister!$D$20,Lister!$E$20,Lister!$D$7:$D$13),IF(AND(MONTH(E1279)=4,MONTH(F1279)=6),(NETWORKDAYS(Lister!$D$20,Lister!$E$20,Lister!$D$7:$D$13)-P1279)*N1279/NETWORKDAYS(Lister!$D$20,Lister!$E$20,Lister!$D$7:$D$13),IF(OR(MONTH(F1279)=4,MONTH(E1279)=6),0)))))),0),"")</f>
        <v/>
      </c>
      <c r="T1279" s="48" t="str">
        <f>IFERROR(MAX(IF(OR(O1279="",P1279="",Q1279=""),"",IF(AND(MONTH(E1279)=6,MONTH(F1279)=6),(NETWORKDAYS(E1279,F1279,Lister!$D$7:$D$13)-Q1279)*N1279/NETWORKDAYS(Lister!$D$21,Lister!$E$21,Lister!$D$7:$D$13),IF(AND(MONTH(E1279)&lt;6,MONTH(F1279)=6),(NETWORKDAYS(Lister!$D$21,F1279,Lister!$D$7:$D$13)-Q1279)*N1279/NETWORKDAYS(Lister!$D$21,Lister!$E$21,Lister!$D$7:$D$13),IF(MONTH(F1279)&lt;6,0)))),0),"")</f>
        <v/>
      </c>
      <c r="U1279" s="50" t="str">
        <f t="shared" si="98"/>
        <v/>
      </c>
    </row>
    <row r="1280" spans="1:21" x14ac:dyDescent="0.35">
      <c r="A1280" s="11" t="str">
        <f t="shared" si="99"/>
        <v/>
      </c>
      <c r="B1280" s="32"/>
      <c r="C1280" s="17"/>
      <c r="D1280" s="18"/>
      <c r="E1280" s="12"/>
      <c r="F1280" s="12"/>
      <c r="G1280" s="40" t="str">
        <f>IF(OR(E1280="",F1280=""),"",NETWORKDAYS(E1280,F1280,Lister!$D$7:$D$13))</f>
        <v/>
      </c>
      <c r="H1280" s="14"/>
      <c r="I1280" s="25" t="str">
        <f t="shared" si="95"/>
        <v/>
      </c>
      <c r="J1280" s="45"/>
      <c r="K1280" s="46"/>
      <c r="L1280" s="15"/>
      <c r="M1280" s="49" t="str">
        <f t="shared" si="96"/>
        <v/>
      </c>
      <c r="N1280" s="47" t="str">
        <f t="shared" si="97"/>
        <v/>
      </c>
      <c r="O1280" s="15"/>
      <c r="P1280" s="15"/>
      <c r="Q1280" s="15"/>
      <c r="R1280" s="48" t="str">
        <f>IFERROR(MAX(IF(OR(O1280="",P1280="",Q1280=""),"",IF(AND(MONTH(E1280)=4,MONTH(F1280)=4),(NETWORKDAYS(E1280,F1280,Lister!$D$7:$D$13)-O1280)*N1280/NETWORKDAYS(Lister!$D$19,Lister!$E$19,Lister!$D$7:$D$13),IF(AND(MONTH(E1280)=4,MONTH(F1280)&gt;4),(NETWORKDAYS(E1280,Lister!$E$19,Lister!$D$7:$D$13)-O1280)*N1280/NETWORKDAYS(Lister!$D$19,Lister!$E$19,Lister!$D$7:$D$13),IF(MONTH(E1280)&gt;4,0)))),0),"")</f>
        <v/>
      </c>
      <c r="S1280" s="48" t="str">
        <f>IFERROR(MAX(IF(OR(O1280="",P1280="",Q1280=""),"",IF(AND(MONTH(E1280)=5,MONTH(F1280)=5),(NETWORKDAYS(E1280,F1280,Lister!$D$7:$D$13)-P1280)*N1280/NETWORKDAYS(Lister!$D$20,Lister!$E$20,Lister!$D$7:$D$13),IF(AND(MONTH(E1280)=4,MONTH(F1280)=5),(NETWORKDAYS(Lister!$D$20,F1280,Lister!$D$7:$D$13)-P1280)*N1280/NETWORKDAYS(Lister!$D$20,Lister!$E$20,Lister!$D$7:$D$13),IF(AND(MONTH(E1280)=5,MONTH(F1280)=6),(NETWORKDAYS(E1280,Lister!$E$20,Lister!$D$7:$D$13)-P1280)*N1280/NETWORKDAYS(Lister!$D$20,Lister!$E$20,Lister!$D$7:$D$13),IF(AND(MONTH(E1280)=4,MONTH(F1280)=6),(NETWORKDAYS(Lister!$D$20,Lister!$E$20,Lister!$D$7:$D$13)-P1280)*N1280/NETWORKDAYS(Lister!$D$20,Lister!$E$20,Lister!$D$7:$D$13),IF(OR(MONTH(F1280)=4,MONTH(E1280)=6),0)))))),0),"")</f>
        <v/>
      </c>
      <c r="T1280" s="48" t="str">
        <f>IFERROR(MAX(IF(OR(O1280="",P1280="",Q1280=""),"",IF(AND(MONTH(E1280)=6,MONTH(F1280)=6),(NETWORKDAYS(E1280,F1280,Lister!$D$7:$D$13)-Q1280)*N1280/NETWORKDAYS(Lister!$D$21,Lister!$E$21,Lister!$D$7:$D$13),IF(AND(MONTH(E1280)&lt;6,MONTH(F1280)=6),(NETWORKDAYS(Lister!$D$21,F1280,Lister!$D$7:$D$13)-Q1280)*N1280/NETWORKDAYS(Lister!$D$21,Lister!$E$21,Lister!$D$7:$D$13),IF(MONTH(F1280)&lt;6,0)))),0),"")</f>
        <v/>
      </c>
      <c r="U1280" s="50" t="str">
        <f t="shared" si="98"/>
        <v/>
      </c>
    </row>
    <row r="1281" spans="1:21" x14ac:dyDescent="0.35">
      <c r="A1281" s="11" t="str">
        <f t="shared" si="99"/>
        <v/>
      </c>
      <c r="B1281" s="32"/>
      <c r="C1281" s="17"/>
      <c r="D1281" s="18"/>
      <c r="E1281" s="12"/>
      <c r="F1281" s="12"/>
      <c r="G1281" s="40" t="str">
        <f>IF(OR(E1281="",F1281=""),"",NETWORKDAYS(E1281,F1281,Lister!$D$7:$D$13))</f>
        <v/>
      </c>
      <c r="H1281" s="14"/>
      <c r="I1281" s="25" t="str">
        <f t="shared" si="95"/>
        <v/>
      </c>
      <c r="J1281" s="45"/>
      <c r="K1281" s="46"/>
      <c r="L1281" s="15"/>
      <c r="M1281" s="49" t="str">
        <f t="shared" si="96"/>
        <v/>
      </c>
      <c r="N1281" s="47" t="str">
        <f t="shared" si="97"/>
        <v/>
      </c>
      <c r="O1281" s="15"/>
      <c r="P1281" s="15"/>
      <c r="Q1281" s="15"/>
      <c r="R1281" s="48" t="str">
        <f>IFERROR(MAX(IF(OR(O1281="",P1281="",Q1281=""),"",IF(AND(MONTH(E1281)=4,MONTH(F1281)=4),(NETWORKDAYS(E1281,F1281,Lister!$D$7:$D$13)-O1281)*N1281/NETWORKDAYS(Lister!$D$19,Lister!$E$19,Lister!$D$7:$D$13),IF(AND(MONTH(E1281)=4,MONTH(F1281)&gt;4),(NETWORKDAYS(E1281,Lister!$E$19,Lister!$D$7:$D$13)-O1281)*N1281/NETWORKDAYS(Lister!$D$19,Lister!$E$19,Lister!$D$7:$D$13),IF(MONTH(E1281)&gt;4,0)))),0),"")</f>
        <v/>
      </c>
      <c r="S1281" s="48" t="str">
        <f>IFERROR(MAX(IF(OR(O1281="",P1281="",Q1281=""),"",IF(AND(MONTH(E1281)=5,MONTH(F1281)=5),(NETWORKDAYS(E1281,F1281,Lister!$D$7:$D$13)-P1281)*N1281/NETWORKDAYS(Lister!$D$20,Lister!$E$20,Lister!$D$7:$D$13),IF(AND(MONTH(E1281)=4,MONTH(F1281)=5),(NETWORKDAYS(Lister!$D$20,F1281,Lister!$D$7:$D$13)-P1281)*N1281/NETWORKDAYS(Lister!$D$20,Lister!$E$20,Lister!$D$7:$D$13),IF(AND(MONTH(E1281)=5,MONTH(F1281)=6),(NETWORKDAYS(E1281,Lister!$E$20,Lister!$D$7:$D$13)-P1281)*N1281/NETWORKDAYS(Lister!$D$20,Lister!$E$20,Lister!$D$7:$D$13),IF(AND(MONTH(E1281)=4,MONTH(F1281)=6),(NETWORKDAYS(Lister!$D$20,Lister!$E$20,Lister!$D$7:$D$13)-P1281)*N1281/NETWORKDAYS(Lister!$D$20,Lister!$E$20,Lister!$D$7:$D$13),IF(OR(MONTH(F1281)=4,MONTH(E1281)=6),0)))))),0),"")</f>
        <v/>
      </c>
      <c r="T1281" s="48" t="str">
        <f>IFERROR(MAX(IF(OR(O1281="",P1281="",Q1281=""),"",IF(AND(MONTH(E1281)=6,MONTH(F1281)=6),(NETWORKDAYS(E1281,F1281,Lister!$D$7:$D$13)-Q1281)*N1281/NETWORKDAYS(Lister!$D$21,Lister!$E$21,Lister!$D$7:$D$13),IF(AND(MONTH(E1281)&lt;6,MONTH(F1281)=6),(NETWORKDAYS(Lister!$D$21,F1281,Lister!$D$7:$D$13)-Q1281)*N1281/NETWORKDAYS(Lister!$D$21,Lister!$E$21,Lister!$D$7:$D$13),IF(MONTH(F1281)&lt;6,0)))),0),"")</f>
        <v/>
      </c>
      <c r="U1281" s="50" t="str">
        <f t="shared" si="98"/>
        <v/>
      </c>
    </row>
    <row r="1282" spans="1:21" x14ac:dyDescent="0.35">
      <c r="A1282" s="11" t="str">
        <f t="shared" si="99"/>
        <v/>
      </c>
      <c r="B1282" s="32"/>
      <c r="C1282" s="17"/>
      <c r="D1282" s="18"/>
      <c r="E1282" s="12"/>
      <c r="F1282" s="12"/>
      <c r="G1282" s="40" t="str">
        <f>IF(OR(E1282="",F1282=""),"",NETWORKDAYS(E1282,F1282,Lister!$D$7:$D$13))</f>
        <v/>
      </c>
      <c r="H1282" s="14"/>
      <c r="I1282" s="25" t="str">
        <f t="shared" si="95"/>
        <v/>
      </c>
      <c r="J1282" s="45"/>
      <c r="K1282" s="46"/>
      <c r="L1282" s="15"/>
      <c r="M1282" s="49" t="str">
        <f t="shared" si="96"/>
        <v/>
      </c>
      <c r="N1282" s="47" t="str">
        <f t="shared" si="97"/>
        <v/>
      </c>
      <c r="O1282" s="15"/>
      <c r="P1282" s="15"/>
      <c r="Q1282" s="15"/>
      <c r="R1282" s="48" t="str">
        <f>IFERROR(MAX(IF(OR(O1282="",P1282="",Q1282=""),"",IF(AND(MONTH(E1282)=4,MONTH(F1282)=4),(NETWORKDAYS(E1282,F1282,Lister!$D$7:$D$13)-O1282)*N1282/NETWORKDAYS(Lister!$D$19,Lister!$E$19,Lister!$D$7:$D$13),IF(AND(MONTH(E1282)=4,MONTH(F1282)&gt;4),(NETWORKDAYS(E1282,Lister!$E$19,Lister!$D$7:$D$13)-O1282)*N1282/NETWORKDAYS(Lister!$D$19,Lister!$E$19,Lister!$D$7:$D$13),IF(MONTH(E1282)&gt;4,0)))),0),"")</f>
        <v/>
      </c>
      <c r="S1282" s="48" t="str">
        <f>IFERROR(MAX(IF(OR(O1282="",P1282="",Q1282=""),"",IF(AND(MONTH(E1282)=5,MONTH(F1282)=5),(NETWORKDAYS(E1282,F1282,Lister!$D$7:$D$13)-P1282)*N1282/NETWORKDAYS(Lister!$D$20,Lister!$E$20,Lister!$D$7:$D$13),IF(AND(MONTH(E1282)=4,MONTH(F1282)=5),(NETWORKDAYS(Lister!$D$20,F1282,Lister!$D$7:$D$13)-P1282)*N1282/NETWORKDAYS(Lister!$D$20,Lister!$E$20,Lister!$D$7:$D$13),IF(AND(MONTH(E1282)=5,MONTH(F1282)=6),(NETWORKDAYS(E1282,Lister!$E$20,Lister!$D$7:$D$13)-P1282)*N1282/NETWORKDAYS(Lister!$D$20,Lister!$E$20,Lister!$D$7:$D$13),IF(AND(MONTH(E1282)=4,MONTH(F1282)=6),(NETWORKDAYS(Lister!$D$20,Lister!$E$20,Lister!$D$7:$D$13)-P1282)*N1282/NETWORKDAYS(Lister!$D$20,Lister!$E$20,Lister!$D$7:$D$13),IF(OR(MONTH(F1282)=4,MONTH(E1282)=6),0)))))),0),"")</f>
        <v/>
      </c>
      <c r="T1282" s="48" t="str">
        <f>IFERROR(MAX(IF(OR(O1282="",P1282="",Q1282=""),"",IF(AND(MONTH(E1282)=6,MONTH(F1282)=6),(NETWORKDAYS(E1282,F1282,Lister!$D$7:$D$13)-Q1282)*N1282/NETWORKDAYS(Lister!$D$21,Lister!$E$21,Lister!$D$7:$D$13),IF(AND(MONTH(E1282)&lt;6,MONTH(F1282)=6),(NETWORKDAYS(Lister!$D$21,F1282,Lister!$D$7:$D$13)-Q1282)*N1282/NETWORKDAYS(Lister!$D$21,Lister!$E$21,Lister!$D$7:$D$13),IF(MONTH(F1282)&lt;6,0)))),0),"")</f>
        <v/>
      </c>
      <c r="U1282" s="50" t="str">
        <f t="shared" si="98"/>
        <v/>
      </c>
    </row>
    <row r="1283" spans="1:21" x14ac:dyDescent="0.35">
      <c r="A1283" s="11" t="str">
        <f t="shared" si="99"/>
        <v/>
      </c>
      <c r="B1283" s="32"/>
      <c r="C1283" s="17"/>
      <c r="D1283" s="18"/>
      <c r="E1283" s="12"/>
      <c r="F1283" s="12"/>
      <c r="G1283" s="40" t="str">
        <f>IF(OR(E1283="",F1283=""),"",NETWORKDAYS(E1283,F1283,Lister!$D$7:$D$13))</f>
        <v/>
      </c>
      <c r="H1283" s="14"/>
      <c r="I1283" s="25" t="str">
        <f t="shared" si="95"/>
        <v/>
      </c>
      <c r="J1283" s="45"/>
      <c r="K1283" s="46"/>
      <c r="L1283" s="15"/>
      <c r="M1283" s="49" t="str">
        <f t="shared" si="96"/>
        <v/>
      </c>
      <c r="N1283" s="47" t="str">
        <f t="shared" si="97"/>
        <v/>
      </c>
      <c r="O1283" s="15"/>
      <c r="P1283" s="15"/>
      <c r="Q1283" s="15"/>
      <c r="R1283" s="48" t="str">
        <f>IFERROR(MAX(IF(OR(O1283="",P1283="",Q1283=""),"",IF(AND(MONTH(E1283)=4,MONTH(F1283)=4),(NETWORKDAYS(E1283,F1283,Lister!$D$7:$D$13)-O1283)*N1283/NETWORKDAYS(Lister!$D$19,Lister!$E$19,Lister!$D$7:$D$13),IF(AND(MONTH(E1283)=4,MONTH(F1283)&gt;4),(NETWORKDAYS(E1283,Lister!$E$19,Lister!$D$7:$D$13)-O1283)*N1283/NETWORKDAYS(Lister!$D$19,Lister!$E$19,Lister!$D$7:$D$13),IF(MONTH(E1283)&gt;4,0)))),0),"")</f>
        <v/>
      </c>
      <c r="S1283" s="48" t="str">
        <f>IFERROR(MAX(IF(OR(O1283="",P1283="",Q1283=""),"",IF(AND(MONTH(E1283)=5,MONTH(F1283)=5),(NETWORKDAYS(E1283,F1283,Lister!$D$7:$D$13)-P1283)*N1283/NETWORKDAYS(Lister!$D$20,Lister!$E$20,Lister!$D$7:$D$13),IF(AND(MONTH(E1283)=4,MONTH(F1283)=5),(NETWORKDAYS(Lister!$D$20,F1283,Lister!$D$7:$D$13)-P1283)*N1283/NETWORKDAYS(Lister!$D$20,Lister!$E$20,Lister!$D$7:$D$13),IF(AND(MONTH(E1283)=5,MONTH(F1283)=6),(NETWORKDAYS(E1283,Lister!$E$20,Lister!$D$7:$D$13)-P1283)*N1283/NETWORKDAYS(Lister!$D$20,Lister!$E$20,Lister!$D$7:$D$13),IF(AND(MONTH(E1283)=4,MONTH(F1283)=6),(NETWORKDAYS(Lister!$D$20,Lister!$E$20,Lister!$D$7:$D$13)-P1283)*N1283/NETWORKDAYS(Lister!$D$20,Lister!$E$20,Lister!$D$7:$D$13),IF(OR(MONTH(F1283)=4,MONTH(E1283)=6),0)))))),0),"")</f>
        <v/>
      </c>
      <c r="T1283" s="48" t="str">
        <f>IFERROR(MAX(IF(OR(O1283="",P1283="",Q1283=""),"",IF(AND(MONTH(E1283)=6,MONTH(F1283)=6),(NETWORKDAYS(E1283,F1283,Lister!$D$7:$D$13)-Q1283)*N1283/NETWORKDAYS(Lister!$D$21,Lister!$E$21,Lister!$D$7:$D$13),IF(AND(MONTH(E1283)&lt;6,MONTH(F1283)=6),(NETWORKDAYS(Lister!$D$21,F1283,Lister!$D$7:$D$13)-Q1283)*N1283/NETWORKDAYS(Lister!$D$21,Lister!$E$21,Lister!$D$7:$D$13),IF(MONTH(F1283)&lt;6,0)))),0),"")</f>
        <v/>
      </c>
      <c r="U1283" s="50" t="str">
        <f t="shared" si="98"/>
        <v/>
      </c>
    </row>
    <row r="1284" spans="1:21" x14ac:dyDescent="0.35">
      <c r="A1284" s="11" t="str">
        <f t="shared" si="99"/>
        <v/>
      </c>
      <c r="B1284" s="32"/>
      <c r="C1284" s="17"/>
      <c r="D1284" s="18"/>
      <c r="E1284" s="12"/>
      <c r="F1284" s="12"/>
      <c r="G1284" s="40" t="str">
        <f>IF(OR(E1284="",F1284=""),"",NETWORKDAYS(E1284,F1284,Lister!$D$7:$D$13))</f>
        <v/>
      </c>
      <c r="H1284" s="14"/>
      <c r="I1284" s="25" t="str">
        <f t="shared" si="95"/>
        <v/>
      </c>
      <c r="J1284" s="45"/>
      <c r="K1284" s="46"/>
      <c r="L1284" s="15"/>
      <c r="M1284" s="49" t="str">
        <f t="shared" si="96"/>
        <v/>
      </c>
      <c r="N1284" s="47" t="str">
        <f t="shared" si="97"/>
        <v/>
      </c>
      <c r="O1284" s="15"/>
      <c r="P1284" s="15"/>
      <c r="Q1284" s="15"/>
      <c r="R1284" s="48" t="str">
        <f>IFERROR(MAX(IF(OR(O1284="",P1284="",Q1284=""),"",IF(AND(MONTH(E1284)=4,MONTH(F1284)=4),(NETWORKDAYS(E1284,F1284,Lister!$D$7:$D$13)-O1284)*N1284/NETWORKDAYS(Lister!$D$19,Lister!$E$19,Lister!$D$7:$D$13),IF(AND(MONTH(E1284)=4,MONTH(F1284)&gt;4),(NETWORKDAYS(E1284,Lister!$E$19,Lister!$D$7:$D$13)-O1284)*N1284/NETWORKDAYS(Lister!$D$19,Lister!$E$19,Lister!$D$7:$D$13),IF(MONTH(E1284)&gt;4,0)))),0),"")</f>
        <v/>
      </c>
      <c r="S1284" s="48" t="str">
        <f>IFERROR(MAX(IF(OR(O1284="",P1284="",Q1284=""),"",IF(AND(MONTH(E1284)=5,MONTH(F1284)=5),(NETWORKDAYS(E1284,F1284,Lister!$D$7:$D$13)-P1284)*N1284/NETWORKDAYS(Lister!$D$20,Lister!$E$20,Lister!$D$7:$D$13),IF(AND(MONTH(E1284)=4,MONTH(F1284)=5),(NETWORKDAYS(Lister!$D$20,F1284,Lister!$D$7:$D$13)-P1284)*N1284/NETWORKDAYS(Lister!$D$20,Lister!$E$20,Lister!$D$7:$D$13),IF(AND(MONTH(E1284)=5,MONTH(F1284)=6),(NETWORKDAYS(E1284,Lister!$E$20,Lister!$D$7:$D$13)-P1284)*N1284/NETWORKDAYS(Lister!$D$20,Lister!$E$20,Lister!$D$7:$D$13),IF(AND(MONTH(E1284)=4,MONTH(F1284)=6),(NETWORKDAYS(Lister!$D$20,Lister!$E$20,Lister!$D$7:$D$13)-P1284)*N1284/NETWORKDAYS(Lister!$D$20,Lister!$E$20,Lister!$D$7:$D$13),IF(OR(MONTH(F1284)=4,MONTH(E1284)=6),0)))))),0),"")</f>
        <v/>
      </c>
      <c r="T1284" s="48" t="str">
        <f>IFERROR(MAX(IF(OR(O1284="",P1284="",Q1284=""),"",IF(AND(MONTH(E1284)=6,MONTH(F1284)=6),(NETWORKDAYS(E1284,F1284,Lister!$D$7:$D$13)-Q1284)*N1284/NETWORKDAYS(Lister!$D$21,Lister!$E$21,Lister!$D$7:$D$13),IF(AND(MONTH(E1284)&lt;6,MONTH(F1284)=6),(NETWORKDAYS(Lister!$D$21,F1284,Lister!$D$7:$D$13)-Q1284)*N1284/NETWORKDAYS(Lister!$D$21,Lister!$E$21,Lister!$D$7:$D$13),IF(MONTH(F1284)&lt;6,0)))),0),"")</f>
        <v/>
      </c>
      <c r="U1284" s="50" t="str">
        <f t="shared" si="98"/>
        <v/>
      </c>
    </row>
    <row r="1285" spans="1:21" x14ac:dyDescent="0.35">
      <c r="A1285" s="11" t="str">
        <f t="shared" si="99"/>
        <v/>
      </c>
      <c r="B1285" s="32"/>
      <c r="C1285" s="17"/>
      <c r="D1285" s="18"/>
      <c r="E1285" s="12"/>
      <c r="F1285" s="12"/>
      <c r="G1285" s="40" t="str">
        <f>IF(OR(E1285="",F1285=""),"",NETWORKDAYS(E1285,F1285,Lister!$D$7:$D$13))</f>
        <v/>
      </c>
      <c r="H1285" s="14"/>
      <c r="I1285" s="25" t="str">
        <f t="shared" si="95"/>
        <v/>
      </c>
      <c r="J1285" s="45"/>
      <c r="K1285" s="46"/>
      <c r="L1285" s="15"/>
      <c r="M1285" s="49" t="str">
        <f t="shared" si="96"/>
        <v/>
      </c>
      <c r="N1285" s="47" t="str">
        <f t="shared" si="97"/>
        <v/>
      </c>
      <c r="O1285" s="15"/>
      <c r="P1285" s="15"/>
      <c r="Q1285" s="15"/>
      <c r="R1285" s="48" t="str">
        <f>IFERROR(MAX(IF(OR(O1285="",P1285="",Q1285=""),"",IF(AND(MONTH(E1285)=4,MONTH(F1285)=4),(NETWORKDAYS(E1285,F1285,Lister!$D$7:$D$13)-O1285)*N1285/NETWORKDAYS(Lister!$D$19,Lister!$E$19,Lister!$D$7:$D$13),IF(AND(MONTH(E1285)=4,MONTH(F1285)&gt;4),(NETWORKDAYS(E1285,Lister!$E$19,Lister!$D$7:$D$13)-O1285)*N1285/NETWORKDAYS(Lister!$D$19,Lister!$E$19,Lister!$D$7:$D$13),IF(MONTH(E1285)&gt;4,0)))),0),"")</f>
        <v/>
      </c>
      <c r="S1285" s="48" t="str">
        <f>IFERROR(MAX(IF(OR(O1285="",P1285="",Q1285=""),"",IF(AND(MONTH(E1285)=5,MONTH(F1285)=5),(NETWORKDAYS(E1285,F1285,Lister!$D$7:$D$13)-P1285)*N1285/NETWORKDAYS(Lister!$D$20,Lister!$E$20,Lister!$D$7:$D$13),IF(AND(MONTH(E1285)=4,MONTH(F1285)=5),(NETWORKDAYS(Lister!$D$20,F1285,Lister!$D$7:$D$13)-P1285)*N1285/NETWORKDAYS(Lister!$D$20,Lister!$E$20,Lister!$D$7:$D$13),IF(AND(MONTH(E1285)=5,MONTH(F1285)=6),(NETWORKDAYS(E1285,Lister!$E$20,Lister!$D$7:$D$13)-P1285)*N1285/NETWORKDAYS(Lister!$D$20,Lister!$E$20,Lister!$D$7:$D$13),IF(AND(MONTH(E1285)=4,MONTH(F1285)=6),(NETWORKDAYS(Lister!$D$20,Lister!$E$20,Lister!$D$7:$D$13)-P1285)*N1285/NETWORKDAYS(Lister!$D$20,Lister!$E$20,Lister!$D$7:$D$13),IF(OR(MONTH(F1285)=4,MONTH(E1285)=6),0)))))),0),"")</f>
        <v/>
      </c>
      <c r="T1285" s="48" t="str">
        <f>IFERROR(MAX(IF(OR(O1285="",P1285="",Q1285=""),"",IF(AND(MONTH(E1285)=6,MONTH(F1285)=6),(NETWORKDAYS(E1285,F1285,Lister!$D$7:$D$13)-Q1285)*N1285/NETWORKDAYS(Lister!$D$21,Lister!$E$21,Lister!$D$7:$D$13),IF(AND(MONTH(E1285)&lt;6,MONTH(F1285)=6),(NETWORKDAYS(Lister!$D$21,F1285,Lister!$D$7:$D$13)-Q1285)*N1285/NETWORKDAYS(Lister!$D$21,Lister!$E$21,Lister!$D$7:$D$13),IF(MONTH(F1285)&lt;6,0)))),0),"")</f>
        <v/>
      </c>
      <c r="U1285" s="50" t="str">
        <f t="shared" si="98"/>
        <v/>
      </c>
    </row>
    <row r="1286" spans="1:21" x14ac:dyDescent="0.35">
      <c r="A1286" s="11" t="str">
        <f t="shared" si="99"/>
        <v/>
      </c>
      <c r="B1286" s="32"/>
      <c r="C1286" s="17"/>
      <c r="D1286" s="18"/>
      <c r="E1286" s="12"/>
      <c r="F1286" s="12"/>
      <c r="G1286" s="40" t="str">
        <f>IF(OR(E1286="",F1286=""),"",NETWORKDAYS(E1286,F1286,Lister!$D$7:$D$13))</f>
        <v/>
      </c>
      <c r="H1286" s="14"/>
      <c r="I1286" s="25" t="str">
        <f t="shared" si="95"/>
        <v/>
      </c>
      <c r="J1286" s="45"/>
      <c r="K1286" s="46"/>
      <c r="L1286" s="15"/>
      <c r="M1286" s="49" t="str">
        <f t="shared" si="96"/>
        <v/>
      </c>
      <c r="N1286" s="47" t="str">
        <f t="shared" si="97"/>
        <v/>
      </c>
      <c r="O1286" s="15"/>
      <c r="P1286" s="15"/>
      <c r="Q1286" s="15"/>
      <c r="R1286" s="48" t="str">
        <f>IFERROR(MAX(IF(OR(O1286="",P1286="",Q1286=""),"",IF(AND(MONTH(E1286)=4,MONTH(F1286)=4),(NETWORKDAYS(E1286,F1286,Lister!$D$7:$D$13)-O1286)*N1286/NETWORKDAYS(Lister!$D$19,Lister!$E$19,Lister!$D$7:$D$13),IF(AND(MONTH(E1286)=4,MONTH(F1286)&gt;4),(NETWORKDAYS(E1286,Lister!$E$19,Lister!$D$7:$D$13)-O1286)*N1286/NETWORKDAYS(Lister!$D$19,Lister!$E$19,Lister!$D$7:$D$13),IF(MONTH(E1286)&gt;4,0)))),0),"")</f>
        <v/>
      </c>
      <c r="S1286" s="48" t="str">
        <f>IFERROR(MAX(IF(OR(O1286="",P1286="",Q1286=""),"",IF(AND(MONTH(E1286)=5,MONTH(F1286)=5),(NETWORKDAYS(E1286,F1286,Lister!$D$7:$D$13)-P1286)*N1286/NETWORKDAYS(Lister!$D$20,Lister!$E$20,Lister!$D$7:$D$13),IF(AND(MONTH(E1286)=4,MONTH(F1286)=5),(NETWORKDAYS(Lister!$D$20,F1286,Lister!$D$7:$D$13)-P1286)*N1286/NETWORKDAYS(Lister!$D$20,Lister!$E$20,Lister!$D$7:$D$13),IF(AND(MONTH(E1286)=5,MONTH(F1286)=6),(NETWORKDAYS(E1286,Lister!$E$20,Lister!$D$7:$D$13)-P1286)*N1286/NETWORKDAYS(Lister!$D$20,Lister!$E$20,Lister!$D$7:$D$13),IF(AND(MONTH(E1286)=4,MONTH(F1286)=6),(NETWORKDAYS(Lister!$D$20,Lister!$E$20,Lister!$D$7:$D$13)-P1286)*N1286/NETWORKDAYS(Lister!$D$20,Lister!$E$20,Lister!$D$7:$D$13),IF(OR(MONTH(F1286)=4,MONTH(E1286)=6),0)))))),0),"")</f>
        <v/>
      </c>
      <c r="T1286" s="48" t="str">
        <f>IFERROR(MAX(IF(OR(O1286="",P1286="",Q1286=""),"",IF(AND(MONTH(E1286)=6,MONTH(F1286)=6),(NETWORKDAYS(E1286,F1286,Lister!$D$7:$D$13)-Q1286)*N1286/NETWORKDAYS(Lister!$D$21,Lister!$E$21,Lister!$D$7:$D$13),IF(AND(MONTH(E1286)&lt;6,MONTH(F1286)=6),(NETWORKDAYS(Lister!$D$21,F1286,Lister!$D$7:$D$13)-Q1286)*N1286/NETWORKDAYS(Lister!$D$21,Lister!$E$21,Lister!$D$7:$D$13),IF(MONTH(F1286)&lt;6,0)))),0),"")</f>
        <v/>
      </c>
      <c r="U1286" s="50" t="str">
        <f t="shared" si="98"/>
        <v/>
      </c>
    </row>
    <row r="1287" spans="1:21" x14ac:dyDescent="0.35">
      <c r="A1287" s="11" t="str">
        <f t="shared" si="99"/>
        <v/>
      </c>
      <c r="B1287" s="32"/>
      <c r="C1287" s="17"/>
      <c r="D1287" s="18"/>
      <c r="E1287" s="12"/>
      <c r="F1287" s="12"/>
      <c r="G1287" s="40" t="str">
        <f>IF(OR(E1287="",F1287=""),"",NETWORKDAYS(E1287,F1287,Lister!$D$7:$D$13))</f>
        <v/>
      </c>
      <c r="H1287" s="14"/>
      <c r="I1287" s="25" t="str">
        <f t="shared" si="95"/>
        <v/>
      </c>
      <c r="J1287" s="45"/>
      <c r="K1287" s="46"/>
      <c r="L1287" s="15"/>
      <c r="M1287" s="49" t="str">
        <f t="shared" si="96"/>
        <v/>
      </c>
      <c r="N1287" s="47" t="str">
        <f t="shared" si="97"/>
        <v/>
      </c>
      <c r="O1287" s="15"/>
      <c r="P1287" s="15"/>
      <c r="Q1287" s="15"/>
      <c r="R1287" s="48" t="str">
        <f>IFERROR(MAX(IF(OR(O1287="",P1287="",Q1287=""),"",IF(AND(MONTH(E1287)=4,MONTH(F1287)=4),(NETWORKDAYS(E1287,F1287,Lister!$D$7:$D$13)-O1287)*N1287/NETWORKDAYS(Lister!$D$19,Lister!$E$19,Lister!$D$7:$D$13),IF(AND(MONTH(E1287)=4,MONTH(F1287)&gt;4),(NETWORKDAYS(E1287,Lister!$E$19,Lister!$D$7:$D$13)-O1287)*N1287/NETWORKDAYS(Lister!$D$19,Lister!$E$19,Lister!$D$7:$D$13),IF(MONTH(E1287)&gt;4,0)))),0),"")</f>
        <v/>
      </c>
      <c r="S1287" s="48" t="str">
        <f>IFERROR(MAX(IF(OR(O1287="",P1287="",Q1287=""),"",IF(AND(MONTH(E1287)=5,MONTH(F1287)=5),(NETWORKDAYS(E1287,F1287,Lister!$D$7:$D$13)-P1287)*N1287/NETWORKDAYS(Lister!$D$20,Lister!$E$20,Lister!$D$7:$D$13),IF(AND(MONTH(E1287)=4,MONTH(F1287)=5),(NETWORKDAYS(Lister!$D$20,F1287,Lister!$D$7:$D$13)-P1287)*N1287/NETWORKDAYS(Lister!$D$20,Lister!$E$20,Lister!$D$7:$D$13),IF(AND(MONTH(E1287)=5,MONTH(F1287)=6),(NETWORKDAYS(E1287,Lister!$E$20,Lister!$D$7:$D$13)-P1287)*N1287/NETWORKDAYS(Lister!$D$20,Lister!$E$20,Lister!$D$7:$D$13),IF(AND(MONTH(E1287)=4,MONTH(F1287)=6),(NETWORKDAYS(Lister!$D$20,Lister!$E$20,Lister!$D$7:$D$13)-P1287)*N1287/NETWORKDAYS(Lister!$D$20,Lister!$E$20,Lister!$D$7:$D$13),IF(OR(MONTH(F1287)=4,MONTH(E1287)=6),0)))))),0),"")</f>
        <v/>
      </c>
      <c r="T1287" s="48" t="str">
        <f>IFERROR(MAX(IF(OR(O1287="",P1287="",Q1287=""),"",IF(AND(MONTH(E1287)=6,MONTH(F1287)=6),(NETWORKDAYS(E1287,F1287,Lister!$D$7:$D$13)-Q1287)*N1287/NETWORKDAYS(Lister!$D$21,Lister!$E$21,Lister!$D$7:$D$13),IF(AND(MONTH(E1287)&lt;6,MONTH(F1287)=6),(NETWORKDAYS(Lister!$D$21,F1287,Lister!$D$7:$D$13)-Q1287)*N1287/NETWORKDAYS(Lister!$D$21,Lister!$E$21,Lister!$D$7:$D$13),IF(MONTH(F1287)&lt;6,0)))),0),"")</f>
        <v/>
      </c>
      <c r="U1287" s="50" t="str">
        <f t="shared" si="98"/>
        <v/>
      </c>
    </row>
    <row r="1288" spans="1:21" x14ac:dyDescent="0.35">
      <c r="A1288" s="11" t="str">
        <f t="shared" si="99"/>
        <v/>
      </c>
      <c r="B1288" s="32"/>
      <c r="C1288" s="17"/>
      <c r="D1288" s="18"/>
      <c r="E1288" s="12"/>
      <c r="F1288" s="12"/>
      <c r="G1288" s="40" t="str">
        <f>IF(OR(E1288="",F1288=""),"",NETWORKDAYS(E1288,F1288,Lister!$D$7:$D$13))</f>
        <v/>
      </c>
      <c r="H1288" s="14"/>
      <c r="I1288" s="25" t="str">
        <f t="shared" si="95"/>
        <v/>
      </c>
      <c r="J1288" s="45"/>
      <c r="K1288" s="46"/>
      <c r="L1288" s="15"/>
      <c r="M1288" s="49" t="str">
        <f t="shared" si="96"/>
        <v/>
      </c>
      <c r="N1288" s="47" t="str">
        <f t="shared" si="97"/>
        <v/>
      </c>
      <c r="O1288" s="15"/>
      <c r="P1288" s="15"/>
      <c r="Q1288" s="15"/>
      <c r="R1288" s="48" t="str">
        <f>IFERROR(MAX(IF(OR(O1288="",P1288="",Q1288=""),"",IF(AND(MONTH(E1288)=4,MONTH(F1288)=4),(NETWORKDAYS(E1288,F1288,Lister!$D$7:$D$13)-O1288)*N1288/NETWORKDAYS(Lister!$D$19,Lister!$E$19,Lister!$D$7:$D$13),IF(AND(MONTH(E1288)=4,MONTH(F1288)&gt;4),(NETWORKDAYS(E1288,Lister!$E$19,Lister!$D$7:$D$13)-O1288)*N1288/NETWORKDAYS(Lister!$D$19,Lister!$E$19,Lister!$D$7:$D$13),IF(MONTH(E1288)&gt;4,0)))),0),"")</f>
        <v/>
      </c>
      <c r="S1288" s="48" t="str">
        <f>IFERROR(MAX(IF(OR(O1288="",P1288="",Q1288=""),"",IF(AND(MONTH(E1288)=5,MONTH(F1288)=5),(NETWORKDAYS(E1288,F1288,Lister!$D$7:$D$13)-P1288)*N1288/NETWORKDAYS(Lister!$D$20,Lister!$E$20,Lister!$D$7:$D$13),IF(AND(MONTH(E1288)=4,MONTH(F1288)=5),(NETWORKDAYS(Lister!$D$20,F1288,Lister!$D$7:$D$13)-P1288)*N1288/NETWORKDAYS(Lister!$D$20,Lister!$E$20,Lister!$D$7:$D$13),IF(AND(MONTH(E1288)=5,MONTH(F1288)=6),(NETWORKDAYS(E1288,Lister!$E$20,Lister!$D$7:$D$13)-P1288)*N1288/NETWORKDAYS(Lister!$D$20,Lister!$E$20,Lister!$D$7:$D$13),IF(AND(MONTH(E1288)=4,MONTH(F1288)=6),(NETWORKDAYS(Lister!$D$20,Lister!$E$20,Lister!$D$7:$D$13)-P1288)*N1288/NETWORKDAYS(Lister!$D$20,Lister!$E$20,Lister!$D$7:$D$13),IF(OR(MONTH(F1288)=4,MONTH(E1288)=6),0)))))),0),"")</f>
        <v/>
      </c>
      <c r="T1288" s="48" t="str">
        <f>IFERROR(MAX(IF(OR(O1288="",P1288="",Q1288=""),"",IF(AND(MONTH(E1288)=6,MONTH(F1288)=6),(NETWORKDAYS(E1288,F1288,Lister!$D$7:$D$13)-Q1288)*N1288/NETWORKDAYS(Lister!$D$21,Lister!$E$21,Lister!$D$7:$D$13),IF(AND(MONTH(E1288)&lt;6,MONTH(F1288)=6),(NETWORKDAYS(Lister!$D$21,F1288,Lister!$D$7:$D$13)-Q1288)*N1288/NETWORKDAYS(Lister!$D$21,Lister!$E$21,Lister!$D$7:$D$13),IF(MONTH(F1288)&lt;6,0)))),0),"")</f>
        <v/>
      </c>
      <c r="U1288" s="50" t="str">
        <f t="shared" si="98"/>
        <v/>
      </c>
    </row>
    <row r="1289" spans="1:21" x14ac:dyDescent="0.35">
      <c r="A1289" s="11" t="str">
        <f t="shared" si="99"/>
        <v/>
      </c>
      <c r="B1289" s="32"/>
      <c r="C1289" s="17"/>
      <c r="D1289" s="18"/>
      <c r="E1289" s="12"/>
      <c r="F1289" s="12"/>
      <c r="G1289" s="40" t="str">
        <f>IF(OR(E1289="",F1289=""),"",NETWORKDAYS(E1289,F1289,Lister!$D$7:$D$13))</f>
        <v/>
      </c>
      <c r="H1289" s="14"/>
      <c r="I1289" s="25" t="str">
        <f t="shared" si="95"/>
        <v/>
      </c>
      <c r="J1289" s="45"/>
      <c r="K1289" s="46"/>
      <c r="L1289" s="15"/>
      <c r="M1289" s="49" t="str">
        <f t="shared" si="96"/>
        <v/>
      </c>
      <c r="N1289" s="47" t="str">
        <f t="shared" si="97"/>
        <v/>
      </c>
      <c r="O1289" s="15"/>
      <c r="P1289" s="15"/>
      <c r="Q1289" s="15"/>
      <c r="R1289" s="48" t="str">
        <f>IFERROR(MAX(IF(OR(O1289="",P1289="",Q1289=""),"",IF(AND(MONTH(E1289)=4,MONTH(F1289)=4),(NETWORKDAYS(E1289,F1289,Lister!$D$7:$D$13)-O1289)*N1289/NETWORKDAYS(Lister!$D$19,Lister!$E$19,Lister!$D$7:$D$13),IF(AND(MONTH(E1289)=4,MONTH(F1289)&gt;4),(NETWORKDAYS(E1289,Lister!$E$19,Lister!$D$7:$D$13)-O1289)*N1289/NETWORKDAYS(Lister!$D$19,Lister!$E$19,Lister!$D$7:$D$13),IF(MONTH(E1289)&gt;4,0)))),0),"")</f>
        <v/>
      </c>
      <c r="S1289" s="48" t="str">
        <f>IFERROR(MAX(IF(OR(O1289="",P1289="",Q1289=""),"",IF(AND(MONTH(E1289)=5,MONTH(F1289)=5),(NETWORKDAYS(E1289,F1289,Lister!$D$7:$D$13)-P1289)*N1289/NETWORKDAYS(Lister!$D$20,Lister!$E$20,Lister!$D$7:$D$13),IF(AND(MONTH(E1289)=4,MONTH(F1289)=5),(NETWORKDAYS(Lister!$D$20,F1289,Lister!$D$7:$D$13)-P1289)*N1289/NETWORKDAYS(Lister!$D$20,Lister!$E$20,Lister!$D$7:$D$13),IF(AND(MONTH(E1289)=5,MONTH(F1289)=6),(NETWORKDAYS(E1289,Lister!$E$20,Lister!$D$7:$D$13)-P1289)*N1289/NETWORKDAYS(Lister!$D$20,Lister!$E$20,Lister!$D$7:$D$13),IF(AND(MONTH(E1289)=4,MONTH(F1289)=6),(NETWORKDAYS(Lister!$D$20,Lister!$E$20,Lister!$D$7:$D$13)-P1289)*N1289/NETWORKDAYS(Lister!$D$20,Lister!$E$20,Lister!$D$7:$D$13),IF(OR(MONTH(F1289)=4,MONTH(E1289)=6),0)))))),0),"")</f>
        <v/>
      </c>
      <c r="T1289" s="48" t="str">
        <f>IFERROR(MAX(IF(OR(O1289="",P1289="",Q1289=""),"",IF(AND(MONTH(E1289)=6,MONTH(F1289)=6),(NETWORKDAYS(E1289,F1289,Lister!$D$7:$D$13)-Q1289)*N1289/NETWORKDAYS(Lister!$D$21,Lister!$E$21,Lister!$D$7:$D$13),IF(AND(MONTH(E1289)&lt;6,MONTH(F1289)=6),(NETWORKDAYS(Lister!$D$21,F1289,Lister!$D$7:$D$13)-Q1289)*N1289/NETWORKDAYS(Lister!$D$21,Lister!$E$21,Lister!$D$7:$D$13),IF(MONTH(F1289)&lt;6,0)))),0),"")</f>
        <v/>
      </c>
      <c r="U1289" s="50" t="str">
        <f t="shared" si="98"/>
        <v/>
      </c>
    </row>
    <row r="1290" spans="1:21" x14ac:dyDescent="0.35">
      <c r="A1290" s="11" t="str">
        <f t="shared" si="99"/>
        <v/>
      </c>
      <c r="B1290" s="32"/>
      <c r="C1290" s="17"/>
      <c r="D1290" s="18"/>
      <c r="E1290" s="12"/>
      <c r="F1290" s="12"/>
      <c r="G1290" s="40" t="str">
        <f>IF(OR(E1290="",F1290=""),"",NETWORKDAYS(E1290,F1290,Lister!$D$7:$D$13))</f>
        <v/>
      </c>
      <c r="H1290" s="14"/>
      <c r="I1290" s="25" t="str">
        <f t="shared" si="95"/>
        <v/>
      </c>
      <c r="J1290" s="45"/>
      <c r="K1290" s="46"/>
      <c r="L1290" s="15"/>
      <c r="M1290" s="49" t="str">
        <f t="shared" si="96"/>
        <v/>
      </c>
      <c r="N1290" s="47" t="str">
        <f t="shared" si="97"/>
        <v/>
      </c>
      <c r="O1290" s="15"/>
      <c r="P1290" s="15"/>
      <c r="Q1290" s="15"/>
      <c r="R1290" s="48" t="str">
        <f>IFERROR(MAX(IF(OR(O1290="",P1290="",Q1290=""),"",IF(AND(MONTH(E1290)=4,MONTH(F1290)=4),(NETWORKDAYS(E1290,F1290,Lister!$D$7:$D$13)-O1290)*N1290/NETWORKDAYS(Lister!$D$19,Lister!$E$19,Lister!$D$7:$D$13),IF(AND(MONTH(E1290)=4,MONTH(F1290)&gt;4),(NETWORKDAYS(E1290,Lister!$E$19,Lister!$D$7:$D$13)-O1290)*N1290/NETWORKDAYS(Lister!$D$19,Lister!$E$19,Lister!$D$7:$D$13),IF(MONTH(E1290)&gt;4,0)))),0),"")</f>
        <v/>
      </c>
      <c r="S1290" s="48" t="str">
        <f>IFERROR(MAX(IF(OR(O1290="",P1290="",Q1290=""),"",IF(AND(MONTH(E1290)=5,MONTH(F1290)=5),(NETWORKDAYS(E1290,F1290,Lister!$D$7:$D$13)-P1290)*N1290/NETWORKDAYS(Lister!$D$20,Lister!$E$20,Lister!$D$7:$D$13),IF(AND(MONTH(E1290)=4,MONTH(F1290)=5),(NETWORKDAYS(Lister!$D$20,F1290,Lister!$D$7:$D$13)-P1290)*N1290/NETWORKDAYS(Lister!$D$20,Lister!$E$20,Lister!$D$7:$D$13),IF(AND(MONTH(E1290)=5,MONTH(F1290)=6),(NETWORKDAYS(E1290,Lister!$E$20,Lister!$D$7:$D$13)-P1290)*N1290/NETWORKDAYS(Lister!$D$20,Lister!$E$20,Lister!$D$7:$D$13),IF(AND(MONTH(E1290)=4,MONTH(F1290)=6),(NETWORKDAYS(Lister!$D$20,Lister!$E$20,Lister!$D$7:$D$13)-P1290)*N1290/NETWORKDAYS(Lister!$D$20,Lister!$E$20,Lister!$D$7:$D$13),IF(OR(MONTH(F1290)=4,MONTH(E1290)=6),0)))))),0),"")</f>
        <v/>
      </c>
      <c r="T1290" s="48" t="str">
        <f>IFERROR(MAX(IF(OR(O1290="",P1290="",Q1290=""),"",IF(AND(MONTH(E1290)=6,MONTH(F1290)=6),(NETWORKDAYS(E1290,F1290,Lister!$D$7:$D$13)-Q1290)*N1290/NETWORKDAYS(Lister!$D$21,Lister!$E$21,Lister!$D$7:$D$13),IF(AND(MONTH(E1290)&lt;6,MONTH(F1290)=6),(NETWORKDAYS(Lister!$D$21,F1290,Lister!$D$7:$D$13)-Q1290)*N1290/NETWORKDAYS(Lister!$D$21,Lister!$E$21,Lister!$D$7:$D$13),IF(MONTH(F1290)&lt;6,0)))),0),"")</f>
        <v/>
      </c>
      <c r="U1290" s="50" t="str">
        <f t="shared" si="98"/>
        <v/>
      </c>
    </row>
    <row r="1291" spans="1:21" x14ac:dyDescent="0.35">
      <c r="A1291" s="11" t="str">
        <f t="shared" si="99"/>
        <v/>
      </c>
      <c r="B1291" s="32"/>
      <c r="C1291" s="17"/>
      <c r="D1291" s="18"/>
      <c r="E1291" s="12"/>
      <c r="F1291" s="12"/>
      <c r="G1291" s="40" t="str">
        <f>IF(OR(E1291="",F1291=""),"",NETWORKDAYS(E1291,F1291,Lister!$D$7:$D$13))</f>
        <v/>
      </c>
      <c r="H1291" s="14"/>
      <c r="I1291" s="25" t="str">
        <f t="shared" si="95"/>
        <v/>
      </c>
      <c r="J1291" s="45"/>
      <c r="K1291" s="46"/>
      <c r="L1291" s="15"/>
      <c r="M1291" s="49" t="str">
        <f t="shared" si="96"/>
        <v/>
      </c>
      <c r="N1291" s="47" t="str">
        <f t="shared" si="97"/>
        <v/>
      </c>
      <c r="O1291" s="15"/>
      <c r="P1291" s="15"/>
      <c r="Q1291" s="15"/>
      <c r="R1291" s="48" t="str">
        <f>IFERROR(MAX(IF(OR(O1291="",P1291="",Q1291=""),"",IF(AND(MONTH(E1291)=4,MONTH(F1291)=4),(NETWORKDAYS(E1291,F1291,Lister!$D$7:$D$13)-O1291)*N1291/NETWORKDAYS(Lister!$D$19,Lister!$E$19,Lister!$D$7:$D$13),IF(AND(MONTH(E1291)=4,MONTH(F1291)&gt;4),(NETWORKDAYS(E1291,Lister!$E$19,Lister!$D$7:$D$13)-O1291)*N1291/NETWORKDAYS(Lister!$D$19,Lister!$E$19,Lister!$D$7:$D$13),IF(MONTH(E1291)&gt;4,0)))),0),"")</f>
        <v/>
      </c>
      <c r="S1291" s="48" t="str">
        <f>IFERROR(MAX(IF(OR(O1291="",P1291="",Q1291=""),"",IF(AND(MONTH(E1291)=5,MONTH(F1291)=5),(NETWORKDAYS(E1291,F1291,Lister!$D$7:$D$13)-P1291)*N1291/NETWORKDAYS(Lister!$D$20,Lister!$E$20,Lister!$D$7:$D$13),IF(AND(MONTH(E1291)=4,MONTH(F1291)=5),(NETWORKDAYS(Lister!$D$20,F1291,Lister!$D$7:$D$13)-P1291)*N1291/NETWORKDAYS(Lister!$D$20,Lister!$E$20,Lister!$D$7:$D$13),IF(AND(MONTH(E1291)=5,MONTH(F1291)=6),(NETWORKDAYS(E1291,Lister!$E$20,Lister!$D$7:$D$13)-P1291)*N1291/NETWORKDAYS(Lister!$D$20,Lister!$E$20,Lister!$D$7:$D$13),IF(AND(MONTH(E1291)=4,MONTH(F1291)=6),(NETWORKDAYS(Lister!$D$20,Lister!$E$20,Lister!$D$7:$D$13)-P1291)*N1291/NETWORKDAYS(Lister!$D$20,Lister!$E$20,Lister!$D$7:$D$13),IF(OR(MONTH(F1291)=4,MONTH(E1291)=6),0)))))),0),"")</f>
        <v/>
      </c>
      <c r="T1291" s="48" t="str">
        <f>IFERROR(MAX(IF(OR(O1291="",P1291="",Q1291=""),"",IF(AND(MONTH(E1291)=6,MONTH(F1291)=6),(NETWORKDAYS(E1291,F1291,Lister!$D$7:$D$13)-Q1291)*N1291/NETWORKDAYS(Lister!$D$21,Lister!$E$21,Lister!$D$7:$D$13),IF(AND(MONTH(E1291)&lt;6,MONTH(F1291)=6),(NETWORKDAYS(Lister!$D$21,F1291,Lister!$D$7:$D$13)-Q1291)*N1291/NETWORKDAYS(Lister!$D$21,Lister!$E$21,Lister!$D$7:$D$13),IF(MONTH(F1291)&lt;6,0)))),0),"")</f>
        <v/>
      </c>
      <c r="U1291" s="50" t="str">
        <f t="shared" si="98"/>
        <v/>
      </c>
    </row>
    <row r="1292" spans="1:21" x14ac:dyDescent="0.35">
      <c r="A1292" s="11" t="str">
        <f t="shared" si="99"/>
        <v/>
      </c>
      <c r="B1292" s="32"/>
      <c r="C1292" s="17"/>
      <c r="D1292" s="18"/>
      <c r="E1292" s="12"/>
      <c r="F1292" s="12"/>
      <c r="G1292" s="40" t="str">
        <f>IF(OR(E1292="",F1292=""),"",NETWORKDAYS(E1292,F1292,Lister!$D$7:$D$13))</f>
        <v/>
      </c>
      <c r="H1292" s="14"/>
      <c r="I1292" s="25" t="str">
        <f t="shared" si="95"/>
        <v/>
      </c>
      <c r="J1292" s="45"/>
      <c r="K1292" s="46"/>
      <c r="L1292" s="15"/>
      <c r="M1292" s="49" t="str">
        <f t="shared" si="96"/>
        <v/>
      </c>
      <c r="N1292" s="47" t="str">
        <f t="shared" si="97"/>
        <v/>
      </c>
      <c r="O1292" s="15"/>
      <c r="P1292" s="15"/>
      <c r="Q1292" s="15"/>
      <c r="R1292" s="48" t="str">
        <f>IFERROR(MAX(IF(OR(O1292="",P1292="",Q1292=""),"",IF(AND(MONTH(E1292)=4,MONTH(F1292)=4),(NETWORKDAYS(E1292,F1292,Lister!$D$7:$D$13)-O1292)*N1292/NETWORKDAYS(Lister!$D$19,Lister!$E$19,Lister!$D$7:$D$13),IF(AND(MONTH(E1292)=4,MONTH(F1292)&gt;4),(NETWORKDAYS(E1292,Lister!$E$19,Lister!$D$7:$D$13)-O1292)*N1292/NETWORKDAYS(Lister!$D$19,Lister!$E$19,Lister!$D$7:$D$13),IF(MONTH(E1292)&gt;4,0)))),0),"")</f>
        <v/>
      </c>
      <c r="S1292" s="48" t="str">
        <f>IFERROR(MAX(IF(OR(O1292="",P1292="",Q1292=""),"",IF(AND(MONTH(E1292)=5,MONTH(F1292)=5),(NETWORKDAYS(E1292,F1292,Lister!$D$7:$D$13)-P1292)*N1292/NETWORKDAYS(Lister!$D$20,Lister!$E$20,Lister!$D$7:$D$13),IF(AND(MONTH(E1292)=4,MONTH(F1292)=5),(NETWORKDAYS(Lister!$D$20,F1292,Lister!$D$7:$D$13)-P1292)*N1292/NETWORKDAYS(Lister!$D$20,Lister!$E$20,Lister!$D$7:$D$13),IF(AND(MONTH(E1292)=5,MONTH(F1292)=6),(NETWORKDAYS(E1292,Lister!$E$20,Lister!$D$7:$D$13)-P1292)*N1292/NETWORKDAYS(Lister!$D$20,Lister!$E$20,Lister!$D$7:$D$13),IF(AND(MONTH(E1292)=4,MONTH(F1292)=6),(NETWORKDAYS(Lister!$D$20,Lister!$E$20,Lister!$D$7:$D$13)-P1292)*N1292/NETWORKDAYS(Lister!$D$20,Lister!$E$20,Lister!$D$7:$D$13),IF(OR(MONTH(F1292)=4,MONTH(E1292)=6),0)))))),0),"")</f>
        <v/>
      </c>
      <c r="T1292" s="48" t="str">
        <f>IFERROR(MAX(IF(OR(O1292="",P1292="",Q1292=""),"",IF(AND(MONTH(E1292)=6,MONTH(F1292)=6),(NETWORKDAYS(E1292,F1292,Lister!$D$7:$D$13)-Q1292)*N1292/NETWORKDAYS(Lister!$D$21,Lister!$E$21,Lister!$D$7:$D$13),IF(AND(MONTH(E1292)&lt;6,MONTH(F1292)=6),(NETWORKDAYS(Lister!$D$21,F1292,Lister!$D$7:$D$13)-Q1292)*N1292/NETWORKDAYS(Lister!$D$21,Lister!$E$21,Lister!$D$7:$D$13),IF(MONTH(F1292)&lt;6,0)))),0),"")</f>
        <v/>
      </c>
      <c r="U1292" s="50" t="str">
        <f t="shared" si="98"/>
        <v/>
      </c>
    </row>
    <row r="1293" spans="1:21" x14ac:dyDescent="0.35">
      <c r="A1293" s="11" t="str">
        <f t="shared" si="99"/>
        <v/>
      </c>
      <c r="B1293" s="32"/>
      <c r="C1293" s="17"/>
      <c r="D1293" s="18"/>
      <c r="E1293" s="12"/>
      <c r="F1293" s="12"/>
      <c r="G1293" s="40" t="str">
        <f>IF(OR(E1293="",F1293=""),"",NETWORKDAYS(E1293,F1293,Lister!$D$7:$D$13))</f>
        <v/>
      </c>
      <c r="H1293" s="14"/>
      <c r="I1293" s="25" t="str">
        <f t="shared" si="95"/>
        <v/>
      </c>
      <c r="J1293" s="45"/>
      <c r="K1293" s="46"/>
      <c r="L1293" s="15"/>
      <c r="M1293" s="49" t="str">
        <f t="shared" si="96"/>
        <v/>
      </c>
      <c r="N1293" s="47" t="str">
        <f t="shared" si="97"/>
        <v/>
      </c>
      <c r="O1293" s="15"/>
      <c r="P1293" s="15"/>
      <c r="Q1293" s="15"/>
      <c r="R1293" s="48" t="str">
        <f>IFERROR(MAX(IF(OR(O1293="",P1293="",Q1293=""),"",IF(AND(MONTH(E1293)=4,MONTH(F1293)=4),(NETWORKDAYS(E1293,F1293,Lister!$D$7:$D$13)-O1293)*N1293/NETWORKDAYS(Lister!$D$19,Lister!$E$19,Lister!$D$7:$D$13),IF(AND(MONTH(E1293)=4,MONTH(F1293)&gt;4),(NETWORKDAYS(E1293,Lister!$E$19,Lister!$D$7:$D$13)-O1293)*N1293/NETWORKDAYS(Lister!$D$19,Lister!$E$19,Lister!$D$7:$D$13),IF(MONTH(E1293)&gt;4,0)))),0),"")</f>
        <v/>
      </c>
      <c r="S1293" s="48" t="str">
        <f>IFERROR(MAX(IF(OR(O1293="",P1293="",Q1293=""),"",IF(AND(MONTH(E1293)=5,MONTH(F1293)=5),(NETWORKDAYS(E1293,F1293,Lister!$D$7:$D$13)-P1293)*N1293/NETWORKDAYS(Lister!$D$20,Lister!$E$20,Lister!$D$7:$D$13),IF(AND(MONTH(E1293)=4,MONTH(F1293)=5),(NETWORKDAYS(Lister!$D$20,F1293,Lister!$D$7:$D$13)-P1293)*N1293/NETWORKDAYS(Lister!$D$20,Lister!$E$20,Lister!$D$7:$D$13),IF(AND(MONTH(E1293)=5,MONTH(F1293)=6),(NETWORKDAYS(E1293,Lister!$E$20,Lister!$D$7:$D$13)-P1293)*N1293/NETWORKDAYS(Lister!$D$20,Lister!$E$20,Lister!$D$7:$D$13),IF(AND(MONTH(E1293)=4,MONTH(F1293)=6),(NETWORKDAYS(Lister!$D$20,Lister!$E$20,Lister!$D$7:$D$13)-P1293)*N1293/NETWORKDAYS(Lister!$D$20,Lister!$E$20,Lister!$D$7:$D$13),IF(OR(MONTH(F1293)=4,MONTH(E1293)=6),0)))))),0),"")</f>
        <v/>
      </c>
      <c r="T1293" s="48" t="str">
        <f>IFERROR(MAX(IF(OR(O1293="",P1293="",Q1293=""),"",IF(AND(MONTH(E1293)=6,MONTH(F1293)=6),(NETWORKDAYS(E1293,F1293,Lister!$D$7:$D$13)-Q1293)*N1293/NETWORKDAYS(Lister!$D$21,Lister!$E$21,Lister!$D$7:$D$13),IF(AND(MONTH(E1293)&lt;6,MONTH(F1293)=6),(NETWORKDAYS(Lister!$D$21,F1293,Lister!$D$7:$D$13)-Q1293)*N1293/NETWORKDAYS(Lister!$D$21,Lister!$E$21,Lister!$D$7:$D$13),IF(MONTH(F1293)&lt;6,0)))),0),"")</f>
        <v/>
      </c>
      <c r="U1293" s="50" t="str">
        <f t="shared" si="98"/>
        <v/>
      </c>
    </row>
    <row r="1294" spans="1:21" x14ac:dyDescent="0.35">
      <c r="A1294" s="11" t="str">
        <f t="shared" si="99"/>
        <v/>
      </c>
      <c r="B1294" s="32"/>
      <c r="C1294" s="17"/>
      <c r="D1294" s="18"/>
      <c r="E1294" s="12"/>
      <c r="F1294" s="12"/>
      <c r="G1294" s="40" t="str">
        <f>IF(OR(E1294="",F1294=""),"",NETWORKDAYS(E1294,F1294,Lister!$D$7:$D$13))</f>
        <v/>
      </c>
      <c r="H1294" s="14"/>
      <c r="I1294" s="25" t="str">
        <f t="shared" si="95"/>
        <v/>
      </c>
      <c r="J1294" s="45"/>
      <c r="K1294" s="46"/>
      <c r="L1294" s="15"/>
      <c r="M1294" s="49" t="str">
        <f t="shared" si="96"/>
        <v/>
      </c>
      <c r="N1294" s="47" t="str">
        <f t="shared" si="97"/>
        <v/>
      </c>
      <c r="O1294" s="15"/>
      <c r="P1294" s="15"/>
      <c r="Q1294" s="15"/>
      <c r="R1294" s="48" t="str">
        <f>IFERROR(MAX(IF(OR(O1294="",P1294="",Q1294=""),"",IF(AND(MONTH(E1294)=4,MONTH(F1294)=4),(NETWORKDAYS(E1294,F1294,Lister!$D$7:$D$13)-O1294)*N1294/NETWORKDAYS(Lister!$D$19,Lister!$E$19,Lister!$D$7:$D$13),IF(AND(MONTH(E1294)=4,MONTH(F1294)&gt;4),(NETWORKDAYS(E1294,Lister!$E$19,Lister!$D$7:$D$13)-O1294)*N1294/NETWORKDAYS(Lister!$D$19,Lister!$E$19,Lister!$D$7:$D$13),IF(MONTH(E1294)&gt;4,0)))),0),"")</f>
        <v/>
      </c>
      <c r="S1294" s="48" t="str">
        <f>IFERROR(MAX(IF(OR(O1294="",P1294="",Q1294=""),"",IF(AND(MONTH(E1294)=5,MONTH(F1294)=5),(NETWORKDAYS(E1294,F1294,Lister!$D$7:$D$13)-P1294)*N1294/NETWORKDAYS(Lister!$D$20,Lister!$E$20,Lister!$D$7:$D$13),IF(AND(MONTH(E1294)=4,MONTH(F1294)=5),(NETWORKDAYS(Lister!$D$20,F1294,Lister!$D$7:$D$13)-P1294)*N1294/NETWORKDAYS(Lister!$D$20,Lister!$E$20,Lister!$D$7:$D$13),IF(AND(MONTH(E1294)=5,MONTH(F1294)=6),(NETWORKDAYS(E1294,Lister!$E$20,Lister!$D$7:$D$13)-P1294)*N1294/NETWORKDAYS(Lister!$D$20,Lister!$E$20,Lister!$D$7:$D$13),IF(AND(MONTH(E1294)=4,MONTH(F1294)=6),(NETWORKDAYS(Lister!$D$20,Lister!$E$20,Lister!$D$7:$D$13)-P1294)*N1294/NETWORKDAYS(Lister!$D$20,Lister!$E$20,Lister!$D$7:$D$13),IF(OR(MONTH(F1294)=4,MONTH(E1294)=6),0)))))),0),"")</f>
        <v/>
      </c>
      <c r="T1294" s="48" t="str">
        <f>IFERROR(MAX(IF(OR(O1294="",P1294="",Q1294=""),"",IF(AND(MONTH(E1294)=6,MONTH(F1294)=6),(NETWORKDAYS(E1294,F1294,Lister!$D$7:$D$13)-Q1294)*N1294/NETWORKDAYS(Lister!$D$21,Lister!$E$21,Lister!$D$7:$D$13),IF(AND(MONTH(E1294)&lt;6,MONTH(F1294)=6),(NETWORKDAYS(Lister!$D$21,F1294,Lister!$D$7:$D$13)-Q1294)*N1294/NETWORKDAYS(Lister!$D$21,Lister!$E$21,Lister!$D$7:$D$13),IF(MONTH(F1294)&lt;6,0)))),0),"")</f>
        <v/>
      </c>
      <c r="U1294" s="50" t="str">
        <f t="shared" si="98"/>
        <v/>
      </c>
    </row>
    <row r="1295" spans="1:21" x14ac:dyDescent="0.35">
      <c r="A1295" s="11" t="str">
        <f t="shared" si="99"/>
        <v/>
      </c>
      <c r="B1295" s="32"/>
      <c r="C1295" s="17"/>
      <c r="D1295" s="18"/>
      <c r="E1295" s="12"/>
      <c r="F1295" s="12"/>
      <c r="G1295" s="40" t="str">
        <f>IF(OR(E1295="",F1295=""),"",NETWORKDAYS(E1295,F1295,Lister!$D$7:$D$13))</f>
        <v/>
      </c>
      <c r="H1295" s="14"/>
      <c r="I1295" s="25" t="str">
        <f t="shared" si="95"/>
        <v/>
      </c>
      <c r="J1295" s="45"/>
      <c r="K1295" s="46"/>
      <c r="L1295" s="15"/>
      <c r="M1295" s="49" t="str">
        <f t="shared" si="96"/>
        <v/>
      </c>
      <c r="N1295" s="47" t="str">
        <f t="shared" si="97"/>
        <v/>
      </c>
      <c r="O1295" s="15"/>
      <c r="P1295" s="15"/>
      <c r="Q1295" s="15"/>
      <c r="R1295" s="48" t="str">
        <f>IFERROR(MAX(IF(OR(O1295="",P1295="",Q1295=""),"",IF(AND(MONTH(E1295)=4,MONTH(F1295)=4),(NETWORKDAYS(E1295,F1295,Lister!$D$7:$D$13)-O1295)*N1295/NETWORKDAYS(Lister!$D$19,Lister!$E$19,Lister!$D$7:$D$13),IF(AND(MONTH(E1295)=4,MONTH(F1295)&gt;4),(NETWORKDAYS(E1295,Lister!$E$19,Lister!$D$7:$D$13)-O1295)*N1295/NETWORKDAYS(Lister!$D$19,Lister!$E$19,Lister!$D$7:$D$13),IF(MONTH(E1295)&gt;4,0)))),0),"")</f>
        <v/>
      </c>
      <c r="S1295" s="48" t="str">
        <f>IFERROR(MAX(IF(OR(O1295="",P1295="",Q1295=""),"",IF(AND(MONTH(E1295)=5,MONTH(F1295)=5),(NETWORKDAYS(E1295,F1295,Lister!$D$7:$D$13)-P1295)*N1295/NETWORKDAYS(Lister!$D$20,Lister!$E$20,Lister!$D$7:$D$13),IF(AND(MONTH(E1295)=4,MONTH(F1295)=5),(NETWORKDAYS(Lister!$D$20,F1295,Lister!$D$7:$D$13)-P1295)*N1295/NETWORKDAYS(Lister!$D$20,Lister!$E$20,Lister!$D$7:$D$13),IF(AND(MONTH(E1295)=5,MONTH(F1295)=6),(NETWORKDAYS(E1295,Lister!$E$20,Lister!$D$7:$D$13)-P1295)*N1295/NETWORKDAYS(Lister!$D$20,Lister!$E$20,Lister!$D$7:$D$13),IF(AND(MONTH(E1295)=4,MONTH(F1295)=6),(NETWORKDAYS(Lister!$D$20,Lister!$E$20,Lister!$D$7:$D$13)-P1295)*N1295/NETWORKDAYS(Lister!$D$20,Lister!$E$20,Lister!$D$7:$D$13),IF(OR(MONTH(F1295)=4,MONTH(E1295)=6),0)))))),0),"")</f>
        <v/>
      </c>
      <c r="T1295" s="48" t="str">
        <f>IFERROR(MAX(IF(OR(O1295="",P1295="",Q1295=""),"",IF(AND(MONTH(E1295)=6,MONTH(F1295)=6),(NETWORKDAYS(E1295,F1295,Lister!$D$7:$D$13)-Q1295)*N1295/NETWORKDAYS(Lister!$D$21,Lister!$E$21,Lister!$D$7:$D$13),IF(AND(MONTH(E1295)&lt;6,MONTH(F1295)=6),(NETWORKDAYS(Lister!$D$21,F1295,Lister!$D$7:$D$13)-Q1295)*N1295/NETWORKDAYS(Lister!$D$21,Lister!$E$21,Lister!$D$7:$D$13),IF(MONTH(F1295)&lt;6,0)))),0),"")</f>
        <v/>
      </c>
      <c r="U1295" s="50" t="str">
        <f t="shared" si="98"/>
        <v/>
      </c>
    </row>
    <row r="1296" spans="1:21" x14ac:dyDescent="0.35">
      <c r="A1296" s="11" t="str">
        <f t="shared" si="99"/>
        <v/>
      </c>
      <c r="B1296" s="32"/>
      <c r="C1296" s="17"/>
      <c r="D1296" s="18"/>
      <c r="E1296" s="12"/>
      <c r="F1296" s="12"/>
      <c r="G1296" s="40" t="str">
        <f>IF(OR(E1296="",F1296=""),"",NETWORKDAYS(E1296,F1296,Lister!$D$7:$D$13))</f>
        <v/>
      </c>
      <c r="H1296" s="14"/>
      <c r="I1296" s="25" t="str">
        <f t="shared" si="95"/>
        <v/>
      </c>
      <c r="J1296" s="45"/>
      <c r="K1296" s="46"/>
      <c r="L1296" s="15"/>
      <c r="M1296" s="49" t="str">
        <f t="shared" si="96"/>
        <v/>
      </c>
      <c r="N1296" s="47" t="str">
        <f t="shared" si="97"/>
        <v/>
      </c>
      <c r="O1296" s="15"/>
      <c r="P1296" s="15"/>
      <c r="Q1296" s="15"/>
      <c r="R1296" s="48" t="str">
        <f>IFERROR(MAX(IF(OR(O1296="",P1296="",Q1296=""),"",IF(AND(MONTH(E1296)=4,MONTH(F1296)=4),(NETWORKDAYS(E1296,F1296,Lister!$D$7:$D$13)-O1296)*N1296/NETWORKDAYS(Lister!$D$19,Lister!$E$19,Lister!$D$7:$D$13),IF(AND(MONTH(E1296)=4,MONTH(F1296)&gt;4),(NETWORKDAYS(E1296,Lister!$E$19,Lister!$D$7:$D$13)-O1296)*N1296/NETWORKDAYS(Lister!$D$19,Lister!$E$19,Lister!$D$7:$D$13),IF(MONTH(E1296)&gt;4,0)))),0),"")</f>
        <v/>
      </c>
      <c r="S1296" s="48" t="str">
        <f>IFERROR(MAX(IF(OR(O1296="",P1296="",Q1296=""),"",IF(AND(MONTH(E1296)=5,MONTH(F1296)=5),(NETWORKDAYS(E1296,F1296,Lister!$D$7:$D$13)-P1296)*N1296/NETWORKDAYS(Lister!$D$20,Lister!$E$20,Lister!$D$7:$D$13),IF(AND(MONTH(E1296)=4,MONTH(F1296)=5),(NETWORKDAYS(Lister!$D$20,F1296,Lister!$D$7:$D$13)-P1296)*N1296/NETWORKDAYS(Lister!$D$20,Lister!$E$20,Lister!$D$7:$D$13),IF(AND(MONTH(E1296)=5,MONTH(F1296)=6),(NETWORKDAYS(E1296,Lister!$E$20,Lister!$D$7:$D$13)-P1296)*N1296/NETWORKDAYS(Lister!$D$20,Lister!$E$20,Lister!$D$7:$D$13),IF(AND(MONTH(E1296)=4,MONTH(F1296)=6),(NETWORKDAYS(Lister!$D$20,Lister!$E$20,Lister!$D$7:$D$13)-P1296)*N1296/NETWORKDAYS(Lister!$D$20,Lister!$E$20,Lister!$D$7:$D$13),IF(OR(MONTH(F1296)=4,MONTH(E1296)=6),0)))))),0),"")</f>
        <v/>
      </c>
      <c r="T1296" s="48" t="str">
        <f>IFERROR(MAX(IF(OR(O1296="",P1296="",Q1296=""),"",IF(AND(MONTH(E1296)=6,MONTH(F1296)=6),(NETWORKDAYS(E1296,F1296,Lister!$D$7:$D$13)-Q1296)*N1296/NETWORKDAYS(Lister!$D$21,Lister!$E$21,Lister!$D$7:$D$13),IF(AND(MONTH(E1296)&lt;6,MONTH(F1296)=6),(NETWORKDAYS(Lister!$D$21,F1296,Lister!$D$7:$D$13)-Q1296)*N1296/NETWORKDAYS(Lister!$D$21,Lister!$E$21,Lister!$D$7:$D$13),IF(MONTH(F1296)&lt;6,0)))),0),"")</f>
        <v/>
      </c>
      <c r="U1296" s="50" t="str">
        <f t="shared" si="98"/>
        <v/>
      </c>
    </row>
    <row r="1297" spans="1:21" x14ac:dyDescent="0.35">
      <c r="A1297" s="11" t="str">
        <f t="shared" si="99"/>
        <v/>
      </c>
      <c r="B1297" s="32"/>
      <c r="C1297" s="17"/>
      <c r="D1297" s="18"/>
      <c r="E1297" s="12"/>
      <c r="F1297" s="12"/>
      <c r="G1297" s="40" t="str">
        <f>IF(OR(E1297="",F1297=""),"",NETWORKDAYS(E1297,F1297,Lister!$D$7:$D$13))</f>
        <v/>
      </c>
      <c r="H1297" s="14"/>
      <c r="I1297" s="25" t="str">
        <f t="shared" si="95"/>
        <v/>
      </c>
      <c r="J1297" s="45"/>
      <c r="K1297" s="46"/>
      <c r="L1297" s="15"/>
      <c r="M1297" s="49" t="str">
        <f t="shared" si="96"/>
        <v/>
      </c>
      <c r="N1297" s="47" t="str">
        <f t="shared" si="97"/>
        <v/>
      </c>
      <c r="O1297" s="15"/>
      <c r="P1297" s="15"/>
      <c r="Q1297" s="15"/>
      <c r="R1297" s="48" t="str">
        <f>IFERROR(MAX(IF(OR(O1297="",P1297="",Q1297=""),"",IF(AND(MONTH(E1297)=4,MONTH(F1297)=4),(NETWORKDAYS(E1297,F1297,Lister!$D$7:$D$13)-O1297)*N1297/NETWORKDAYS(Lister!$D$19,Lister!$E$19,Lister!$D$7:$D$13),IF(AND(MONTH(E1297)=4,MONTH(F1297)&gt;4),(NETWORKDAYS(E1297,Lister!$E$19,Lister!$D$7:$D$13)-O1297)*N1297/NETWORKDAYS(Lister!$D$19,Lister!$E$19,Lister!$D$7:$D$13),IF(MONTH(E1297)&gt;4,0)))),0),"")</f>
        <v/>
      </c>
      <c r="S1297" s="48" t="str">
        <f>IFERROR(MAX(IF(OR(O1297="",P1297="",Q1297=""),"",IF(AND(MONTH(E1297)=5,MONTH(F1297)=5),(NETWORKDAYS(E1297,F1297,Lister!$D$7:$D$13)-P1297)*N1297/NETWORKDAYS(Lister!$D$20,Lister!$E$20,Lister!$D$7:$D$13),IF(AND(MONTH(E1297)=4,MONTH(F1297)=5),(NETWORKDAYS(Lister!$D$20,F1297,Lister!$D$7:$D$13)-P1297)*N1297/NETWORKDAYS(Lister!$D$20,Lister!$E$20,Lister!$D$7:$D$13),IF(AND(MONTH(E1297)=5,MONTH(F1297)=6),(NETWORKDAYS(E1297,Lister!$E$20,Lister!$D$7:$D$13)-P1297)*N1297/NETWORKDAYS(Lister!$D$20,Lister!$E$20,Lister!$D$7:$D$13),IF(AND(MONTH(E1297)=4,MONTH(F1297)=6),(NETWORKDAYS(Lister!$D$20,Lister!$E$20,Lister!$D$7:$D$13)-P1297)*N1297/NETWORKDAYS(Lister!$D$20,Lister!$E$20,Lister!$D$7:$D$13),IF(OR(MONTH(F1297)=4,MONTH(E1297)=6),0)))))),0),"")</f>
        <v/>
      </c>
      <c r="T1297" s="48" t="str">
        <f>IFERROR(MAX(IF(OR(O1297="",P1297="",Q1297=""),"",IF(AND(MONTH(E1297)=6,MONTH(F1297)=6),(NETWORKDAYS(E1297,F1297,Lister!$D$7:$D$13)-Q1297)*N1297/NETWORKDAYS(Lister!$D$21,Lister!$E$21,Lister!$D$7:$D$13),IF(AND(MONTH(E1297)&lt;6,MONTH(F1297)=6),(NETWORKDAYS(Lister!$D$21,F1297,Lister!$D$7:$D$13)-Q1297)*N1297/NETWORKDAYS(Lister!$D$21,Lister!$E$21,Lister!$D$7:$D$13),IF(MONTH(F1297)&lt;6,0)))),0),"")</f>
        <v/>
      </c>
      <c r="U1297" s="50" t="str">
        <f t="shared" si="98"/>
        <v/>
      </c>
    </row>
    <row r="1298" spans="1:21" x14ac:dyDescent="0.35">
      <c r="A1298" s="11" t="str">
        <f t="shared" si="99"/>
        <v/>
      </c>
      <c r="B1298" s="32"/>
      <c r="C1298" s="17"/>
      <c r="D1298" s="18"/>
      <c r="E1298" s="12"/>
      <c r="F1298" s="12"/>
      <c r="G1298" s="40" t="str">
        <f>IF(OR(E1298="",F1298=""),"",NETWORKDAYS(E1298,F1298,Lister!$D$7:$D$13))</f>
        <v/>
      </c>
      <c r="H1298" s="14"/>
      <c r="I1298" s="25" t="str">
        <f t="shared" si="95"/>
        <v/>
      </c>
      <c r="J1298" s="45"/>
      <c r="K1298" s="46"/>
      <c r="L1298" s="15"/>
      <c r="M1298" s="49" t="str">
        <f t="shared" si="96"/>
        <v/>
      </c>
      <c r="N1298" s="47" t="str">
        <f t="shared" si="97"/>
        <v/>
      </c>
      <c r="O1298" s="15"/>
      <c r="P1298" s="15"/>
      <c r="Q1298" s="15"/>
      <c r="R1298" s="48" t="str">
        <f>IFERROR(MAX(IF(OR(O1298="",P1298="",Q1298=""),"",IF(AND(MONTH(E1298)=4,MONTH(F1298)=4),(NETWORKDAYS(E1298,F1298,Lister!$D$7:$D$13)-O1298)*N1298/NETWORKDAYS(Lister!$D$19,Lister!$E$19,Lister!$D$7:$D$13),IF(AND(MONTH(E1298)=4,MONTH(F1298)&gt;4),(NETWORKDAYS(E1298,Lister!$E$19,Lister!$D$7:$D$13)-O1298)*N1298/NETWORKDAYS(Lister!$D$19,Lister!$E$19,Lister!$D$7:$D$13),IF(MONTH(E1298)&gt;4,0)))),0),"")</f>
        <v/>
      </c>
      <c r="S1298" s="48" t="str">
        <f>IFERROR(MAX(IF(OR(O1298="",P1298="",Q1298=""),"",IF(AND(MONTH(E1298)=5,MONTH(F1298)=5),(NETWORKDAYS(E1298,F1298,Lister!$D$7:$D$13)-P1298)*N1298/NETWORKDAYS(Lister!$D$20,Lister!$E$20,Lister!$D$7:$D$13),IF(AND(MONTH(E1298)=4,MONTH(F1298)=5),(NETWORKDAYS(Lister!$D$20,F1298,Lister!$D$7:$D$13)-P1298)*N1298/NETWORKDAYS(Lister!$D$20,Lister!$E$20,Lister!$D$7:$D$13),IF(AND(MONTH(E1298)=5,MONTH(F1298)=6),(NETWORKDAYS(E1298,Lister!$E$20,Lister!$D$7:$D$13)-P1298)*N1298/NETWORKDAYS(Lister!$D$20,Lister!$E$20,Lister!$D$7:$D$13),IF(AND(MONTH(E1298)=4,MONTH(F1298)=6),(NETWORKDAYS(Lister!$D$20,Lister!$E$20,Lister!$D$7:$D$13)-P1298)*N1298/NETWORKDAYS(Lister!$D$20,Lister!$E$20,Lister!$D$7:$D$13),IF(OR(MONTH(F1298)=4,MONTH(E1298)=6),0)))))),0),"")</f>
        <v/>
      </c>
      <c r="T1298" s="48" t="str">
        <f>IFERROR(MAX(IF(OR(O1298="",P1298="",Q1298=""),"",IF(AND(MONTH(E1298)=6,MONTH(F1298)=6),(NETWORKDAYS(E1298,F1298,Lister!$D$7:$D$13)-Q1298)*N1298/NETWORKDAYS(Lister!$D$21,Lister!$E$21,Lister!$D$7:$D$13),IF(AND(MONTH(E1298)&lt;6,MONTH(F1298)=6),(NETWORKDAYS(Lister!$D$21,F1298,Lister!$D$7:$D$13)-Q1298)*N1298/NETWORKDAYS(Lister!$D$21,Lister!$E$21,Lister!$D$7:$D$13),IF(MONTH(F1298)&lt;6,0)))),0),"")</f>
        <v/>
      </c>
      <c r="U1298" s="50" t="str">
        <f t="shared" si="98"/>
        <v/>
      </c>
    </row>
    <row r="1299" spans="1:21" x14ac:dyDescent="0.35">
      <c r="A1299" s="11" t="str">
        <f t="shared" si="99"/>
        <v/>
      </c>
      <c r="B1299" s="32"/>
      <c r="C1299" s="17"/>
      <c r="D1299" s="18"/>
      <c r="E1299" s="12"/>
      <c r="F1299" s="12"/>
      <c r="G1299" s="40" t="str">
        <f>IF(OR(E1299="",F1299=""),"",NETWORKDAYS(E1299,F1299,Lister!$D$7:$D$13))</f>
        <v/>
      </c>
      <c r="H1299" s="14"/>
      <c r="I1299" s="25" t="str">
        <f t="shared" si="95"/>
        <v/>
      </c>
      <c r="J1299" s="45"/>
      <c r="K1299" s="46"/>
      <c r="L1299" s="15"/>
      <c r="M1299" s="49" t="str">
        <f t="shared" si="96"/>
        <v/>
      </c>
      <c r="N1299" s="47" t="str">
        <f t="shared" si="97"/>
        <v/>
      </c>
      <c r="O1299" s="15"/>
      <c r="P1299" s="15"/>
      <c r="Q1299" s="15"/>
      <c r="R1299" s="48" t="str">
        <f>IFERROR(MAX(IF(OR(O1299="",P1299="",Q1299=""),"",IF(AND(MONTH(E1299)=4,MONTH(F1299)=4),(NETWORKDAYS(E1299,F1299,Lister!$D$7:$D$13)-O1299)*N1299/NETWORKDAYS(Lister!$D$19,Lister!$E$19,Lister!$D$7:$D$13),IF(AND(MONTH(E1299)=4,MONTH(F1299)&gt;4),(NETWORKDAYS(E1299,Lister!$E$19,Lister!$D$7:$D$13)-O1299)*N1299/NETWORKDAYS(Lister!$D$19,Lister!$E$19,Lister!$D$7:$D$13),IF(MONTH(E1299)&gt;4,0)))),0),"")</f>
        <v/>
      </c>
      <c r="S1299" s="48" t="str">
        <f>IFERROR(MAX(IF(OR(O1299="",P1299="",Q1299=""),"",IF(AND(MONTH(E1299)=5,MONTH(F1299)=5),(NETWORKDAYS(E1299,F1299,Lister!$D$7:$D$13)-P1299)*N1299/NETWORKDAYS(Lister!$D$20,Lister!$E$20,Lister!$D$7:$D$13),IF(AND(MONTH(E1299)=4,MONTH(F1299)=5),(NETWORKDAYS(Lister!$D$20,F1299,Lister!$D$7:$D$13)-P1299)*N1299/NETWORKDAYS(Lister!$D$20,Lister!$E$20,Lister!$D$7:$D$13),IF(AND(MONTH(E1299)=5,MONTH(F1299)=6),(NETWORKDAYS(E1299,Lister!$E$20,Lister!$D$7:$D$13)-P1299)*N1299/NETWORKDAYS(Lister!$D$20,Lister!$E$20,Lister!$D$7:$D$13),IF(AND(MONTH(E1299)=4,MONTH(F1299)=6),(NETWORKDAYS(Lister!$D$20,Lister!$E$20,Lister!$D$7:$D$13)-P1299)*N1299/NETWORKDAYS(Lister!$D$20,Lister!$E$20,Lister!$D$7:$D$13),IF(OR(MONTH(F1299)=4,MONTH(E1299)=6),0)))))),0),"")</f>
        <v/>
      </c>
      <c r="T1299" s="48" t="str">
        <f>IFERROR(MAX(IF(OR(O1299="",P1299="",Q1299=""),"",IF(AND(MONTH(E1299)=6,MONTH(F1299)=6),(NETWORKDAYS(E1299,F1299,Lister!$D$7:$D$13)-Q1299)*N1299/NETWORKDAYS(Lister!$D$21,Lister!$E$21,Lister!$D$7:$D$13),IF(AND(MONTH(E1299)&lt;6,MONTH(F1299)=6),(NETWORKDAYS(Lister!$D$21,F1299,Lister!$D$7:$D$13)-Q1299)*N1299/NETWORKDAYS(Lister!$D$21,Lister!$E$21,Lister!$D$7:$D$13),IF(MONTH(F1299)&lt;6,0)))),0),"")</f>
        <v/>
      </c>
      <c r="U1299" s="50" t="str">
        <f t="shared" si="98"/>
        <v/>
      </c>
    </row>
    <row r="1300" spans="1:21" x14ac:dyDescent="0.35">
      <c r="A1300" s="11" t="str">
        <f t="shared" si="99"/>
        <v/>
      </c>
      <c r="B1300" s="32"/>
      <c r="C1300" s="17"/>
      <c r="D1300" s="18"/>
      <c r="E1300" s="12"/>
      <c r="F1300" s="12"/>
      <c r="G1300" s="40" t="str">
        <f>IF(OR(E1300="",F1300=""),"",NETWORKDAYS(E1300,F1300,Lister!$D$7:$D$13))</f>
        <v/>
      </c>
      <c r="H1300" s="14"/>
      <c r="I1300" s="25" t="str">
        <f t="shared" si="95"/>
        <v/>
      </c>
      <c r="J1300" s="45"/>
      <c r="K1300" s="46"/>
      <c r="L1300" s="15"/>
      <c r="M1300" s="49" t="str">
        <f t="shared" si="96"/>
        <v/>
      </c>
      <c r="N1300" s="47" t="str">
        <f t="shared" si="97"/>
        <v/>
      </c>
      <c r="O1300" s="15"/>
      <c r="P1300" s="15"/>
      <c r="Q1300" s="15"/>
      <c r="R1300" s="48" t="str">
        <f>IFERROR(MAX(IF(OR(O1300="",P1300="",Q1300=""),"",IF(AND(MONTH(E1300)=4,MONTH(F1300)=4),(NETWORKDAYS(E1300,F1300,Lister!$D$7:$D$13)-O1300)*N1300/NETWORKDAYS(Lister!$D$19,Lister!$E$19,Lister!$D$7:$D$13),IF(AND(MONTH(E1300)=4,MONTH(F1300)&gt;4),(NETWORKDAYS(E1300,Lister!$E$19,Lister!$D$7:$D$13)-O1300)*N1300/NETWORKDAYS(Lister!$D$19,Lister!$E$19,Lister!$D$7:$D$13),IF(MONTH(E1300)&gt;4,0)))),0),"")</f>
        <v/>
      </c>
      <c r="S1300" s="48" t="str">
        <f>IFERROR(MAX(IF(OR(O1300="",P1300="",Q1300=""),"",IF(AND(MONTH(E1300)=5,MONTH(F1300)=5),(NETWORKDAYS(E1300,F1300,Lister!$D$7:$D$13)-P1300)*N1300/NETWORKDAYS(Lister!$D$20,Lister!$E$20,Lister!$D$7:$D$13),IF(AND(MONTH(E1300)=4,MONTH(F1300)=5),(NETWORKDAYS(Lister!$D$20,F1300,Lister!$D$7:$D$13)-P1300)*N1300/NETWORKDAYS(Lister!$D$20,Lister!$E$20,Lister!$D$7:$D$13),IF(AND(MONTH(E1300)=5,MONTH(F1300)=6),(NETWORKDAYS(E1300,Lister!$E$20,Lister!$D$7:$D$13)-P1300)*N1300/NETWORKDAYS(Lister!$D$20,Lister!$E$20,Lister!$D$7:$D$13),IF(AND(MONTH(E1300)=4,MONTH(F1300)=6),(NETWORKDAYS(Lister!$D$20,Lister!$E$20,Lister!$D$7:$D$13)-P1300)*N1300/NETWORKDAYS(Lister!$D$20,Lister!$E$20,Lister!$D$7:$D$13),IF(OR(MONTH(F1300)=4,MONTH(E1300)=6),0)))))),0),"")</f>
        <v/>
      </c>
      <c r="T1300" s="48" t="str">
        <f>IFERROR(MAX(IF(OR(O1300="",P1300="",Q1300=""),"",IF(AND(MONTH(E1300)=6,MONTH(F1300)=6),(NETWORKDAYS(E1300,F1300,Lister!$D$7:$D$13)-Q1300)*N1300/NETWORKDAYS(Lister!$D$21,Lister!$E$21,Lister!$D$7:$D$13),IF(AND(MONTH(E1300)&lt;6,MONTH(F1300)=6),(NETWORKDAYS(Lister!$D$21,F1300,Lister!$D$7:$D$13)-Q1300)*N1300/NETWORKDAYS(Lister!$D$21,Lister!$E$21,Lister!$D$7:$D$13),IF(MONTH(F1300)&lt;6,0)))),0),"")</f>
        <v/>
      </c>
      <c r="U1300" s="50" t="str">
        <f t="shared" si="98"/>
        <v/>
      </c>
    </row>
    <row r="1301" spans="1:21" x14ac:dyDescent="0.35">
      <c r="A1301" s="11" t="str">
        <f t="shared" si="99"/>
        <v/>
      </c>
      <c r="B1301" s="32"/>
      <c r="C1301" s="17"/>
      <c r="D1301" s="18"/>
      <c r="E1301" s="12"/>
      <c r="F1301" s="12"/>
      <c r="G1301" s="40" t="str">
        <f>IF(OR(E1301="",F1301=""),"",NETWORKDAYS(E1301,F1301,Lister!$D$7:$D$13))</f>
        <v/>
      </c>
      <c r="H1301" s="14"/>
      <c r="I1301" s="25" t="str">
        <f t="shared" si="95"/>
        <v/>
      </c>
      <c r="J1301" s="45"/>
      <c r="K1301" s="46"/>
      <c r="L1301" s="15"/>
      <c r="M1301" s="49" t="str">
        <f t="shared" si="96"/>
        <v/>
      </c>
      <c r="N1301" s="47" t="str">
        <f t="shared" si="97"/>
        <v/>
      </c>
      <c r="O1301" s="15"/>
      <c r="P1301" s="15"/>
      <c r="Q1301" s="15"/>
      <c r="R1301" s="48" t="str">
        <f>IFERROR(MAX(IF(OR(O1301="",P1301="",Q1301=""),"",IF(AND(MONTH(E1301)=4,MONTH(F1301)=4),(NETWORKDAYS(E1301,F1301,Lister!$D$7:$D$13)-O1301)*N1301/NETWORKDAYS(Lister!$D$19,Lister!$E$19,Lister!$D$7:$D$13),IF(AND(MONTH(E1301)=4,MONTH(F1301)&gt;4),(NETWORKDAYS(E1301,Lister!$E$19,Lister!$D$7:$D$13)-O1301)*N1301/NETWORKDAYS(Lister!$D$19,Lister!$E$19,Lister!$D$7:$D$13),IF(MONTH(E1301)&gt;4,0)))),0),"")</f>
        <v/>
      </c>
      <c r="S1301" s="48" t="str">
        <f>IFERROR(MAX(IF(OR(O1301="",P1301="",Q1301=""),"",IF(AND(MONTH(E1301)=5,MONTH(F1301)=5),(NETWORKDAYS(E1301,F1301,Lister!$D$7:$D$13)-P1301)*N1301/NETWORKDAYS(Lister!$D$20,Lister!$E$20,Lister!$D$7:$D$13),IF(AND(MONTH(E1301)=4,MONTH(F1301)=5),(NETWORKDAYS(Lister!$D$20,F1301,Lister!$D$7:$D$13)-P1301)*N1301/NETWORKDAYS(Lister!$D$20,Lister!$E$20,Lister!$D$7:$D$13),IF(AND(MONTH(E1301)=5,MONTH(F1301)=6),(NETWORKDAYS(E1301,Lister!$E$20,Lister!$D$7:$D$13)-P1301)*N1301/NETWORKDAYS(Lister!$D$20,Lister!$E$20,Lister!$D$7:$D$13),IF(AND(MONTH(E1301)=4,MONTH(F1301)=6),(NETWORKDAYS(Lister!$D$20,Lister!$E$20,Lister!$D$7:$D$13)-P1301)*N1301/NETWORKDAYS(Lister!$D$20,Lister!$E$20,Lister!$D$7:$D$13),IF(OR(MONTH(F1301)=4,MONTH(E1301)=6),0)))))),0),"")</f>
        <v/>
      </c>
      <c r="T1301" s="48" t="str">
        <f>IFERROR(MAX(IF(OR(O1301="",P1301="",Q1301=""),"",IF(AND(MONTH(E1301)=6,MONTH(F1301)=6),(NETWORKDAYS(E1301,F1301,Lister!$D$7:$D$13)-Q1301)*N1301/NETWORKDAYS(Lister!$D$21,Lister!$E$21,Lister!$D$7:$D$13),IF(AND(MONTH(E1301)&lt;6,MONTH(F1301)=6),(NETWORKDAYS(Lister!$D$21,F1301,Lister!$D$7:$D$13)-Q1301)*N1301/NETWORKDAYS(Lister!$D$21,Lister!$E$21,Lister!$D$7:$D$13),IF(MONTH(F1301)&lt;6,0)))),0),"")</f>
        <v/>
      </c>
      <c r="U1301" s="50" t="str">
        <f t="shared" si="98"/>
        <v/>
      </c>
    </row>
    <row r="1302" spans="1:21" x14ac:dyDescent="0.35">
      <c r="A1302" s="11" t="str">
        <f t="shared" si="99"/>
        <v/>
      </c>
      <c r="B1302" s="32"/>
      <c r="C1302" s="17"/>
      <c r="D1302" s="18"/>
      <c r="E1302" s="12"/>
      <c r="F1302" s="12"/>
      <c r="G1302" s="40" t="str">
        <f>IF(OR(E1302="",F1302=""),"",NETWORKDAYS(E1302,F1302,Lister!$D$7:$D$13))</f>
        <v/>
      </c>
      <c r="H1302" s="14"/>
      <c r="I1302" s="25" t="str">
        <f t="shared" ref="I1302:I1365" si="100">IF(H1302="","",IF(H1302="Funktionær",0.75,IF(H1302="Ikke-funktionær",0.9,IF(H1302="Elev/lærling",0.9))))</f>
        <v/>
      </c>
      <c r="J1302" s="45"/>
      <c r="K1302" s="46"/>
      <c r="L1302" s="15"/>
      <c r="M1302" s="49" t="str">
        <f t="shared" ref="M1302:M1365" si="101">IF(B1302="","",IF(J1302*I1302&gt;30000*IF(L1302&gt;37,37,L1302)/37,30000*IF(L1302&gt;37,37,L1302)/37,J1302*I1302))</f>
        <v/>
      </c>
      <c r="N1302" s="47" t="str">
        <f t="shared" ref="N1302:N1365" si="102">IF(M1302="","",IF(M1302&lt;=J1302-K1302,M1302,J1302-K1302))</f>
        <v/>
      </c>
      <c r="O1302" s="15"/>
      <c r="P1302" s="15"/>
      <c r="Q1302" s="15"/>
      <c r="R1302" s="48" t="str">
        <f>IFERROR(MAX(IF(OR(O1302="",P1302="",Q1302=""),"",IF(AND(MONTH(E1302)=4,MONTH(F1302)=4),(NETWORKDAYS(E1302,F1302,Lister!$D$7:$D$13)-O1302)*N1302/NETWORKDAYS(Lister!$D$19,Lister!$E$19,Lister!$D$7:$D$13),IF(AND(MONTH(E1302)=4,MONTH(F1302)&gt;4),(NETWORKDAYS(E1302,Lister!$E$19,Lister!$D$7:$D$13)-O1302)*N1302/NETWORKDAYS(Lister!$D$19,Lister!$E$19,Lister!$D$7:$D$13),IF(MONTH(E1302)&gt;4,0)))),0),"")</f>
        <v/>
      </c>
      <c r="S1302" s="48" t="str">
        <f>IFERROR(MAX(IF(OR(O1302="",P1302="",Q1302=""),"",IF(AND(MONTH(E1302)=5,MONTH(F1302)=5),(NETWORKDAYS(E1302,F1302,Lister!$D$7:$D$13)-P1302)*N1302/NETWORKDAYS(Lister!$D$20,Lister!$E$20,Lister!$D$7:$D$13),IF(AND(MONTH(E1302)=4,MONTH(F1302)=5),(NETWORKDAYS(Lister!$D$20,F1302,Lister!$D$7:$D$13)-P1302)*N1302/NETWORKDAYS(Lister!$D$20,Lister!$E$20,Lister!$D$7:$D$13),IF(AND(MONTH(E1302)=5,MONTH(F1302)=6),(NETWORKDAYS(E1302,Lister!$E$20,Lister!$D$7:$D$13)-P1302)*N1302/NETWORKDAYS(Lister!$D$20,Lister!$E$20,Lister!$D$7:$D$13),IF(AND(MONTH(E1302)=4,MONTH(F1302)=6),(NETWORKDAYS(Lister!$D$20,Lister!$E$20,Lister!$D$7:$D$13)-P1302)*N1302/NETWORKDAYS(Lister!$D$20,Lister!$E$20,Lister!$D$7:$D$13),IF(OR(MONTH(F1302)=4,MONTH(E1302)=6),0)))))),0),"")</f>
        <v/>
      </c>
      <c r="T1302" s="48" t="str">
        <f>IFERROR(MAX(IF(OR(O1302="",P1302="",Q1302=""),"",IF(AND(MONTH(E1302)=6,MONTH(F1302)=6),(NETWORKDAYS(E1302,F1302,Lister!$D$7:$D$13)-Q1302)*N1302/NETWORKDAYS(Lister!$D$21,Lister!$E$21,Lister!$D$7:$D$13),IF(AND(MONTH(E1302)&lt;6,MONTH(F1302)=6),(NETWORKDAYS(Lister!$D$21,F1302,Lister!$D$7:$D$13)-Q1302)*N1302/NETWORKDAYS(Lister!$D$21,Lister!$E$21,Lister!$D$7:$D$13),IF(MONTH(F1302)&lt;6,0)))),0),"")</f>
        <v/>
      </c>
      <c r="U1302" s="50" t="str">
        <f t="shared" ref="U1302:U1365" si="103">IFERROR(MAX(IF(AND(ISNUMBER(R1302),ISNUMBER(S1302),ISNUMBER(Q1302)),R1302+S1302+T1302,""),0),"")</f>
        <v/>
      </c>
    </row>
    <row r="1303" spans="1:21" x14ac:dyDescent="0.35">
      <c r="A1303" s="11" t="str">
        <f t="shared" ref="A1303:A1366" si="104">IF(B1303="","",A1302+1)</f>
        <v/>
      </c>
      <c r="B1303" s="32"/>
      <c r="C1303" s="17"/>
      <c r="D1303" s="18"/>
      <c r="E1303" s="12"/>
      <c r="F1303" s="12"/>
      <c r="G1303" s="40" t="str">
        <f>IF(OR(E1303="",F1303=""),"",NETWORKDAYS(E1303,F1303,Lister!$D$7:$D$13))</f>
        <v/>
      </c>
      <c r="H1303" s="14"/>
      <c r="I1303" s="25" t="str">
        <f t="shared" si="100"/>
        <v/>
      </c>
      <c r="J1303" s="45"/>
      <c r="K1303" s="46"/>
      <c r="L1303" s="15"/>
      <c r="M1303" s="49" t="str">
        <f t="shared" si="101"/>
        <v/>
      </c>
      <c r="N1303" s="47" t="str">
        <f t="shared" si="102"/>
        <v/>
      </c>
      <c r="O1303" s="15"/>
      <c r="P1303" s="15"/>
      <c r="Q1303" s="15"/>
      <c r="R1303" s="48" t="str">
        <f>IFERROR(MAX(IF(OR(O1303="",P1303="",Q1303=""),"",IF(AND(MONTH(E1303)=4,MONTH(F1303)=4),(NETWORKDAYS(E1303,F1303,Lister!$D$7:$D$13)-O1303)*N1303/NETWORKDAYS(Lister!$D$19,Lister!$E$19,Lister!$D$7:$D$13),IF(AND(MONTH(E1303)=4,MONTH(F1303)&gt;4),(NETWORKDAYS(E1303,Lister!$E$19,Lister!$D$7:$D$13)-O1303)*N1303/NETWORKDAYS(Lister!$D$19,Lister!$E$19,Lister!$D$7:$D$13),IF(MONTH(E1303)&gt;4,0)))),0),"")</f>
        <v/>
      </c>
      <c r="S1303" s="48" t="str">
        <f>IFERROR(MAX(IF(OR(O1303="",P1303="",Q1303=""),"",IF(AND(MONTH(E1303)=5,MONTH(F1303)=5),(NETWORKDAYS(E1303,F1303,Lister!$D$7:$D$13)-P1303)*N1303/NETWORKDAYS(Lister!$D$20,Lister!$E$20,Lister!$D$7:$D$13),IF(AND(MONTH(E1303)=4,MONTH(F1303)=5),(NETWORKDAYS(Lister!$D$20,F1303,Lister!$D$7:$D$13)-P1303)*N1303/NETWORKDAYS(Lister!$D$20,Lister!$E$20,Lister!$D$7:$D$13),IF(AND(MONTH(E1303)=5,MONTH(F1303)=6),(NETWORKDAYS(E1303,Lister!$E$20,Lister!$D$7:$D$13)-P1303)*N1303/NETWORKDAYS(Lister!$D$20,Lister!$E$20,Lister!$D$7:$D$13),IF(AND(MONTH(E1303)=4,MONTH(F1303)=6),(NETWORKDAYS(Lister!$D$20,Lister!$E$20,Lister!$D$7:$D$13)-P1303)*N1303/NETWORKDAYS(Lister!$D$20,Lister!$E$20,Lister!$D$7:$D$13),IF(OR(MONTH(F1303)=4,MONTH(E1303)=6),0)))))),0),"")</f>
        <v/>
      </c>
      <c r="T1303" s="48" t="str">
        <f>IFERROR(MAX(IF(OR(O1303="",P1303="",Q1303=""),"",IF(AND(MONTH(E1303)=6,MONTH(F1303)=6),(NETWORKDAYS(E1303,F1303,Lister!$D$7:$D$13)-Q1303)*N1303/NETWORKDAYS(Lister!$D$21,Lister!$E$21,Lister!$D$7:$D$13),IF(AND(MONTH(E1303)&lt;6,MONTH(F1303)=6),(NETWORKDAYS(Lister!$D$21,F1303,Lister!$D$7:$D$13)-Q1303)*N1303/NETWORKDAYS(Lister!$D$21,Lister!$E$21,Lister!$D$7:$D$13),IF(MONTH(F1303)&lt;6,0)))),0),"")</f>
        <v/>
      </c>
      <c r="U1303" s="50" t="str">
        <f t="shared" si="103"/>
        <v/>
      </c>
    </row>
    <row r="1304" spans="1:21" x14ac:dyDescent="0.35">
      <c r="A1304" s="11" t="str">
        <f t="shared" si="104"/>
        <v/>
      </c>
      <c r="B1304" s="32"/>
      <c r="C1304" s="17"/>
      <c r="D1304" s="18"/>
      <c r="E1304" s="12"/>
      <c r="F1304" s="12"/>
      <c r="G1304" s="40" t="str">
        <f>IF(OR(E1304="",F1304=""),"",NETWORKDAYS(E1304,F1304,Lister!$D$7:$D$13))</f>
        <v/>
      </c>
      <c r="H1304" s="14"/>
      <c r="I1304" s="25" t="str">
        <f t="shared" si="100"/>
        <v/>
      </c>
      <c r="J1304" s="45"/>
      <c r="K1304" s="46"/>
      <c r="L1304" s="15"/>
      <c r="M1304" s="49" t="str">
        <f t="shared" si="101"/>
        <v/>
      </c>
      <c r="N1304" s="47" t="str">
        <f t="shared" si="102"/>
        <v/>
      </c>
      <c r="O1304" s="15"/>
      <c r="P1304" s="15"/>
      <c r="Q1304" s="15"/>
      <c r="R1304" s="48" t="str">
        <f>IFERROR(MAX(IF(OR(O1304="",P1304="",Q1304=""),"",IF(AND(MONTH(E1304)=4,MONTH(F1304)=4),(NETWORKDAYS(E1304,F1304,Lister!$D$7:$D$13)-O1304)*N1304/NETWORKDAYS(Lister!$D$19,Lister!$E$19,Lister!$D$7:$D$13),IF(AND(MONTH(E1304)=4,MONTH(F1304)&gt;4),(NETWORKDAYS(E1304,Lister!$E$19,Lister!$D$7:$D$13)-O1304)*N1304/NETWORKDAYS(Lister!$D$19,Lister!$E$19,Lister!$D$7:$D$13),IF(MONTH(E1304)&gt;4,0)))),0),"")</f>
        <v/>
      </c>
      <c r="S1304" s="48" t="str">
        <f>IFERROR(MAX(IF(OR(O1304="",P1304="",Q1304=""),"",IF(AND(MONTH(E1304)=5,MONTH(F1304)=5),(NETWORKDAYS(E1304,F1304,Lister!$D$7:$D$13)-P1304)*N1304/NETWORKDAYS(Lister!$D$20,Lister!$E$20,Lister!$D$7:$D$13),IF(AND(MONTH(E1304)=4,MONTH(F1304)=5),(NETWORKDAYS(Lister!$D$20,F1304,Lister!$D$7:$D$13)-P1304)*N1304/NETWORKDAYS(Lister!$D$20,Lister!$E$20,Lister!$D$7:$D$13),IF(AND(MONTH(E1304)=5,MONTH(F1304)=6),(NETWORKDAYS(E1304,Lister!$E$20,Lister!$D$7:$D$13)-P1304)*N1304/NETWORKDAYS(Lister!$D$20,Lister!$E$20,Lister!$D$7:$D$13),IF(AND(MONTH(E1304)=4,MONTH(F1304)=6),(NETWORKDAYS(Lister!$D$20,Lister!$E$20,Lister!$D$7:$D$13)-P1304)*N1304/NETWORKDAYS(Lister!$D$20,Lister!$E$20,Lister!$D$7:$D$13),IF(OR(MONTH(F1304)=4,MONTH(E1304)=6),0)))))),0),"")</f>
        <v/>
      </c>
      <c r="T1304" s="48" t="str">
        <f>IFERROR(MAX(IF(OR(O1304="",P1304="",Q1304=""),"",IF(AND(MONTH(E1304)=6,MONTH(F1304)=6),(NETWORKDAYS(E1304,F1304,Lister!$D$7:$D$13)-Q1304)*N1304/NETWORKDAYS(Lister!$D$21,Lister!$E$21,Lister!$D$7:$D$13),IF(AND(MONTH(E1304)&lt;6,MONTH(F1304)=6),(NETWORKDAYS(Lister!$D$21,F1304,Lister!$D$7:$D$13)-Q1304)*N1304/NETWORKDAYS(Lister!$D$21,Lister!$E$21,Lister!$D$7:$D$13),IF(MONTH(F1304)&lt;6,0)))),0),"")</f>
        <v/>
      </c>
      <c r="U1304" s="50" t="str">
        <f t="shared" si="103"/>
        <v/>
      </c>
    </row>
    <row r="1305" spans="1:21" x14ac:dyDescent="0.35">
      <c r="A1305" s="11" t="str">
        <f t="shared" si="104"/>
        <v/>
      </c>
      <c r="B1305" s="32"/>
      <c r="C1305" s="17"/>
      <c r="D1305" s="18"/>
      <c r="E1305" s="12"/>
      <c r="F1305" s="12"/>
      <c r="G1305" s="40" t="str">
        <f>IF(OR(E1305="",F1305=""),"",NETWORKDAYS(E1305,F1305,Lister!$D$7:$D$13))</f>
        <v/>
      </c>
      <c r="H1305" s="14"/>
      <c r="I1305" s="25" t="str">
        <f t="shared" si="100"/>
        <v/>
      </c>
      <c r="J1305" s="45"/>
      <c r="K1305" s="46"/>
      <c r="L1305" s="15"/>
      <c r="M1305" s="49" t="str">
        <f t="shared" si="101"/>
        <v/>
      </c>
      <c r="N1305" s="47" t="str">
        <f t="shared" si="102"/>
        <v/>
      </c>
      <c r="O1305" s="15"/>
      <c r="P1305" s="15"/>
      <c r="Q1305" s="15"/>
      <c r="R1305" s="48" t="str">
        <f>IFERROR(MAX(IF(OR(O1305="",P1305="",Q1305=""),"",IF(AND(MONTH(E1305)=4,MONTH(F1305)=4),(NETWORKDAYS(E1305,F1305,Lister!$D$7:$D$13)-O1305)*N1305/NETWORKDAYS(Lister!$D$19,Lister!$E$19,Lister!$D$7:$D$13),IF(AND(MONTH(E1305)=4,MONTH(F1305)&gt;4),(NETWORKDAYS(E1305,Lister!$E$19,Lister!$D$7:$D$13)-O1305)*N1305/NETWORKDAYS(Lister!$D$19,Lister!$E$19,Lister!$D$7:$D$13),IF(MONTH(E1305)&gt;4,0)))),0),"")</f>
        <v/>
      </c>
      <c r="S1305" s="48" t="str">
        <f>IFERROR(MAX(IF(OR(O1305="",P1305="",Q1305=""),"",IF(AND(MONTH(E1305)=5,MONTH(F1305)=5),(NETWORKDAYS(E1305,F1305,Lister!$D$7:$D$13)-P1305)*N1305/NETWORKDAYS(Lister!$D$20,Lister!$E$20,Lister!$D$7:$D$13),IF(AND(MONTH(E1305)=4,MONTH(F1305)=5),(NETWORKDAYS(Lister!$D$20,F1305,Lister!$D$7:$D$13)-P1305)*N1305/NETWORKDAYS(Lister!$D$20,Lister!$E$20,Lister!$D$7:$D$13),IF(AND(MONTH(E1305)=5,MONTH(F1305)=6),(NETWORKDAYS(E1305,Lister!$E$20,Lister!$D$7:$D$13)-P1305)*N1305/NETWORKDAYS(Lister!$D$20,Lister!$E$20,Lister!$D$7:$D$13),IF(AND(MONTH(E1305)=4,MONTH(F1305)=6),(NETWORKDAYS(Lister!$D$20,Lister!$E$20,Lister!$D$7:$D$13)-P1305)*N1305/NETWORKDAYS(Lister!$D$20,Lister!$E$20,Lister!$D$7:$D$13),IF(OR(MONTH(F1305)=4,MONTH(E1305)=6),0)))))),0),"")</f>
        <v/>
      </c>
      <c r="T1305" s="48" t="str">
        <f>IFERROR(MAX(IF(OR(O1305="",P1305="",Q1305=""),"",IF(AND(MONTH(E1305)=6,MONTH(F1305)=6),(NETWORKDAYS(E1305,F1305,Lister!$D$7:$D$13)-Q1305)*N1305/NETWORKDAYS(Lister!$D$21,Lister!$E$21,Lister!$D$7:$D$13),IF(AND(MONTH(E1305)&lt;6,MONTH(F1305)=6),(NETWORKDAYS(Lister!$D$21,F1305,Lister!$D$7:$D$13)-Q1305)*N1305/NETWORKDAYS(Lister!$D$21,Lister!$E$21,Lister!$D$7:$D$13),IF(MONTH(F1305)&lt;6,0)))),0),"")</f>
        <v/>
      </c>
      <c r="U1305" s="50" t="str">
        <f t="shared" si="103"/>
        <v/>
      </c>
    </row>
    <row r="1306" spans="1:21" x14ac:dyDescent="0.35">
      <c r="A1306" s="11" t="str">
        <f t="shared" si="104"/>
        <v/>
      </c>
      <c r="B1306" s="32"/>
      <c r="C1306" s="17"/>
      <c r="D1306" s="18"/>
      <c r="E1306" s="12"/>
      <c r="F1306" s="12"/>
      <c r="G1306" s="40" t="str">
        <f>IF(OR(E1306="",F1306=""),"",NETWORKDAYS(E1306,F1306,Lister!$D$7:$D$13))</f>
        <v/>
      </c>
      <c r="H1306" s="14"/>
      <c r="I1306" s="25" t="str">
        <f t="shared" si="100"/>
        <v/>
      </c>
      <c r="J1306" s="45"/>
      <c r="K1306" s="46"/>
      <c r="L1306" s="15"/>
      <c r="M1306" s="49" t="str">
        <f t="shared" si="101"/>
        <v/>
      </c>
      <c r="N1306" s="47" t="str">
        <f t="shared" si="102"/>
        <v/>
      </c>
      <c r="O1306" s="15"/>
      <c r="P1306" s="15"/>
      <c r="Q1306" s="15"/>
      <c r="R1306" s="48" t="str">
        <f>IFERROR(MAX(IF(OR(O1306="",P1306="",Q1306=""),"",IF(AND(MONTH(E1306)=4,MONTH(F1306)=4),(NETWORKDAYS(E1306,F1306,Lister!$D$7:$D$13)-O1306)*N1306/NETWORKDAYS(Lister!$D$19,Lister!$E$19,Lister!$D$7:$D$13),IF(AND(MONTH(E1306)=4,MONTH(F1306)&gt;4),(NETWORKDAYS(E1306,Lister!$E$19,Lister!$D$7:$D$13)-O1306)*N1306/NETWORKDAYS(Lister!$D$19,Lister!$E$19,Lister!$D$7:$D$13),IF(MONTH(E1306)&gt;4,0)))),0),"")</f>
        <v/>
      </c>
      <c r="S1306" s="48" t="str">
        <f>IFERROR(MAX(IF(OR(O1306="",P1306="",Q1306=""),"",IF(AND(MONTH(E1306)=5,MONTH(F1306)=5),(NETWORKDAYS(E1306,F1306,Lister!$D$7:$D$13)-P1306)*N1306/NETWORKDAYS(Lister!$D$20,Lister!$E$20,Lister!$D$7:$D$13),IF(AND(MONTH(E1306)=4,MONTH(F1306)=5),(NETWORKDAYS(Lister!$D$20,F1306,Lister!$D$7:$D$13)-P1306)*N1306/NETWORKDAYS(Lister!$D$20,Lister!$E$20,Lister!$D$7:$D$13),IF(AND(MONTH(E1306)=5,MONTH(F1306)=6),(NETWORKDAYS(E1306,Lister!$E$20,Lister!$D$7:$D$13)-P1306)*N1306/NETWORKDAYS(Lister!$D$20,Lister!$E$20,Lister!$D$7:$D$13),IF(AND(MONTH(E1306)=4,MONTH(F1306)=6),(NETWORKDAYS(Lister!$D$20,Lister!$E$20,Lister!$D$7:$D$13)-P1306)*N1306/NETWORKDAYS(Lister!$D$20,Lister!$E$20,Lister!$D$7:$D$13),IF(OR(MONTH(F1306)=4,MONTH(E1306)=6),0)))))),0),"")</f>
        <v/>
      </c>
      <c r="T1306" s="48" t="str">
        <f>IFERROR(MAX(IF(OR(O1306="",P1306="",Q1306=""),"",IF(AND(MONTH(E1306)=6,MONTH(F1306)=6),(NETWORKDAYS(E1306,F1306,Lister!$D$7:$D$13)-Q1306)*N1306/NETWORKDAYS(Lister!$D$21,Lister!$E$21,Lister!$D$7:$D$13),IF(AND(MONTH(E1306)&lt;6,MONTH(F1306)=6),(NETWORKDAYS(Lister!$D$21,F1306,Lister!$D$7:$D$13)-Q1306)*N1306/NETWORKDAYS(Lister!$D$21,Lister!$E$21,Lister!$D$7:$D$13),IF(MONTH(F1306)&lt;6,0)))),0),"")</f>
        <v/>
      </c>
      <c r="U1306" s="50" t="str">
        <f t="shared" si="103"/>
        <v/>
      </c>
    </row>
    <row r="1307" spans="1:21" x14ac:dyDescent="0.35">
      <c r="A1307" s="11" t="str">
        <f t="shared" si="104"/>
        <v/>
      </c>
      <c r="B1307" s="32"/>
      <c r="C1307" s="17"/>
      <c r="D1307" s="18"/>
      <c r="E1307" s="12"/>
      <c r="F1307" s="12"/>
      <c r="G1307" s="40" t="str">
        <f>IF(OR(E1307="",F1307=""),"",NETWORKDAYS(E1307,F1307,Lister!$D$7:$D$13))</f>
        <v/>
      </c>
      <c r="H1307" s="14"/>
      <c r="I1307" s="25" t="str">
        <f t="shared" si="100"/>
        <v/>
      </c>
      <c r="J1307" s="45"/>
      <c r="K1307" s="46"/>
      <c r="L1307" s="15"/>
      <c r="M1307" s="49" t="str">
        <f t="shared" si="101"/>
        <v/>
      </c>
      <c r="N1307" s="47" t="str">
        <f t="shared" si="102"/>
        <v/>
      </c>
      <c r="O1307" s="15"/>
      <c r="P1307" s="15"/>
      <c r="Q1307" s="15"/>
      <c r="R1307" s="48" t="str">
        <f>IFERROR(MAX(IF(OR(O1307="",P1307="",Q1307=""),"",IF(AND(MONTH(E1307)=4,MONTH(F1307)=4),(NETWORKDAYS(E1307,F1307,Lister!$D$7:$D$13)-O1307)*N1307/NETWORKDAYS(Lister!$D$19,Lister!$E$19,Lister!$D$7:$D$13),IF(AND(MONTH(E1307)=4,MONTH(F1307)&gt;4),(NETWORKDAYS(E1307,Lister!$E$19,Lister!$D$7:$D$13)-O1307)*N1307/NETWORKDAYS(Lister!$D$19,Lister!$E$19,Lister!$D$7:$D$13),IF(MONTH(E1307)&gt;4,0)))),0),"")</f>
        <v/>
      </c>
      <c r="S1307" s="48" t="str">
        <f>IFERROR(MAX(IF(OR(O1307="",P1307="",Q1307=""),"",IF(AND(MONTH(E1307)=5,MONTH(F1307)=5),(NETWORKDAYS(E1307,F1307,Lister!$D$7:$D$13)-P1307)*N1307/NETWORKDAYS(Lister!$D$20,Lister!$E$20,Lister!$D$7:$D$13),IF(AND(MONTH(E1307)=4,MONTH(F1307)=5),(NETWORKDAYS(Lister!$D$20,F1307,Lister!$D$7:$D$13)-P1307)*N1307/NETWORKDAYS(Lister!$D$20,Lister!$E$20,Lister!$D$7:$D$13),IF(AND(MONTH(E1307)=5,MONTH(F1307)=6),(NETWORKDAYS(E1307,Lister!$E$20,Lister!$D$7:$D$13)-P1307)*N1307/NETWORKDAYS(Lister!$D$20,Lister!$E$20,Lister!$D$7:$D$13),IF(AND(MONTH(E1307)=4,MONTH(F1307)=6),(NETWORKDAYS(Lister!$D$20,Lister!$E$20,Lister!$D$7:$D$13)-P1307)*N1307/NETWORKDAYS(Lister!$D$20,Lister!$E$20,Lister!$D$7:$D$13),IF(OR(MONTH(F1307)=4,MONTH(E1307)=6),0)))))),0),"")</f>
        <v/>
      </c>
      <c r="T1307" s="48" t="str">
        <f>IFERROR(MAX(IF(OR(O1307="",P1307="",Q1307=""),"",IF(AND(MONTH(E1307)=6,MONTH(F1307)=6),(NETWORKDAYS(E1307,F1307,Lister!$D$7:$D$13)-Q1307)*N1307/NETWORKDAYS(Lister!$D$21,Lister!$E$21,Lister!$D$7:$D$13),IF(AND(MONTH(E1307)&lt;6,MONTH(F1307)=6),(NETWORKDAYS(Lister!$D$21,F1307,Lister!$D$7:$D$13)-Q1307)*N1307/NETWORKDAYS(Lister!$D$21,Lister!$E$21,Lister!$D$7:$D$13),IF(MONTH(F1307)&lt;6,0)))),0),"")</f>
        <v/>
      </c>
      <c r="U1307" s="50" t="str">
        <f t="shared" si="103"/>
        <v/>
      </c>
    </row>
    <row r="1308" spans="1:21" x14ac:dyDescent="0.35">
      <c r="A1308" s="11" t="str">
        <f t="shared" si="104"/>
        <v/>
      </c>
      <c r="B1308" s="32"/>
      <c r="C1308" s="17"/>
      <c r="D1308" s="18"/>
      <c r="E1308" s="12"/>
      <c r="F1308" s="12"/>
      <c r="G1308" s="40" t="str">
        <f>IF(OR(E1308="",F1308=""),"",NETWORKDAYS(E1308,F1308,Lister!$D$7:$D$13))</f>
        <v/>
      </c>
      <c r="H1308" s="14"/>
      <c r="I1308" s="25" t="str">
        <f t="shared" si="100"/>
        <v/>
      </c>
      <c r="J1308" s="45"/>
      <c r="K1308" s="46"/>
      <c r="L1308" s="15"/>
      <c r="M1308" s="49" t="str">
        <f t="shared" si="101"/>
        <v/>
      </c>
      <c r="N1308" s="47" t="str">
        <f t="shared" si="102"/>
        <v/>
      </c>
      <c r="O1308" s="15"/>
      <c r="P1308" s="15"/>
      <c r="Q1308" s="15"/>
      <c r="R1308" s="48" t="str">
        <f>IFERROR(MAX(IF(OR(O1308="",P1308="",Q1308=""),"",IF(AND(MONTH(E1308)=4,MONTH(F1308)=4),(NETWORKDAYS(E1308,F1308,Lister!$D$7:$D$13)-O1308)*N1308/NETWORKDAYS(Lister!$D$19,Lister!$E$19,Lister!$D$7:$D$13),IF(AND(MONTH(E1308)=4,MONTH(F1308)&gt;4),(NETWORKDAYS(E1308,Lister!$E$19,Lister!$D$7:$D$13)-O1308)*N1308/NETWORKDAYS(Lister!$D$19,Lister!$E$19,Lister!$D$7:$D$13),IF(MONTH(E1308)&gt;4,0)))),0),"")</f>
        <v/>
      </c>
      <c r="S1308" s="48" t="str">
        <f>IFERROR(MAX(IF(OR(O1308="",P1308="",Q1308=""),"",IF(AND(MONTH(E1308)=5,MONTH(F1308)=5),(NETWORKDAYS(E1308,F1308,Lister!$D$7:$D$13)-P1308)*N1308/NETWORKDAYS(Lister!$D$20,Lister!$E$20,Lister!$D$7:$D$13),IF(AND(MONTH(E1308)=4,MONTH(F1308)=5),(NETWORKDAYS(Lister!$D$20,F1308,Lister!$D$7:$D$13)-P1308)*N1308/NETWORKDAYS(Lister!$D$20,Lister!$E$20,Lister!$D$7:$D$13),IF(AND(MONTH(E1308)=5,MONTH(F1308)=6),(NETWORKDAYS(E1308,Lister!$E$20,Lister!$D$7:$D$13)-P1308)*N1308/NETWORKDAYS(Lister!$D$20,Lister!$E$20,Lister!$D$7:$D$13),IF(AND(MONTH(E1308)=4,MONTH(F1308)=6),(NETWORKDAYS(Lister!$D$20,Lister!$E$20,Lister!$D$7:$D$13)-P1308)*N1308/NETWORKDAYS(Lister!$D$20,Lister!$E$20,Lister!$D$7:$D$13),IF(OR(MONTH(F1308)=4,MONTH(E1308)=6),0)))))),0),"")</f>
        <v/>
      </c>
      <c r="T1308" s="48" t="str">
        <f>IFERROR(MAX(IF(OR(O1308="",P1308="",Q1308=""),"",IF(AND(MONTH(E1308)=6,MONTH(F1308)=6),(NETWORKDAYS(E1308,F1308,Lister!$D$7:$D$13)-Q1308)*N1308/NETWORKDAYS(Lister!$D$21,Lister!$E$21,Lister!$D$7:$D$13),IF(AND(MONTH(E1308)&lt;6,MONTH(F1308)=6),(NETWORKDAYS(Lister!$D$21,F1308,Lister!$D$7:$D$13)-Q1308)*N1308/NETWORKDAYS(Lister!$D$21,Lister!$E$21,Lister!$D$7:$D$13),IF(MONTH(F1308)&lt;6,0)))),0),"")</f>
        <v/>
      </c>
      <c r="U1308" s="50" t="str">
        <f t="shared" si="103"/>
        <v/>
      </c>
    </row>
    <row r="1309" spans="1:21" x14ac:dyDescent="0.35">
      <c r="A1309" s="11" t="str">
        <f t="shared" si="104"/>
        <v/>
      </c>
      <c r="B1309" s="32"/>
      <c r="C1309" s="17"/>
      <c r="D1309" s="18"/>
      <c r="E1309" s="12"/>
      <c r="F1309" s="12"/>
      <c r="G1309" s="40" t="str">
        <f>IF(OR(E1309="",F1309=""),"",NETWORKDAYS(E1309,F1309,Lister!$D$7:$D$13))</f>
        <v/>
      </c>
      <c r="H1309" s="14"/>
      <c r="I1309" s="25" t="str">
        <f t="shared" si="100"/>
        <v/>
      </c>
      <c r="J1309" s="45"/>
      <c r="K1309" s="46"/>
      <c r="L1309" s="15"/>
      <c r="M1309" s="49" t="str">
        <f t="shared" si="101"/>
        <v/>
      </c>
      <c r="N1309" s="47" t="str">
        <f t="shared" si="102"/>
        <v/>
      </c>
      <c r="O1309" s="15"/>
      <c r="P1309" s="15"/>
      <c r="Q1309" s="15"/>
      <c r="R1309" s="48" t="str">
        <f>IFERROR(MAX(IF(OR(O1309="",P1309="",Q1309=""),"",IF(AND(MONTH(E1309)=4,MONTH(F1309)=4),(NETWORKDAYS(E1309,F1309,Lister!$D$7:$D$13)-O1309)*N1309/NETWORKDAYS(Lister!$D$19,Lister!$E$19,Lister!$D$7:$D$13),IF(AND(MONTH(E1309)=4,MONTH(F1309)&gt;4),(NETWORKDAYS(E1309,Lister!$E$19,Lister!$D$7:$D$13)-O1309)*N1309/NETWORKDAYS(Lister!$D$19,Lister!$E$19,Lister!$D$7:$D$13),IF(MONTH(E1309)&gt;4,0)))),0),"")</f>
        <v/>
      </c>
      <c r="S1309" s="48" t="str">
        <f>IFERROR(MAX(IF(OR(O1309="",P1309="",Q1309=""),"",IF(AND(MONTH(E1309)=5,MONTH(F1309)=5),(NETWORKDAYS(E1309,F1309,Lister!$D$7:$D$13)-P1309)*N1309/NETWORKDAYS(Lister!$D$20,Lister!$E$20,Lister!$D$7:$D$13),IF(AND(MONTH(E1309)=4,MONTH(F1309)=5),(NETWORKDAYS(Lister!$D$20,F1309,Lister!$D$7:$D$13)-P1309)*N1309/NETWORKDAYS(Lister!$D$20,Lister!$E$20,Lister!$D$7:$D$13),IF(AND(MONTH(E1309)=5,MONTH(F1309)=6),(NETWORKDAYS(E1309,Lister!$E$20,Lister!$D$7:$D$13)-P1309)*N1309/NETWORKDAYS(Lister!$D$20,Lister!$E$20,Lister!$D$7:$D$13),IF(AND(MONTH(E1309)=4,MONTH(F1309)=6),(NETWORKDAYS(Lister!$D$20,Lister!$E$20,Lister!$D$7:$D$13)-P1309)*N1309/NETWORKDAYS(Lister!$D$20,Lister!$E$20,Lister!$D$7:$D$13),IF(OR(MONTH(F1309)=4,MONTH(E1309)=6),0)))))),0),"")</f>
        <v/>
      </c>
      <c r="T1309" s="48" t="str">
        <f>IFERROR(MAX(IF(OR(O1309="",P1309="",Q1309=""),"",IF(AND(MONTH(E1309)=6,MONTH(F1309)=6),(NETWORKDAYS(E1309,F1309,Lister!$D$7:$D$13)-Q1309)*N1309/NETWORKDAYS(Lister!$D$21,Lister!$E$21,Lister!$D$7:$D$13),IF(AND(MONTH(E1309)&lt;6,MONTH(F1309)=6),(NETWORKDAYS(Lister!$D$21,F1309,Lister!$D$7:$D$13)-Q1309)*N1309/NETWORKDAYS(Lister!$D$21,Lister!$E$21,Lister!$D$7:$D$13),IF(MONTH(F1309)&lt;6,0)))),0),"")</f>
        <v/>
      </c>
      <c r="U1309" s="50" t="str">
        <f t="shared" si="103"/>
        <v/>
      </c>
    </row>
    <row r="1310" spans="1:21" x14ac:dyDescent="0.35">
      <c r="A1310" s="11" t="str">
        <f t="shared" si="104"/>
        <v/>
      </c>
      <c r="B1310" s="32"/>
      <c r="C1310" s="17"/>
      <c r="D1310" s="18"/>
      <c r="E1310" s="12"/>
      <c r="F1310" s="12"/>
      <c r="G1310" s="40" t="str">
        <f>IF(OR(E1310="",F1310=""),"",NETWORKDAYS(E1310,F1310,Lister!$D$7:$D$13))</f>
        <v/>
      </c>
      <c r="H1310" s="14"/>
      <c r="I1310" s="25" t="str">
        <f t="shared" si="100"/>
        <v/>
      </c>
      <c r="J1310" s="45"/>
      <c r="K1310" s="46"/>
      <c r="L1310" s="15"/>
      <c r="M1310" s="49" t="str">
        <f t="shared" si="101"/>
        <v/>
      </c>
      <c r="N1310" s="47" t="str">
        <f t="shared" si="102"/>
        <v/>
      </c>
      <c r="O1310" s="15"/>
      <c r="P1310" s="15"/>
      <c r="Q1310" s="15"/>
      <c r="R1310" s="48" t="str">
        <f>IFERROR(MAX(IF(OR(O1310="",P1310="",Q1310=""),"",IF(AND(MONTH(E1310)=4,MONTH(F1310)=4),(NETWORKDAYS(E1310,F1310,Lister!$D$7:$D$13)-O1310)*N1310/NETWORKDAYS(Lister!$D$19,Lister!$E$19,Lister!$D$7:$D$13),IF(AND(MONTH(E1310)=4,MONTH(F1310)&gt;4),(NETWORKDAYS(E1310,Lister!$E$19,Lister!$D$7:$D$13)-O1310)*N1310/NETWORKDAYS(Lister!$D$19,Lister!$E$19,Lister!$D$7:$D$13),IF(MONTH(E1310)&gt;4,0)))),0),"")</f>
        <v/>
      </c>
      <c r="S1310" s="48" t="str">
        <f>IFERROR(MAX(IF(OR(O1310="",P1310="",Q1310=""),"",IF(AND(MONTH(E1310)=5,MONTH(F1310)=5),(NETWORKDAYS(E1310,F1310,Lister!$D$7:$D$13)-P1310)*N1310/NETWORKDAYS(Lister!$D$20,Lister!$E$20,Lister!$D$7:$D$13),IF(AND(MONTH(E1310)=4,MONTH(F1310)=5),(NETWORKDAYS(Lister!$D$20,F1310,Lister!$D$7:$D$13)-P1310)*N1310/NETWORKDAYS(Lister!$D$20,Lister!$E$20,Lister!$D$7:$D$13),IF(AND(MONTH(E1310)=5,MONTH(F1310)=6),(NETWORKDAYS(E1310,Lister!$E$20,Lister!$D$7:$D$13)-P1310)*N1310/NETWORKDAYS(Lister!$D$20,Lister!$E$20,Lister!$D$7:$D$13),IF(AND(MONTH(E1310)=4,MONTH(F1310)=6),(NETWORKDAYS(Lister!$D$20,Lister!$E$20,Lister!$D$7:$D$13)-P1310)*N1310/NETWORKDAYS(Lister!$D$20,Lister!$E$20,Lister!$D$7:$D$13),IF(OR(MONTH(F1310)=4,MONTH(E1310)=6),0)))))),0),"")</f>
        <v/>
      </c>
      <c r="T1310" s="48" t="str">
        <f>IFERROR(MAX(IF(OR(O1310="",P1310="",Q1310=""),"",IF(AND(MONTH(E1310)=6,MONTH(F1310)=6),(NETWORKDAYS(E1310,F1310,Lister!$D$7:$D$13)-Q1310)*N1310/NETWORKDAYS(Lister!$D$21,Lister!$E$21,Lister!$D$7:$D$13),IF(AND(MONTH(E1310)&lt;6,MONTH(F1310)=6),(NETWORKDAYS(Lister!$D$21,F1310,Lister!$D$7:$D$13)-Q1310)*N1310/NETWORKDAYS(Lister!$D$21,Lister!$E$21,Lister!$D$7:$D$13),IF(MONTH(F1310)&lt;6,0)))),0),"")</f>
        <v/>
      </c>
      <c r="U1310" s="50" t="str">
        <f t="shared" si="103"/>
        <v/>
      </c>
    </row>
    <row r="1311" spans="1:21" x14ac:dyDescent="0.35">
      <c r="A1311" s="11" t="str">
        <f t="shared" si="104"/>
        <v/>
      </c>
      <c r="B1311" s="32"/>
      <c r="C1311" s="17"/>
      <c r="D1311" s="18"/>
      <c r="E1311" s="12"/>
      <c r="F1311" s="12"/>
      <c r="G1311" s="40" t="str">
        <f>IF(OR(E1311="",F1311=""),"",NETWORKDAYS(E1311,F1311,Lister!$D$7:$D$13))</f>
        <v/>
      </c>
      <c r="H1311" s="14"/>
      <c r="I1311" s="25" t="str">
        <f t="shared" si="100"/>
        <v/>
      </c>
      <c r="J1311" s="45"/>
      <c r="K1311" s="46"/>
      <c r="L1311" s="15"/>
      <c r="M1311" s="49" t="str">
        <f t="shared" si="101"/>
        <v/>
      </c>
      <c r="N1311" s="47" t="str">
        <f t="shared" si="102"/>
        <v/>
      </c>
      <c r="O1311" s="15"/>
      <c r="P1311" s="15"/>
      <c r="Q1311" s="15"/>
      <c r="R1311" s="48" t="str">
        <f>IFERROR(MAX(IF(OR(O1311="",P1311="",Q1311=""),"",IF(AND(MONTH(E1311)=4,MONTH(F1311)=4),(NETWORKDAYS(E1311,F1311,Lister!$D$7:$D$13)-O1311)*N1311/NETWORKDAYS(Lister!$D$19,Lister!$E$19,Lister!$D$7:$D$13),IF(AND(MONTH(E1311)=4,MONTH(F1311)&gt;4),(NETWORKDAYS(E1311,Lister!$E$19,Lister!$D$7:$D$13)-O1311)*N1311/NETWORKDAYS(Lister!$D$19,Lister!$E$19,Lister!$D$7:$D$13),IF(MONTH(E1311)&gt;4,0)))),0),"")</f>
        <v/>
      </c>
      <c r="S1311" s="48" t="str">
        <f>IFERROR(MAX(IF(OR(O1311="",P1311="",Q1311=""),"",IF(AND(MONTH(E1311)=5,MONTH(F1311)=5),(NETWORKDAYS(E1311,F1311,Lister!$D$7:$D$13)-P1311)*N1311/NETWORKDAYS(Lister!$D$20,Lister!$E$20,Lister!$D$7:$D$13),IF(AND(MONTH(E1311)=4,MONTH(F1311)=5),(NETWORKDAYS(Lister!$D$20,F1311,Lister!$D$7:$D$13)-P1311)*N1311/NETWORKDAYS(Lister!$D$20,Lister!$E$20,Lister!$D$7:$D$13),IF(AND(MONTH(E1311)=5,MONTH(F1311)=6),(NETWORKDAYS(E1311,Lister!$E$20,Lister!$D$7:$D$13)-P1311)*N1311/NETWORKDAYS(Lister!$D$20,Lister!$E$20,Lister!$D$7:$D$13),IF(AND(MONTH(E1311)=4,MONTH(F1311)=6),(NETWORKDAYS(Lister!$D$20,Lister!$E$20,Lister!$D$7:$D$13)-P1311)*N1311/NETWORKDAYS(Lister!$D$20,Lister!$E$20,Lister!$D$7:$D$13),IF(OR(MONTH(F1311)=4,MONTH(E1311)=6),0)))))),0),"")</f>
        <v/>
      </c>
      <c r="T1311" s="48" t="str">
        <f>IFERROR(MAX(IF(OR(O1311="",P1311="",Q1311=""),"",IF(AND(MONTH(E1311)=6,MONTH(F1311)=6),(NETWORKDAYS(E1311,F1311,Lister!$D$7:$D$13)-Q1311)*N1311/NETWORKDAYS(Lister!$D$21,Lister!$E$21,Lister!$D$7:$D$13),IF(AND(MONTH(E1311)&lt;6,MONTH(F1311)=6),(NETWORKDAYS(Lister!$D$21,F1311,Lister!$D$7:$D$13)-Q1311)*N1311/NETWORKDAYS(Lister!$D$21,Lister!$E$21,Lister!$D$7:$D$13),IF(MONTH(F1311)&lt;6,0)))),0),"")</f>
        <v/>
      </c>
      <c r="U1311" s="50" t="str">
        <f t="shared" si="103"/>
        <v/>
      </c>
    </row>
    <row r="1312" spans="1:21" x14ac:dyDescent="0.35">
      <c r="A1312" s="11" t="str">
        <f t="shared" si="104"/>
        <v/>
      </c>
      <c r="B1312" s="32"/>
      <c r="C1312" s="17"/>
      <c r="D1312" s="18"/>
      <c r="E1312" s="12"/>
      <c r="F1312" s="12"/>
      <c r="G1312" s="40" t="str">
        <f>IF(OR(E1312="",F1312=""),"",NETWORKDAYS(E1312,F1312,Lister!$D$7:$D$13))</f>
        <v/>
      </c>
      <c r="H1312" s="14"/>
      <c r="I1312" s="25" t="str">
        <f t="shared" si="100"/>
        <v/>
      </c>
      <c r="J1312" s="45"/>
      <c r="K1312" s="46"/>
      <c r="L1312" s="15"/>
      <c r="M1312" s="49" t="str">
        <f t="shared" si="101"/>
        <v/>
      </c>
      <c r="N1312" s="47" t="str">
        <f t="shared" si="102"/>
        <v/>
      </c>
      <c r="O1312" s="15"/>
      <c r="P1312" s="15"/>
      <c r="Q1312" s="15"/>
      <c r="R1312" s="48" t="str">
        <f>IFERROR(MAX(IF(OR(O1312="",P1312="",Q1312=""),"",IF(AND(MONTH(E1312)=4,MONTH(F1312)=4),(NETWORKDAYS(E1312,F1312,Lister!$D$7:$D$13)-O1312)*N1312/NETWORKDAYS(Lister!$D$19,Lister!$E$19,Lister!$D$7:$D$13),IF(AND(MONTH(E1312)=4,MONTH(F1312)&gt;4),(NETWORKDAYS(E1312,Lister!$E$19,Lister!$D$7:$D$13)-O1312)*N1312/NETWORKDAYS(Lister!$D$19,Lister!$E$19,Lister!$D$7:$D$13),IF(MONTH(E1312)&gt;4,0)))),0),"")</f>
        <v/>
      </c>
      <c r="S1312" s="48" t="str">
        <f>IFERROR(MAX(IF(OR(O1312="",P1312="",Q1312=""),"",IF(AND(MONTH(E1312)=5,MONTH(F1312)=5),(NETWORKDAYS(E1312,F1312,Lister!$D$7:$D$13)-P1312)*N1312/NETWORKDAYS(Lister!$D$20,Lister!$E$20,Lister!$D$7:$D$13),IF(AND(MONTH(E1312)=4,MONTH(F1312)=5),(NETWORKDAYS(Lister!$D$20,F1312,Lister!$D$7:$D$13)-P1312)*N1312/NETWORKDAYS(Lister!$D$20,Lister!$E$20,Lister!$D$7:$D$13),IF(AND(MONTH(E1312)=5,MONTH(F1312)=6),(NETWORKDAYS(E1312,Lister!$E$20,Lister!$D$7:$D$13)-P1312)*N1312/NETWORKDAYS(Lister!$D$20,Lister!$E$20,Lister!$D$7:$D$13),IF(AND(MONTH(E1312)=4,MONTH(F1312)=6),(NETWORKDAYS(Lister!$D$20,Lister!$E$20,Lister!$D$7:$D$13)-P1312)*N1312/NETWORKDAYS(Lister!$D$20,Lister!$E$20,Lister!$D$7:$D$13),IF(OR(MONTH(F1312)=4,MONTH(E1312)=6),0)))))),0),"")</f>
        <v/>
      </c>
      <c r="T1312" s="48" t="str">
        <f>IFERROR(MAX(IF(OR(O1312="",P1312="",Q1312=""),"",IF(AND(MONTH(E1312)=6,MONTH(F1312)=6),(NETWORKDAYS(E1312,F1312,Lister!$D$7:$D$13)-Q1312)*N1312/NETWORKDAYS(Lister!$D$21,Lister!$E$21,Lister!$D$7:$D$13),IF(AND(MONTH(E1312)&lt;6,MONTH(F1312)=6),(NETWORKDAYS(Lister!$D$21,F1312,Lister!$D$7:$D$13)-Q1312)*N1312/NETWORKDAYS(Lister!$D$21,Lister!$E$21,Lister!$D$7:$D$13),IF(MONTH(F1312)&lt;6,0)))),0),"")</f>
        <v/>
      </c>
      <c r="U1312" s="50" t="str">
        <f t="shared" si="103"/>
        <v/>
      </c>
    </row>
    <row r="1313" spans="1:21" x14ac:dyDescent="0.35">
      <c r="A1313" s="11" t="str">
        <f t="shared" si="104"/>
        <v/>
      </c>
      <c r="B1313" s="32"/>
      <c r="C1313" s="17"/>
      <c r="D1313" s="18"/>
      <c r="E1313" s="12"/>
      <c r="F1313" s="12"/>
      <c r="G1313" s="40" t="str">
        <f>IF(OR(E1313="",F1313=""),"",NETWORKDAYS(E1313,F1313,Lister!$D$7:$D$13))</f>
        <v/>
      </c>
      <c r="H1313" s="14"/>
      <c r="I1313" s="25" t="str">
        <f t="shared" si="100"/>
        <v/>
      </c>
      <c r="J1313" s="45"/>
      <c r="K1313" s="46"/>
      <c r="L1313" s="15"/>
      <c r="M1313" s="49" t="str">
        <f t="shared" si="101"/>
        <v/>
      </c>
      <c r="N1313" s="47" t="str">
        <f t="shared" si="102"/>
        <v/>
      </c>
      <c r="O1313" s="15"/>
      <c r="P1313" s="15"/>
      <c r="Q1313" s="15"/>
      <c r="R1313" s="48" t="str">
        <f>IFERROR(MAX(IF(OR(O1313="",P1313="",Q1313=""),"",IF(AND(MONTH(E1313)=4,MONTH(F1313)=4),(NETWORKDAYS(E1313,F1313,Lister!$D$7:$D$13)-O1313)*N1313/NETWORKDAYS(Lister!$D$19,Lister!$E$19,Lister!$D$7:$D$13),IF(AND(MONTH(E1313)=4,MONTH(F1313)&gt;4),(NETWORKDAYS(E1313,Lister!$E$19,Lister!$D$7:$D$13)-O1313)*N1313/NETWORKDAYS(Lister!$D$19,Lister!$E$19,Lister!$D$7:$D$13),IF(MONTH(E1313)&gt;4,0)))),0),"")</f>
        <v/>
      </c>
      <c r="S1313" s="48" t="str">
        <f>IFERROR(MAX(IF(OR(O1313="",P1313="",Q1313=""),"",IF(AND(MONTH(E1313)=5,MONTH(F1313)=5),(NETWORKDAYS(E1313,F1313,Lister!$D$7:$D$13)-P1313)*N1313/NETWORKDAYS(Lister!$D$20,Lister!$E$20,Lister!$D$7:$D$13),IF(AND(MONTH(E1313)=4,MONTH(F1313)=5),(NETWORKDAYS(Lister!$D$20,F1313,Lister!$D$7:$D$13)-P1313)*N1313/NETWORKDAYS(Lister!$D$20,Lister!$E$20,Lister!$D$7:$D$13),IF(AND(MONTH(E1313)=5,MONTH(F1313)=6),(NETWORKDAYS(E1313,Lister!$E$20,Lister!$D$7:$D$13)-P1313)*N1313/NETWORKDAYS(Lister!$D$20,Lister!$E$20,Lister!$D$7:$D$13),IF(AND(MONTH(E1313)=4,MONTH(F1313)=6),(NETWORKDAYS(Lister!$D$20,Lister!$E$20,Lister!$D$7:$D$13)-P1313)*N1313/NETWORKDAYS(Lister!$D$20,Lister!$E$20,Lister!$D$7:$D$13),IF(OR(MONTH(F1313)=4,MONTH(E1313)=6),0)))))),0),"")</f>
        <v/>
      </c>
      <c r="T1313" s="48" t="str">
        <f>IFERROR(MAX(IF(OR(O1313="",P1313="",Q1313=""),"",IF(AND(MONTH(E1313)=6,MONTH(F1313)=6),(NETWORKDAYS(E1313,F1313,Lister!$D$7:$D$13)-Q1313)*N1313/NETWORKDAYS(Lister!$D$21,Lister!$E$21,Lister!$D$7:$D$13),IF(AND(MONTH(E1313)&lt;6,MONTH(F1313)=6),(NETWORKDAYS(Lister!$D$21,F1313,Lister!$D$7:$D$13)-Q1313)*N1313/NETWORKDAYS(Lister!$D$21,Lister!$E$21,Lister!$D$7:$D$13),IF(MONTH(F1313)&lt;6,0)))),0),"")</f>
        <v/>
      </c>
      <c r="U1313" s="50" t="str">
        <f t="shared" si="103"/>
        <v/>
      </c>
    </row>
    <row r="1314" spans="1:21" x14ac:dyDescent="0.35">
      <c r="A1314" s="11" t="str">
        <f t="shared" si="104"/>
        <v/>
      </c>
      <c r="B1314" s="32"/>
      <c r="C1314" s="17"/>
      <c r="D1314" s="18"/>
      <c r="E1314" s="12"/>
      <c r="F1314" s="12"/>
      <c r="G1314" s="40" t="str">
        <f>IF(OR(E1314="",F1314=""),"",NETWORKDAYS(E1314,F1314,Lister!$D$7:$D$13))</f>
        <v/>
      </c>
      <c r="H1314" s="14"/>
      <c r="I1314" s="25" t="str">
        <f t="shared" si="100"/>
        <v/>
      </c>
      <c r="J1314" s="45"/>
      <c r="K1314" s="46"/>
      <c r="L1314" s="15"/>
      <c r="M1314" s="49" t="str">
        <f t="shared" si="101"/>
        <v/>
      </c>
      <c r="N1314" s="47" t="str">
        <f t="shared" si="102"/>
        <v/>
      </c>
      <c r="O1314" s="15"/>
      <c r="P1314" s="15"/>
      <c r="Q1314" s="15"/>
      <c r="R1314" s="48" t="str">
        <f>IFERROR(MAX(IF(OR(O1314="",P1314="",Q1314=""),"",IF(AND(MONTH(E1314)=4,MONTH(F1314)=4),(NETWORKDAYS(E1314,F1314,Lister!$D$7:$D$13)-O1314)*N1314/NETWORKDAYS(Lister!$D$19,Lister!$E$19,Lister!$D$7:$D$13),IF(AND(MONTH(E1314)=4,MONTH(F1314)&gt;4),(NETWORKDAYS(E1314,Lister!$E$19,Lister!$D$7:$D$13)-O1314)*N1314/NETWORKDAYS(Lister!$D$19,Lister!$E$19,Lister!$D$7:$D$13),IF(MONTH(E1314)&gt;4,0)))),0),"")</f>
        <v/>
      </c>
      <c r="S1314" s="48" t="str">
        <f>IFERROR(MAX(IF(OR(O1314="",P1314="",Q1314=""),"",IF(AND(MONTH(E1314)=5,MONTH(F1314)=5),(NETWORKDAYS(E1314,F1314,Lister!$D$7:$D$13)-P1314)*N1314/NETWORKDAYS(Lister!$D$20,Lister!$E$20,Lister!$D$7:$D$13),IF(AND(MONTH(E1314)=4,MONTH(F1314)=5),(NETWORKDAYS(Lister!$D$20,F1314,Lister!$D$7:$D$13)-P1314)*N1314/NETWORKDAYS(Lister!$D$20,Lister!$E$20,Lister!$D$7:$D$13),IF(AND(MONTH(E1314)=5,MONTH(F1314)=6),(NETWORKDAYS(E1314,Lister!$E$20,Lister!$D$7:$D$13)-P1314)*N1314/NETWORKDAYS(Lister!$D$20,Lister!$E$20,Lister!$D$7:$D$13),IF(AND(MONTH(E1314)=4,MONTH(F1314)=6),(NETWORKDAYS(Lister!$D$20,Lister!$E$20,Lister!$D$7:$D$13)-P1314)*N1314/NETWORKDAYS(Lister!$D$20,Lister!$E$20,Lister!$D$7:$D$13),IF(OR(MONTH(F1314)=4,MONTH(E1314)=6),0)))))),0),"")</f>
        <v/>
      </c>
      <c r="T1314" s="48" t="str">
        <f>IFERROR(MAX(IF(OR(O1314="",P1314="",Q1314=""),"",IF(AND(MONTH(E1314)=6,MONTH(F1314)=6),(NETWORKDAYS(E1314,F1314,Lister!$D$7:$D$13)-Q1314)*N1314/NETWORKDAYS(Lister!$D$21,Lister!$E$21,Lister!$D$7:$D$13),IF(AND(MONTH(E1314)&lt;6,MONTH(F1314)=6),(NETWORKDAYS(Lister!$D$21,F1314,Lister!$D$7:$D$13)-Q1314)*N1314/NETWORKDAYS(Lister!$D$21,Lister!$E$21,Lister!$D$7:$D$13),IF(MONTH(F1314)&lt;6,0)))),0),"")</f>
        <v/>
      </c>
      <c r="U1314" s="50" t="str">
        <f t="shared" si="103"/>
        <v/>
      </c>
    </row>
    <row r="1315" spans="1:21" x14ac:dyDescent="0.35">
      <c r="A1315" s="11" t="str">
        <f t="shared" si="104"/>
        <v/>
      </c>
      <c r="B1315" s="32"/>
      <c r="C1315" s="17"/>
      <c r="D1315" s="18"/>
      <c r="E1315" s="12"/>
      <c r="F1315" s="12"/>
      <c r="G1315" s="40" t="str">
        <f>IF(OR(E1315="",F1315=""),"",NETWORKDAYS(E1315,F1315,Lister!$D$7:$D$13))</f>
        <v/>
      </c>
      <c r="H1315" s="14"/>
      <c r="I1315" s="25" t="str">
        <f t="shared" si="100"/>
        <v/>
      </c>
      <c r="J1315" s="45"/>
      <c r="K1315" s="46"/>
      <c r="L1315" s="15"/>
      <c r="M1315" s="49" t="str">
        <f t="shared" si="101"/>
        <v/>
      </c>
      <c r="N1315" s="47" t="str">
        <f t="shared" si="102"/>
        <v/>
      </c>
      <c r="O1315" s="15"/>
      <c r="P1315" s="15"/>
      <c r="Q1315" s="15"/>
      <c r="R1315" s="48" t="str">
        <f>IFERROR(MAX(IF(OR(O1315="",P1315="",Q1315=""),"",IF(AND(MONTH(E1315)=4,MONTH(F1315)=4),(NETWORKDAYS(E1315,F1315,Lister!$D$7:$D$13)-O1315)*N1315/NETWORKDAYS(Lister!$D$19,Lister!$E$19,Lister!$D$7:$D$13),IF(AND(MONTH(E1315)=4,MONTH(F1315)&gt;4),(NETWORKDAYS(E1315,Lister!$E$19,Lister!$D$7:$D$13)-O1315)*N1315/NETWORKDAYS(Lister!$D$19,Lister!$E$19,Lister!$D$7:$D$13),IF(MONTH(E1315)&gt;4,0)))),0),"")</f>
        <v/>
      </c>
      <c r="S1315" s="48" t="str">
        <f>IFERROR(MAX(IF(OR(O1315="",P1315="",Q1315=""),"",IF(AND(MONTH(E1315)=5,MONTH(F1315)=5),(NETWORKDAYS(E1315,F1315,Lister!$D$7:$D$13)-P1315)*N1315/NETWORKDAYS(Lister!$D$20,Lister!$E$20,Lister!$D$7:$D$13),IF(AND(MONTH(E1315)=4,MONTH(F1315)=5),(NETWORKDAYS(Lister!$D$20,F1315,Lister!$D$7:$D$13)-P1315)*N1315/NETWORKDAYS(Lister!$D$20,Lister!$E$20,Lister!$D$7:$D$13),IF(AND(MONTH(E1315)=5,MONTH(F1315)=6),(NETWORKDAYS(E1315,Lister!$E$20,Lister!$D$7:$D$13)-P1315)*N1315/NETWORKDAYS(Lister!$D$20,Lister!$E$20,Lister!$D$7:$D$13),IF(AND(MONTH(E1315)=4,MONTH(F1315)=6),(NETWORKDAYS(Lister!$D$20,Lister!$E$20,Lister!$D$7:$D$13)-P1315)*N1315/NETWORKDAYS(Lister!$D$20,Lister!$E$20,Lister!$D$7:$D$13),IF(OR(MONTH(F1315)=4,MONTH(E1315)=6),0)))))),0),"")</f>
        <v/>
      </c>
      <c r="T1315" s="48" t="str">
        <f>IFERROR(MAX(IF(OR(O1315="",P1315="",Q1315=""),"",IF(AND(MONTH(E1315)=6,MONTH(F1315)=6),(NETWORKDAYS(E1315,F1315,Lister!$D$7:$D$13)-Q1315)*N1315/NETWORKDAYS(Lister!$D$21,Lister!$E$21,Lister!$D$7:$D$13),IF(AND(MONTH(E1315)&lt;6,MONTH(F1315)=6),(NETWORKDAYS(Lister!$D$21,F1315,Lister!$D$7:$D$13)-Q1315)*N1315/NETWORKDAYS(Lister!$D$21,Lister!$E$21,Lister!$D$7:$D$13),IF(MONTH(F1315)&lt;6,0)))),0),"")</f>
        <v/>
      </c>
      <c r="U1315" s="50" t="str">
        <f t="shared" si="103"/>
        <v/>
      </c>
    </row>
    <row r="1316" spans="1:21" x14ac:dyDescent="0.35">
      <c r="A1316" s="11" t="str">
        <f t="shared" si="104"/>
        <v/>
      </c>
      <c r="B1316" s="32"/>
      <c r="C1316" s="17"/>
      <c r="D1316" s="18"/>
      <c r="E1316" s="12"/>
      <c r="F1316" s="12"/>
      <c r="G1316" s="40" t="str">
        <f>IF(OR(E1316="",F1316=""),"",NETWORKDAYS(E1316,F1316,Lister!$D$7:$D$13))</f>
        <v/>
      </c>
      <c r="H1316" s="14"/>
      <c r="I1316" s="25" t="str">
        <f t="shared" si="100"/>
        <v/>
      </c>
      <c r="J1316" s="45"/>
      <c r="K1316" s="46"/>
      <c r="L1316" s="15"/>
      <c r="M1316" s="49" t="str">
        <f t="shared" si="101"/>
        <v/>
      </c>
      <c r="N1316" s="47" t="str">
        <f t="shared" si="102"/>
        <v/>
      </c>
      <c r="O1316" s="15"/>
      <c r="P1316" s="15"/>
      <c r="Q1316" s="15"/>
      <c r="R1316" s="48" t="str">
        <f>IFERROR(MAX(IF(OR(O1316="",P1316="",Q1316=""),"",IF(AND(MONTH(E1316)=4,MONTH(F1316)=4),(NETWORKDAYS(E1316,F1316,Lister!$D$7:$D$13)-O1316)*N1316/NETWORKDAYS(Lister!$D$19,Lister!$E$19,Lister!$D$7:$D$13),IF(AND(MONTH(E1316)=4,MONTH(F1316)&gt;4),(NETWORKDAYS(E1316,Lister!$E$19,Lister!$D$7:$D$13)-O1316)*N1316/NETWORKDAYS(Lister!$D$19,Lister!$E$19,Lister!$D$7:$D$13),IF(MONTH(E1316)&gt;4,0)))),0),"")</f>
        <v/>
      </c>
      <c r="S1316" s="48" t="str">
        <f>IFERROR(MAX(IF(OR(O1316="",P1316="",Q1316=""),"",IF(AND(MONTH(E1316)=5,MONTH(F1316)=5),(NETWORKDAYS(E1316,F1316,Lister!$D$7:$D$13)-P1316)*N1316/NETWORKDAYS(Lister!$D$20,Lister!$E$20,Lister!$D$7:$D$13),IF(AND(MONTH(E1316)=4,MONTH(F1316)=5),(NETWORKDAYS(Lister!$D$20,F1316,Lister!$D$7:$D$13)-P1316)*N1316/NETWORKDAYS(Lister!$D$20,Lister!$E$20,Lister!$D$7:$D$13),IF(AND(MONTH(E1316)=5,MONTH(F1316)=6),(NETWORKDAYS(E1316,Lister!$E$20,Lister!$D$7:$D$13)-P1316)*N1316/NETWORKDAYS(Lister!$D$20,Lister!$E$20,Lister!$D$7:$D$13),IF(AND(MONTH(E1316)=4,MONTH(F1316)=6),(NETWORKDAYS(Lister!$D$20,Lister!$E$20,Lister!$D$7:$D$13)-P1316)*N1316/NETWORKDAYS(Lister!$D$20,Lister!$E$20,Lister!$D$7:$D$13),IF(OR(MONTH(F1316)=4,MONTH(E1316)=6),0)))))),0),"")</f>
        <v/>
      </c>
      <c r="T1316" s="48" t="str">
        <f>IFERROR(MAX(IF(OR(O1316="",P1316="",Q1316=""),"",IF(AND(MONTH(E1316)=6,MONTH(F1316)=6),(NETWORKDAYS(E1316,F1316,Lister!$D$7:$D$13)-Q1316)*N1316/NETWORKDAYS(Lister!$D$21,Lister!$E$21,Lister!$D$7:$D$13),IF(AND(MONTH(E1316)&lt;6,MONTH(F1316)=6),(NETWORKDAYS(Lister!$D$21,F1316,Lister!$D$7:$D$13)-Q1316)*N1316/NETWORKDAYS(Lister!$D$21,Lister!$E$21,Lister!$D$7:$D$13),IF(MONTH(F1316)&lt;6,0)))),0),"")</f>
        <v/>
      </c>
      <c r="U1316" s="50" t="str">
        <f t="shared" si="103"/>
        <v/>
      </c>
    </row>
    <row r="1317" spans="1:21" x14ac:dyDescent="0.35">
      <c r="A1317" s="11" t="str">
        <f t="shared" si="104"/>
        <v/>
      </c>
      <c r="B1317" s="32"/>
      <c r="C1317" s="17"/>
      <c r="D1317" s="18"/>
      <c r="E1317" s="12"/>
      <c r="F1317" s="12"/>
      <c r="G1317" s="40" t="str">
        <f>IF(OR(E1317="",F1317=""),"",NETWORKDAYS(E1317,F1317,Lister!$D$7:$D$13))</f>
        <v/>
      </c>
      <c r="H1317" s="14"/>
      <c r="I1317" s="25" t="str">
        <f t="shared" si="100"/>
        <v/>
      </c>
      <c r="J1317" s="45"/>
      <c r="K1317" s="46"/>
      <c r="L1317" s="15"/>
      <c r="M1317" s="49" t="str">
        <f t="shared" si="101"/>
        <v/>
      </c>
      <c r="N1317" s="47" t="str">
        <f t="shared" si="102"/>
        <v/>
      </c>
      <c r="O1317" s="15"/>
      <c r="P1317" s="15"/>
      <c r="Q1317" s="15"/>
      <c r="R1317" s="48" t="str">
        <f>IFERROR(MAX(IF(OR(O1317="",P1317="",Q1317=""),"",IF(AND(MONTH(E1317)=4,MONTH(F1317)=4),(NETWORKDAYS(E1317,F1317,Lister!$D$7:$D$13)-O1317)*N1317/NETWORKDAYS(Lister!$D$19,Lister!$E$19,Lister!$D$7:$D$13),IF(AND(MONTH(E1317)=4,MONTH(F1317)&gt;4),(NETWORKDAYS(E1317,Lister!$E$19,Lister!$D$7:$D$13)-O1317)*N1317/NETWORKDAYS(Lister!$D$19,Lister!$E$19,Lister!$D$7:$D$13),IF(MONTH(E1317)&gt;4,0)))),0),"")</f>
        <v/>
      </c>
      <c r="S1317" s="48" t="str">
        <f>IFERROR(MAX(IF(OR(O1317="",P1317="",Q1317=""),"",IF(AND(MONTH(E1317)=5,MONTH(F1317)=5),(NETWORKDAYS(E1317,F1317,Lister!$D$7:$D$13)-P1317)*N1317/NETWORKDAYS(Lister!$D$20,Lister!$E$20,Lister!$D$7:$D$13),IF(AND(MONTH(E1317)=4,MONTH(F1317)=5),(NETWORKDAYS(Lister!$D$20,F1317,Lister!$D$7:$D$13)-P1317)*N1317/NETWORKDAYS(Lister!$D$20,Lister!$E$20,Lister!$D$7:$D$13),IF(AND(MONTH(E1317)=5,MONTH(F1317)=6),(NETWORKDAYS(E1317,Lister!$E$20,Lister!$D$7:$D$13)-P1317)*N1317/NETWORKDAYS(Lister!$D$20,Lister!$E$20,Lister!$D$7:$D$13),IF(AND(MONTH(E1317)=4,MONTH(F1317)=6),(NETWORKDAYS(Lister!$D$20,Lister!$E$20,Lister!$D$7:$D$13)-P1317)*N1317/NETWORKDAYS(Lister!$D$20,Lister!$E$20,Lister!$D$7:$D$13),IF(OR(MONTH(F1317)=4,MONTH(E1317)=6),0)))))),0),"")</f>
        <v/>
      </c>
      <c r="T1317" s="48" t="str">
        <f>IFERROR(MAX(IF(OR(O1317="",P1317="",Q1317=""),"",IF(AND(MONTH(E1317)=6,MONTH(F1317)=6),(NETWORKDAYS(E1317,F1317,Lister!$D$7:$D$13)-Q1317)*N1317/NETWORKDAYS(Lister!$D$21,Lister!$E$21,Lister!$D$7:$D$13),IF(AND(MONTH(E1317)&lt;6,MONTH(F1317)=6),(NETWORKDAYS(Lister!$D$21,F1317,Lister!$D$7:$D$13)-Q1317)*N1317/NETWORKDAYS(Lister!$D$21,Lister!$E$21,Lister!$D$7:$D$13),IF(MONTH(F1317)&lt;6,0)))),0),"")</f>
        <v/>
      </c>
      <c r="U1317" s="50" t="str">
        <f t="shared" si="103"/>
        <v/>
      </c>
    </row>
    <row r="1318" spans="1:21" x14ac:dyDescent="0.35">
      <c r="A1318" s="11" t="str">
        <f t="shared" si="104"/>
        <v/>
      </c>
      <c r="B1318" s="32"/>
      <c r="C1318" s="17"/>
      <c r="D1318" s="18"/>
      <c r="E1318" s="12"/>
      <c r="F1318" s="12"/>
      <c r="G1318" s="40" t="str">
        <f>IF(OR(E1318="",F1318=""),"",NETWORKDAYS(E1318,F1318,Lister!$D$7:$D$13))</f>
        <v/>
      </c>
      <c r="H1318" s="14"/>
      <c r="I1318" s="25" t="str">
        <f t="shared" si="100"/>
        <v/>
      </c>
      <c r="J1318" s="45"/>
      <c r="K1318" s="46"/>
      <c r="L1318" s="15"/>
      <c r="M1318" s="49" t="str">
        <f t="shared" si="101"/>
        <v/>
      </c>
      <c r="N1318" s="47" t="str">
        <f t="shared" si="102"/>
        <v/>
      </c>
      <c r="O1318" s="15"/>
      <c r="P1318" s="15"/>
      <c r="Q1318" s="15"/>
      <c r="R1318" s="48" t="str">
        <f>IFERROR(MAX(IF(OR(O1318="",P1318="",Q1318=""),"",IF(AND(MONTH(E1318)=4,MONTH(F1318)=4),(NETWORKDAYS(E1318,F1318,Lister!$D$7:$D$13)-O1318)*N1318/NETWORKDAYS(Lister!$D$19,Lister!$E$19,Lister!$D$7:$D$13),IF(AND(MONTH(E1318)=4,MONTH(F1318)&gt;4),(NETWORKDAYS(E1318,Lister!$E$19,Lister!$D$7:$D$13)-O1318)*N1318/NETWORKDAYS(Lister!$D$19,Lister!$E$19,Lister!$D$7:$D$13),IF(MONTH(E1318)&gt;4,0)))),0),"")</f>
        <v/>
      </c>
      <c r="S1318" s="48" t="str">
        <f>IFERROR(MAX(IF(OR(O1318="",P1318="",Q1318=""),"",IF(AND(MONTH(E1318)=5,MONTH(F1318)=5),(NETWORKDAYS(E1318,F1318,Lister!$D$7:$D$13)-P1318)*N1318/NETWORKDAYS(Lister!$D$20,Lister!$E$20,Lister!$D$7:$D$13),IF(AND(MONTH(E1318)=4,MONTH(F1318)=5),(NETWORKDAYS(Lister!$D$20,F1318,Lister!$D$7:$D$13)-P1318)*N1318/NETWORKDAYS(Lister!$D$20,Lister!$E$20,Lister!$D$7:$D$13),IF(AND(MONTH(E1318)=5,MONTH(F1318)=6),(NETWORKDAYS(E1318,Lister!$E$20,Lister!$D$7:$D$13)-P1318)*N1318/NETWORKDAYS(Lister!$D$20,Lister!$E$20,Lister!$D$7:$D$13),IF(AND(MONTH(E1318)=4,MONTH(F1318)=6),(NETWORKDAYS(Lister!$D$20,Lister!$E$20,Lister!$D$7:$D$13)-P1318)*N1318/NETWORKDAYS(Lister!$D$20,Lister!$E$20,Lister!$D$7:$D$13),IF(OR(MONTH(F1318)=4,MONTH(E1318)=6),0)))))),0),"")</f>
        <v/>
      </c>
      <c r="T1318" s="48" t="str">
        <f>IFERROR(MAX(IF(OR(O1318="",P1318="",Q1318=""),"",IF(AND(MONTH(E1318)=6,MONTH(F1318)=6),(NETWORKDAYS(E1318,F1318,Lister!$D$7:$D$13)-Q1318)*N1318/NETWORKDAYS(Lister!$D$21,Lister!$E$21,Lister!$D$7:$D$13),IF(AND(MONTH(E1318)&lt;6,MONTH(F1318)=6),(NETWORKDAYS(Lister!$D$21,F1318,Lister!$D$7:$D$13)-Q1318)*N1318/NETWORKDAYS(Lister!$D$21,Lister!$E$21,Lister!$D$7:$D$13),IF(MONTH(F1318)&lt;6,0)))),0),"")</f>
        <v/>
      </c>
      <c r="U1318" s="50" t="str">
        <f t="shared" si="103"/>
        <v/>
      </c>
    </row>
    <row r="1319" spans="1:21" x14ac:dyDescent="0.35">
      <c r="A1319" s="11" t="str">
        <f t="shared" si="104"/>
        <v/>
      </c>
      <c r="B1319" s="32"/>
      <c r="C1319" s="17"/>
      <c r="D1319" s="18"/>
      <c r="E1319" s="12"/>
      <c r="F1319" s="12"/>
      <c r="G1319" s="40" t="str">
        <f>IF(OR(E1319="",F1319=""),"",NETWORKDAYS(E1319,F1319,Lister!$D$7:$D$13))</f>
        <v/>
      </c>
      <c r="H1319" s="14"/>
      <c r="I1319" s="25" t="str">
        <f t="shared" si="100"/>
        <v/>
      </c>
      <c r="J1319" s="45"/>
      <c r="K1319" s="46"/>
      <c r="L1319" s="15"/>
      <c r="M1319" s="49" t="str">
        <f t="shared" si="101"/>
        <v/>
      </c>
      <c r="N1319" s="47" t="str">
        <f t="shared" si="102"/>
        <v/>
      </c>
      <c r="O1319" s="15"/>
      <c r="P1319" s="15"/>
      <c r="Q1319" s="15"/>
      <c r="R1319" s="48" t="str">
        <f>IFERROR(MAX(IF(OR(O1319="",P1319="",Q1319=""),"",IF(AND(MONTH(E1319)=4,MONTH(F1319)=4),(NETWORKDAYS(E1319,F1319,Lister!$D$7:$D$13)-O1319)*N1319/NETWORKDAYS(Lister!$D$19,Lister!$E$19,Lister!$D$7:$D$13),IF(AND(MONTH(E1319)=4,MONTH(F1319)&gt;4),(NETWORKDAYS(E1319,Lister!$E$19,Lister!$D$7:$D$13)-O1319)*N1319/NETWORKDAYS(Lister!$D$19,Lister!$E$19,Lister!$D$7:$D$13),IF(MONTH(E1319)&gt;4,0)))),0),"")</f>
        <v/>
      </c>
      <c r="S1319" s="48" t="str">
        <f>IFERROR(MAX(IF(OR(O1319="",P1319="",Q1319=""),"",IF(AND(MONTH(E1319)=5,MONTH(F1319)=5),(NETWORKDAYS(E1319,F1319,Lister!$D$7:$D$13)-P1319)*N1319/NETWORKDAYS(Lister!$D$20,Lister!$E$20,Lister!$D$7:$D$13),IF(AND(MONTH(E1319)=4,MONTH(F1319)=5),(NETWORKDAYS(Lister!$D$20,F1319,Lister!$D$7:$D$13)-P1319)*N1319/NETWORKDAYS(Lister!$D$20,Lister!$E$20,Lister!$D$7:$D$13),IF(AND(MONTH(E1319)=5,MONTH(F1319)=6),(NETWORKDAYS(E1319,Lister!$E$20,Lister!$D$7:$D$13)-P1319)*N1319/NETWORKDAYS(Lister!$D$20,Lister!$E$20,Lister!$D$7:$D$13),IF(AND(MONTH(E1319)=4,MONTH(F1319)=6),(NETWORKDAYS(Lister!$D$20,Lister!$E$20,Lister!$D$7:$D$13)-P1319)*N1319/NETWORKDAYS(Lister!$D$20,Lister!$E$20,Lister!$D$7:$D$13),IF(OR(MONTH(F1319)=4,MONTH(E1319)=6),0)))))),0),"")</f>
        <v/>
      </c>
      <c r="T1319" s="48" t="str">
        <f>IFERROR(MAX(IF(OR(O1319="",P1319="",Q1319=""),"",IF(AND(MONTH(E1319)=6,MONTH(F1319)=6),(NETWORKDAYS(E1319,F1319,Lister!$D$7:$D$13)-Q1319)*N1319/NETWORKDAYS(Lister!$D$21,Lister!$E$21,Lister!$D$7:$D$13),IF(AND(MONTH(E1319)&lt;6,MONTH(F1319)=6),(NETWORKDAYS(Lister!$D$21,F1319,Lister!$D$7:$D$13)-Q1319)*N1319/NETWORKDAYS(Lister!$D$21,Lister!$E$21,Lister!$D$7:$D$13),IF(MONTH(F1319)&lt;6,0)))),0),"")</f>
        <v/>
      </c>
      <c r="U1319" s="50" t="str">
        <f t="shared" si="103"/>
        <v/>
      </c>
    </row>
    <row r="1320" spans="1:21" x14ac:dyDescent="0.35">
      <c r="A1320" s="11" t="str">
        <f t="shared" si="104"/>
        <v/>
      </c>
      <c r="B1320" s="32"/>
      <c r="C1320" s="17"/>
      <c r="D1320" s="18"/>
      <c r="E1320" s="12"/>
      <c r="F1320" s="12"/>
      <c r="G1320" s="40" t="str">
        <f>IF(OR(E1320="",F1320=""),"",NETWORKDAYS(E1320,F1320,Lister!$D$7:$D$13))</f>
        <v/>
      </c>
      <c r="H1320" s="14"/>
      <c r="I1320" s="25" t="str">
        <f t="shared" si="100"/>
        <v/>
      </c>
      <c r="J1320" s="45"/>
      <c r="K1320" s="46"/>
      <c r="L1320" s="15"/>
      <c r="M1320" s="49" t="str">
        <f t="shared" si="101"/>
        <v/>
      </c>
      <c r="N1320" s="47" t="str">
        <f t="shared" si="102"/>
        <v/>
      </c>
      <c r="O1320" s="15"/>
      <c r="P1320" s="15"/>
      <c r="Q1320" s="15"/>
      <c r="R1320" s="48" t="str">
        <f>IFERROR(MAX(IF(OR(O1320="",P1320="",Q1320=""),"",IF(AND(MONTH(E1320)=4,MONTH(F1320)=4),(NETWORKDAYS(E1320,F1320,Lister!$D$7:$D$13)-O1320)*N1320/NETWORKDAYS(Lister!$D$19,Lister!$E$19,Lister!$D$7:$D$13),IF(AND(MONTH(E1320)=4,MONTH(F1320)&gt;4),(NETWORKDAYS(E1320,Lister!$E$19,Lister!$D$7:$D$13)-O1320)*N1320/NETWORKDAYS(Lister!$D$19,Lister!$E$19,Lister!$D$7:$D$13),IF(MONTH(E1320)&gt;4,0)))),0),"")</f>
        <v/>
      </c>
      <c r="S1320" s="48" t="str">
        <f>IFERROR(MAX(IF(OR(O1320="",P1320="",Q1320=""),"",IF(AND(MONTH(E1320)=5,MONTH(F1320)=5),(NETWORKDAYS(E1320,F1320,Lister!$D$7:$D$13)-P1320)*N1320/NETWORKDAYS(Lister!$D$20,Lister!$E$20,Lister!$D$7:$D$13),IF(AND(MONTH(E1320)=4,MONTH(F1320)=5),(NETWORKDAYS(Lister!$D$20,F1320,Lister!$D$7:$D$13)-P1320)*N1320/NETWORKDAYS(Lister!$D$20,Lister!$E$20,Lister!$D$7:$D$13),IF(AND(MONTH(E1320)=5,MONTH(F1320)=6),(NETWORKDAYS(E1320,Lister!$E$20,Lister!$D$7:$D$13)-P1320)*N1320/NETWORKDAYS(Lister!$D$20,Lister!$E$20,Lister!$D$7:$D$13),IF(AND(MONTH(E1320)=4,MONTH(F1320)=6),(NETWORKDAYS(Lister!$D$20,Lister!$E$20,Lister!$D$7:$D$13)-P1320)*N1320/NETWORKDAYS(Lister!$D$20,Lister!$E$20,Lister!$D$7:$D$13),IF(OR(MONTH(F1320)=4,MONTH(E1320)=6),0)))))),0),"")</f>
        <v/>
      </c>
      <c r="T1320" s="48" t="str">
        <f>IFERROR(MAX(IF(OR(O1320="",P1320="",Q1320=""),"",IF(AND(MONTH(E1320)=6,MONTH(F1320)=6),(NETWORKDAYS(E1320,F1320,Lister!$D$7:$D$13)-Q1320)*N1320/NETWORKDAYS(Lister!$D$21,Lister!$E$21,Lister!$D$7:$D$13),IF(AND(MONTH(E1320)&lt;6,MONTH(F1320)=6),(NETWORKDAYS(Lister!$D$21,F1320,Lister!$D$7:$D$13)-Q1320)*N1320/NETWORKDAYS(Lister!$D$21,Lister!$E$21,Lister!$D$7:$D$13),IF(MONTH(F1320)&lt;6,0)))),0),"")</f>
        <v/>
      </c>
      <c r="U1320" s="50" t="str">
        <f t="shared" si="103"/>
        <v/>
      </c>
    </row>
    <row r="1321" spans="1:21" x14ac:dyDescent="0.35">
      <c r="A1321" s="11" t="str">
        <f t="shared" si="104"/>
        <v/>
      </c>
      <c r="B1321" s="32"/>
      <c r="C1321" s="17"/>
      <c r="D1321" s="18"/>
      <c r="E1321" s="12"/>
      <c r="F1321" s="12"/>
      <c r="G1321" s="40" t="str">
        <f>IF(OR(E1321="",F1321=""),"",NETWORKDAYS(E1321,F1321,Lister!$D$7:$D$13))</f>
        <v/>
      </c>
      <c r="H1321" s="14"/>
      <c r="I1321" s="25" t="str">
        <f t="shared" si="100"/>
        <v/>
      </c>
      <c r="J1321" s="45"/>
      <c r="K1321" s="46"/>
      <c r="L1321" s="15"/>
      <c r="M1321" s="49" t="str">
        <f t="shared" si="101"/>
        <v/>
      </c>
      <c r="N1321" s="47" t="str">
        <f t="shared" si="102"/>
        <v/>
      </c>
      <c r="O1321" s="15"/>
      <c r="P1321" s="15"/>
      <c r="Q1321" s="15"/>
      <c r="R1321" s="48" t="str">
        <f>IFERROR(MAX(IF(OR(O1321="",P1321="",Q1321=""),"",IF(AND(MONTH(E1321)=4,MONTH(F1321)=4),(NETWORKDAYS(E1321,F1321,Lister!$D$7:$D$13)-O1321)*N1321/NETWORKDAYS(Lister!$D$19,Lister!$E$19,Lister!$D$7:$D$13),IF(AND(MONTH(E1321)=4,MONTH(F1321)&gt;4),(NETWORKDAYS(E1321,Lister!$E$19,Lister!$D$7:$D$13)-O1321)*N1321/NETWORKDAYS(Lister!$D$19,Lister!$E$19,Lister!$D$7:$D$13),IF(MONTH(E1321)&gt;4,0)))),0),"")</f>
        <v/>
      </c>
      <c r="S1321" s="48" t="str">
        <f>IFERROR(MAX(IF(OR(O1321="",P1321="",Q1321=""),"",IF(AND(MONTH(E1321)=5,MONTH(F1321)=5),(NETWORKDAYS(E1321,F1321,Lister!$D$7:$D$13)-P1321)*N1321/NETWORKDAYS(Lister!$D$20,Lister!$E$20,Lister!$D$7:$D$13),IF(AND(MONTH(E1321)=4,MONTH(F1321)=5),(NETWORKDAYS(Lister!$D$20,F1321,Lister!$D$7:$D$13)-P1321)*N1321/NETWORKDAYS(Lister!$D$20,Lister!$E$20,Lister!$D$7:$D$13),IF(AND(MONTH(E1321)=5,MONTH(F1321)=6),(NETWORKDAYS(E1321,Lister!$E$20,Lister!$D$7:$D$13)-P1321)*N1321/NETWORKDAYS(Lister!$D$20,Lister!$E$20,Lister!$D$7:$D$13),IF(AND(MONTH(E1321)=4,MONTH(F1321)=6),(NETWORKDAYS(Lister!$D$20,Lister!$E$20,Lister!$D$7:$D$13)-P1321)*N1321/NETWORKDAYS(Lister!$D$20,Lister!$E$20,Lister!$D$7:$D$13),IF(OR(MONTH(F1321)=4,MONTH(E1321)=6),0)))))),0),"")</f>
        <v/>
      </c>
      <c r="T1321" s="48" t="str">
        <f>IFERROR(MAX(IF(OR(O1321="",P1321="",Q1321=""),"",IF(AND(MONTH(E1321)=6,MONTH(F1321)=6),(NETWORKDAYS(E1321,F1321,Lister!$D$7:$D$13)-Q1321)*N1321/NETWORKDAYS(Lister!$D$21,Lister!$E$21,Lister!$D$7:$D$13),IF(AND(MONTH(E1321)&lt;6,MONTH(F1321)=6),(NETWORKDAYS(Lister!$D$21,F1321,Lister!$D$7:$D$13)-Q1321)*N1321/NETWORKDAYS(Lister!$D$21,Lister!$E$21,Lister!$D$7:$D$13),IF(MONTH(F1321)&lt;6,0)))),0),"")</f>
        <v/>
      </c>
      <c r="U1321" s="50" t="str">
        <f t="shared" si="103"/>
        <v/>
      </c>
    </row>
    <row r="1322" spans="1:21" x14ac:dyDescent="0.35">
      <c r="A1322" s="11" t="str">
        <f t="shared" si="104"/>
        <v/>
      </c>
      <c r="B1322" s="32"/>
      <c r="C1322" s="17"/>
      <c r="D1322" s="18"/>
      <c r="E1322" s="12"/>
      <c r="F1322" s="12"/>
      <c r="G1322" s="40" t="str">
        <f>IF(OR(E1322="",F1322=""),"",NETWORKDAYS(E1322,F1322,Lister!$D$7:$D$13))</f>
        <v/>
      </c>
      <c r="H1322" s="14"/>
      <c r="I1322" s="25" t="str">
        <f t="shared" si="100"/>
        <v/>
      </c>
      <c r="J1322" s="45"/>
      <c r="K1322" s="46"/>
      <c r="L1322" s="15"/>
      <c r="M1322" s="49" t="str">
        <f t="shared" si="101"/>
        <v/>
      </c>
      <c r="N1322" s="47" t="str">
        <f t="shared" si="102"/>
        <v/>
      </c>
      <c r="O1322" s="15"/>
      <c r="P1322" s="15"/>
      <c r="Q1322" s="15"/>
      <c r="R1322" s="48" t="str">
        <f>IFERROR(MAX(IF(OR(O1322="",P1322="",Q1322=""),"",IF(AND(MONTH(E1322)=4,MONTH(F1322)=4),(NETWORKDAYS(E1322,F1322,Lister!$D$7:$D$13)-O1322)*N1322/NETWORKDAYS(Lister!$D$19,Lister!$E$19,Lister!$D$7:$D$13),IF(AND(MONTH(E1322)=4,MONTH(F1322)&gt;4),(NETWORKDAYS(E1322,Lister!$E$19,Lister!$D$7:$D$13)-O1322)*N1322/NETWORKDAYS(Lister!$D$19,Lister!$E$19,Lister!$D$7:$D$13),IF(MONTH(E1322)&gt;4,0)))),0),"")</f>
        <v/>
      </c>
      <c r="S1322" s="48" t="str">
        <f>IFERROR(MAX(IF(OR(O1322="",P1322="",Q1322=""),"",IF(AND(MONTH(E1322)=5,MONTH(F1322)=5),(NETWORKDAYS(E1322,F1322,Lister!$D$7:$D$13)-P1322)*N1322/NETWORKDAYS(Lister!$D$20,Lister!$E$20,Lister!$D$7:$D$13),IF(AND(MONTH(E1322)=4,MONTH(F1322)=5),(NETWORKDAYS(Lister!$D$20,F1322,Lister!$D$7:$D$13)-P1322)*N1322/NETWORKDAYS(Lister!$D$20,Lister!$E$20,Lister!$D$7:$D$13),IF(AND(MONTH(E1322)=5,MONTH(F1322)=6),(NETWORKDAYS(E1322,Lister!$E$20,Lister!$D$7:$D$13)-P1322)*N1322/NETWORKDAYS(Lister!$D$20,Lister!$E$20,Lister!$D$7:$D$13),IF(AND(MONTH(E1322)=4,MONTH(F1322)=6),(NETWORKDAYS(Lister!$D$20,Lister!$E$20,Lister!$D$7:$D$13)-P1322)*N1322/NETWORKDAYS(Lister!$D$20,Lister!$E$20,Lister!$D$7:$D$13),IF(OR(MONTH(F1322)=4,MONTH(E1322)=6),0)))))),0),"")</f>
        <v/>
      </c>
      <c r="T1322" s="48" t="str">
        <f>IFERROR(MAX(IF(OR(O1322="",P1322="",Q1322=""),"",IF(AND(MONTH(E1322)=6,MONTH(F1322)=6),(NETWORKDAYS(E1322,F1322,Lister!$D$7:$D$13)-Q1322)*N1322/NETWORKDAYS(Lister!$D$21,Lister!$E$21,Lister!$D$7:$D$13),IF(AND(MONTH(E1322)&lt;6,MONTH(F1322)=6),(NETWORKDAYS(Lister!$D$21,F1322,Lister!$D$7:$D$13)-Q1322)*N1322/NETWORKDAYS(Lister!$D$21,Lister!$E$21,Lister!$D$7:$D$13),IF(MONTH(F1322)&lt;6,0)))),0),"")</f>
        <v/>
      </c>
      <c r="U1322" s="50" t="str">
        <f t="shared" si="103"/>
        <v/>
      </c>
    </row>
    <row r="1323" spans="1:21" x14ac:dyDescent="0.35">
      <c r="A1323" s="11" t="str">
        <f t="shared" si="104"/>
        <v/>
      </c>
      <c r="B1323" s="32"/>
      <c r="C1323" s="17"/>
      <c r="D1323" s="18"/>
      <c r="E1323" s="12"/>
      <c r="F1323" s="12"/>
      <c r="G1323" s="40" t="str">
        <f>IF(OR(E1323="",F1323=""),"",NETWORKDAYS(E1323,F1323,Lister!$D$7:$D$13))</f>
        <v/>
      </c>
      <c r="H1323" s="14"/>
      <c r="I1323" s="25" t="str">
        <f t="shared" si="100"/>
        <v/>
      </c>
      <c r="J1323" s="45"/>
      <c r="K1323" s="46"/>
      <c r="L1323" s="15"/>
      <c r="M1323" s="49" t="str">
        <f t="shared" si="101"/>
        <v/>
      </c>
      <c r="N1323" s="47" t="str">
        <f t="shared" si="102"/>
        <v/>
      </c>
      <c r="O1323" s="15"/>
      <c r="P1323" s="15"/>
      <c r="Q1323" s="15"/>
      <c r="R1323" s="48" t="str">
        <f>IFERROR(MAX(IF(OR(O1323="",P1323="",Q1323=""),"",IF(AND(MONTH(E1323)=4,MONTH(F1323)=4),(NETWORKDAYS(E1323,F1323,Lister!$D$7:$D$13)-O1323)*N1323/NETWORKDAYS(Lister!$D$19,Lister!$E$19,Lister!$D$7:$D$13),IF(AND(MONTH(E1323)=4,MONTH(F1323)&gt;4),(NETWORKDAYS(E1323,Lister!$E$19,Lister!$D$7:$D$13)-O1323)*N1323/NETWORKDAYS(Lister!$D$19,Lister!$E$19,Lister!$D$7:$D$13),IF(MONTH(E1323)&gt;4,0)))),0),"")</f>
        <v/>
      </c>
      <c r="S1323" s="48" t="str">
        <f>IFERROR(MAX(IF(OR(O1323="",P1323="",Q1323=""),"",IF(AND(MONTH(E1323)=5,MONTH(F1323)=5),(NETWORKDAYS(E1323,F1323,Lister!$D$7:$D$13)-P1323)*N1323/NETWORKDAYS(Lister!$D$20,Lister!$E$20,Lister!$D$7:$D$13),IF(AND(MONTH(E1323)=4,MONTH(F1323)=5),(NETWORKDAYS(Lister!$D$20,F1323,Lister!$D$7:$D$13)-P1323)*N1323/NETWORKDAYS(Lister!$D$20,Lister!$E$20,Lister!$D$7:$D$13),IF(AND(MONTH(E1323)=5,MONTH(F1323)=6),(NETWORKDAYS(E1323,Lister!$E$20,Lister!$D$7:$D$13)-P1323)*N1323/NETWORKDAYS(Lister!$D$20,Lister!$E$20,Lister!$D$7:$D$13),IF(AND(MONTH(E1323)=4,MONTH(F1323)=6),(NETWORKDAYS(Lister!$D$20,Lister!$E$20,Lister!$D$7:$D$13)-P1323)*N1323/NETWORKDAYS(Lister!$D$20,Lister!$E$20,Lister!$D$7:$D$13),IF(OR(MONTH(F1323)=4,MONTH(E1323)=6),0)))))),0),"")</f>
        <v/>
      </c>
      <c r="T1323" s="48" t="str">
        <f>IFERROR(MAX(IF(OR(O1323="",P1323="",Q1323=""),"",IF(AND(MONTH(E1323)=6,MONTH(F1323)=6),(NETWORKDAYS(E1323,F1323,Lister!$D$7:$D$13)-Q1323)*N1323/NETWORKDAYS(Lister!$D$21,Lister!$E$21,Lister!$D$7:$D$13),IF(AND(MONTH(E1323)&lt;6,MONTH(F1323)=6),(NETWORKDAYS(Lister!$D$21,F1323,Lister!$D$7:$D$13)-Q1323)*N1323/NETWORKDAYS(Lister!$D$21,Lister!$E$21,Lister!$D$7:$D$13),IF(MONTH(F1323)&lt;6,0)))),0),"")</f>
        <v/>
      </c>
      <c r="U1323" s="50" t="str">
        <f t="shared" si="103"/>
        <v/>
      </c>
    </row>
    <row r="1324" spans="1:21" x14ac:dyDescent="0.35">
      <c r="A1324" s="11" t="str">
        <f t="shared" si="104"/>
        <v/>
      </c>
      <c r="B1324" s="32"/>
      <c r="C1324" s="17"/>
      <c r="D1324" s="18"/>
      <c r="E1324" s="12"/>
      <c r="F1324" s="12"/>
      <c r="G1324" s="40" t="str">
        <f>IF(OR(E1324="",F1324=""),"",NETWORKDAYS(E1324,F1324,Lister!$D$7:$D$13))</f>
        <v/>
      </c>
      <c r="H1324" s="14"/>
      <c r="I1324" s="25" t="str">
        <f t="shared" si="100"/>
        <v/>
      </c>
      <c r="J1324" s="45"/>
      <c r="K1324" s="46"/>
      <c r="L1324" s="15"/>
      <c r="M1324" s="49" t="str">
        <f t="shared" si="101"/>
        <v/>
      </c>
      <c r="N1324" s="47" t="str">
        <f t="shared" si="102"/>
        <v/>
      </c>
      <c r="O1324" s="15"/>
      <c r="P1324" s="15"/>
      <c r="Q1324" s="15"/>
      <c r="R1324" s="48" t="str">
        <f>IFERROR(MAX(IF(OR(O1324="",P1324="",Q1324=""),"",IF(AND(MONTH(E1324)=4,MONTH(F1324)=4),(NETWORKDAYS(E1324,F1324,Lister!$D$7:$D$13)-O1324)*N1324/NETWORKDAYS(Lister!$D$19,Lister!$E$19,Lister!$D$7:$D$13),IF(AND(MONTH(E1324)=4,MONTH(F1324)&gt;4),(NETWORKDAYS(E1324,Lister!$E$19,Lister!$D$7:$D$13)-O1324)*N1324/NETWORKDAYS(Lister!$D$19,Lister!$E$19,Lister!$D$7:$D$13),IF(MONTH(E1324)&gt;4,0)))),0),"")</f>
        <v/>
      </c>
      <c r="S1324" s="48" t="str">
        <f>IFERROR(MAX(IF(OR(O1324="",P1324="",Q1324=""),"",IF(AND(MONTH(E1324)=5,MONTH(F1324)=5),(NETWORKDAYS(E1324,F1324,Lister!$D$7:$D$13)-P1324)*N1324/NETWORKDAYS(Lister!$D$20,Lister!$E$20,Lister!$D$7:$D$13),IF(AND(MONTH(E1324)=4,MONTH(F1324)=5),(NETWORKDAYS(Lister!$D$20,F1324,Lister!$D$7:$D$13)-P1324)*N1324/NETWORKDAYS(Lister!$D$20,Lister!$E$20,Lister!$D$7:$D$13),IF(AND(MONTH(E1324)=5,MONTH(F1324)=6),(NETWORKDAYS(E1324,Lister!$E$20,Lister!$D$7:$D$13)-P1324)*N1324/NETWORKDAYS(Lister!$D$20,Lister!$E$20,Lister!$D$7:$D$13),IF(AND(MONTH(E1324)=4,MONTH(F1324)=6),(NETWORKDAYS(Lister!$D$20,Lister!$E$20,Lister!$D$7:$D$13)-P1324)*N1324/NETWORKDAYS(Lister!$D$20,Lister!$E$20,Lister!$D$7:$D$13),IF(OR(MONTH(F1324)=4,MONTH(E1324)=6),0)))))),0),"")</f>
        <v/>
      </c>
      <c r="T1324" s="48" t="str">
        <f>IFERROR(MAX(IF(OR(O1324="",P1324="",Q1324=""),"",IF(AND(MONTH(E1324)=6,MONTH(F1324)=6),(NETWORKDAYS(E1324,F1324,Lister!$D$7:$D$13)-Q1324)*N1324/NETWORKDAYS(Lister!$D$21,Lister!$E$21,Lister!$D$7:$D$13),IF(AND(MONTH(E1324)&lt;6,MONTH(F1324)=6),(NETWORKDAYS(Lister!$D$21,F1324,Lister!$D$7:$D$13)-Q1324)*N1324/NETWORKDAYS(Lister!$D$21,Lister!$E$21,Lister!$D$7:$D$13),IF(MONTH(F1324)&lt;6,0)))),0),"")</f>
        <v/>
      </c>
      <c r="U1324" s="50" t="str">
        <f t="shared" si="103"/>
        <v/>
      </c>
    </row>
    <row r="1325" spans="1:21" x14ac:dyDescent="0.35">
      <c r="A1325" s="11" t="str">
        <f t="shared" si="104"/>
        <v/>
      </c>
      <c r="B1325" s="32"/>
      <c r="C1325" s="17"/>
      <c r="D1325" s="18"/>
      <c r="E1325" s="12"/>
      <c r="F1325" s="12"/>
      <c r="G1325" s="40" t="str">
        <f>IF(OR(E1325="",F1325=""),"",NETWORKDAYS(E1325,F1325,Lister!$D$7:$D$13))</f>
        <v/>
      </c>
      <c r="H1325" s="14"/>
      <c r="I1325" s="25" t="str">
        <f t="shared" si="100"/>
        <v/>
      </c>
      <c r="J1325" s="45"/>
      <c r="K1325" s="46"/>
      <c r="L1325" s="15"/>
      <c r="M1325" s="49" t="str">
        <f t="shared" si="101"/>
        <v/>
      </c>
      <c r="N1325" s="47" t="str">
        <f t="shared" si="102"/>
        <v/>
      </c>
      <c r="O1325" s="15"/>
      <c r="P1325" s="15"/>
      <c r="Q1325" s="15"/>
      <c r="R1325" s="48" t="str">
        <f>IFERROR(MAX(IF(OR(O1325="",P1325="",Q1325=""),"",IF(AND(MONTH(E1325)=4,MONTH(F1325)=4),(NETWORKDAYS(E1325,F1325,Lister!$D$7:$D$13)-O1325)*N1325/NETWORKDAYS(Lister!$D$19,Lister!$E$19,Lister!$D$7:$D$13),IF(AND(MONTH(E1325)=4,MONTH(F1325)&gt;4),(NETWORKDAYS(E1325,Lister!$E$19,Lister!$D$7:$D$13)-O1325)*N1325/NETWORKDAYS(Lister!$D$19,Lister!$E$19,Lister!$D$7:$D$13),IF(MONTH(E1325)&gt;4,0)))),0),"")</f>
        <v/>
      </c>
      <c r="S1325" s="48" t="str">
        <f>IFERROR(MAX(IF(OR(O1325="",P1325="",Q1325=""),"",IF(AND(MONTH(E1325)=5,MONTH(F1325)=5),(NETWORKDAYS(E1325,F1325,Lister!$D$7:$D$13)-P1325)*N1325/NETWORKDAYS(Lister!$D$20,Lister!$E$20,Lister!$D$7:$D$13),IF(AND(MONTH(E1325)=4,MONTH(F1325)=5),(NETWORKDAYS(Lister!$D$20,F1325,Lister!$D$7:$D$13)-P1325)*N1325/NETWORKDAYS(Lister!$D$20,Lister!$E$20,Lister!$D$7:$D$13),IF(AND(MONTH(E1325)=5,MONTH(F1325)=6),(NETWORKDAYS(E1325,Lister!$E$20,Lister!$D$7:$D$13)-P1325)*N1325/NETWORKDAYS(Lister!$D$20,Lister!$E$20,Lister!$D$7:$D$13),IF(AND(MONTH(E1325)=4,MONTH(F1325)=6),(NETWORKDAYS(Lister!$D$20,Lister!$E$20,Lister!$D$7:$D$13)-P1325)*N1325/NETWORKDAYS(Lister!$D$20,Lister!$E$20,Lister!$D$7:$D$13),IF(OR(MONTH(F1325)=4,MONTH(E1325)=6),0)))))),0),"")</f>
        <v/>
      </c>
      <c r="T1325" s="48" t="str">
        <f>IFERROR(MAX(IF(OR(O1325="",P1325="",Q1325=""),"",IF(AND(MONTH(E1325)=6,MONTH(F1325)=6),(NETWORKDAYS(E1325,F1325,Lister!$D$7:$D$13)-Q1325)*N1325/NETWORKDAYS(Lister!$D$21,Lister!$E$21,Lister!$D$7:$D$13),IF(AND(MONTH(E1325)&lt;6,MONTH(F1325)=6),(NETWORKDAYS(Lister!$D$21,F1325,Lister!$D$7:$D$13)-Q1325)*N1325/NETWORKDAYS(Lister!$D$21,Lister!$E$21,Lister!$D$7:$D$13),IF(MONTH(F1325)&lt;6,0)))),0),"")</f>
        <v/>
      </c>
      <c r="U1325" s="50" t="str">
        <f t="shared" si="103"/>
        <v/>
      </c>
    </row>
    <row r="1326" spans="1:21" x14ac:dyDescent="0.35">
      <c r="A1326" s="11" t="str">
        <f t="shared" si="104"/>
        <v/>
      </c>
      <c r="B1326" s="32"/>
      <c r="C1326" s="17"/>
      <c r="D1326" s="18"/>
      <c r="E1326" s="12"/>
      <c r="F1326" s="12"/>
      <c r="G1326" s="40" t="str">
        <f>IF(OR(E1326="",F1326=""),"",NETWORKDAYS(E1326,F1326,Lister!$D$7:$D$13))</f>
        <v/>
      </c>
      <c r="H1326" s="14"/>
      <c r="I1326" s="25" t="str">
        <f t="shared" si="100"/>
        <v/>
      </c>
      <c r="J1326" s="45"/>
      <c r="K1326" s="46"/>
      <c r="L1326" s="15"/>
      <c r="M1326" s="49" t="str">
        <f t="shared" si="101"/>
        <v/>
      </c>
      <c r="N1326" s="47" t="str">
        <f t="shared" si="102"/>
        <v/>
      </c>
      <c r="O1326" s="15"/>
      <c r="P1326" s="15"/>
      <c r="Q1326" s="15"/>
      <c r="R1326" s="48" t="str">
        <f>IFERROR(MAX(IF(OR(O1326="",P1326="",Q1326=""),"",IF(AND(MONTH(E1326)=4,MONTH(F1326)=4),(NETWORKDAYS(E1326,F1326,Lister!$D$7:$D$13)-O1326)*N1326/NETWORKDAYS(Lister!$D$19,Lister!$E$19,Lister!$D$7:$D$13),IF(AND(MONTH(E1326)=4,MONTH(F1326)&gt;4),(NETWORKDAYS(E1326,Lister!$E$19,Lister!$D$7:$D$13)-O1326)*N1326/NETWORKDAYS(Lister!$D$19,Lister!$E$19,Lister!$D$7:$D$13),IF(MONTH(E1326)&gt;4,0)))),0),"")</f>
        <v/>
      </c>
      <c r="S1326" s="48" t="str">
        <f>IFERROR(MAX(IF(OR(O1326="",P1326="",Q1326=""),"",IF(AND(MONTH(E1326)=5,MONTH(F1326)=5),(NETWORKDAYS(E1326,F1326,Lister!$D$7:$D$13)-P1326)*N1326/NETWORKDAYS(Lister!$D$20,Lister!$E$20,Lister!$D$7:$D$13),IF(AND(MONTH(E1326)=4,MONTH(F1326)=5),(NETWORKDAYS(Lister!$D$20,F1326,Lister!$D$7:$D$13)-P1326)*N1326/NETWORKDAYS(Lister!$D$20,Lister!$E$20,Lister!$D$7:$D$13),IF(AND(MONTH(E1326)=5,MONTH(F1326)=6),(NETWORKDAYS(E1326,Lister!$E$20,Lister!$D$7:$D$13)-P1326)*N1326/NETWORKDAYS(Lister!$D$20,Lister!$E$20,Lister!$D$7:$D$13),IF(AND(MONTH(E1326)=4,MONTH(F1326)=6),(NETWORKDAYS(Lister!$D$20,Lister!$E$20,Lister!$D$7:$D$13)-P1326)*N1326/NETWORKDAYS(Lister!$D$20,Lister!$E$20,Lister!$D$7:$D$13),IF(OR(MONTH(F1326)=4,MONTH(E1326)=6),0)))))),0),"")</f>
        <v/>
      </c>
      <c r="T1326" s="48" t="str">
        <f>IFERROR(MAX(IF(OR(O1326="",P1326="",Q1326=""),"",IF(AND(MONTH(E1326)=6,MONTH(F1326)=6),(NETWORKDAYS(E1326,F1326,Lister!$D$7:$D$13)-Q1326)*N1326/NETWORKDAYS(Lister!$D$21,Lister!$E$21,Lister!$D$7:$D$13),IF(AND(MONTH(E1326)&lt;6,MONTH(F1326)=6),(NETWORKDAYS(Lister!$D$21,F1326,Lister!$D$7:$D$13)-Q1326)*N1326/NETWORKDAYS(Lister!$D$21,Lister!$E$21,Lister!$D$7:$D$13),IF(MONTH(F1326)&lt;6,0)))),0),"")</f>
        <v/>
      </c>
      <c r="U1326" s="50" t="str">
        <f t="shared" si="103"/>
        <v/>
      </c>
    </row>
    <row r="1327" spans="1:21" x14ac:dyDescent="0.35">
      <c r="A1327" s="11" t="str">
        <f t="shared" si="104"/>
        <v/>
      </c>
      <c r="B1327" s="32"/>
      <c r="C1327" s="17"/>
      <c r="D1327" s="18"/>
      <c r="E1327" s="12"/>
      <c r="F1327" s="12"/>
      <c r="G1327" s="40" t="str">
        <f>IF(OR(E1327="",F1327=""),"",NETWORKDAYS(E1327,F1327,Lister!$D$7:$D$13))</f>
        <v/>
      </c>
      <c r="H1327" s="14"/>
      <c r="I1327" s="25" t="str">
        <f t="shared" si="100"/>
        <v/>
      </c>
      <c r="J1327" s="45"/>
      <c r="K1327" s="46"/>
      <c r="L1327" s="15"/>
      <c r="M1327" s="49" t="str">
        <f t="shared" si="101"/>
        <v/>
      </c>
      <c r="N1327" s="47" t="str">
        <f t="shared" si="102"/>
        <v/>
      </c>
      <c r="O1327" s="15"/>
      <c r="P1327" s="15"/>
      <c r="Q1327" s="15"/>
      <c r="R1327" s="48" t="str">
        <f>IFERROR(MAX(IF(OR(O1327="",P1327="",Q1327=""),"",IF(AND(MONTH(E1327)=4,MONTH(F1327)=4),(NETWORKDAYS(E1327,F1327,Lister!$D$7:$D$13)-O1327)*N1327/NETWORKDAYS(Lister!$D$19,Lister!$E$19,Lister!$D$7:$D$13),IF(AND(MONTH(E1327)=4,MONTH(F1327)&gt;4),(NETWORKDAYS(E1327,Lister!$E$19,Lister!$D$7:$D$13)-O1327)*N1327/NETWORKDAYS(Lister!$D$19,Lister!$E$19,Lister!$D$7:$D$13),IF(MONTH(E1327)&gt;4,0)))),0),"")</f>
        <v/>
      </c>
      <c r="S1327" s="48" t="str">
        <f>IFERROR(MAX(IF(OR(O1327="",P1327="",Q1327=""),"",IF(AND(MONTH(E1327)=5,MONTH(F1327)=5),(NETWORKDAYS(E1327,F1327,Lister!$D$7:$D$13)-P1327)*N1327/NETWORKDAYS(Lister!$D$20,Lister!$E$20,Lister!$D$7:$D$13),IF(AND(MONTH(E1327)=4,MONTH(F1327)=5),(NETWORKDAYS(Lister!$D$20,F1327,Lister!$D$7:$D$13)-P1327)*N1327/NETWORKDAYS(Lister!$D$20,Lister!$E$20,Lister!$D$7:$D$13),IF(AND(MONTH(E1327)=5,MONTH(F1327)=6),(NETWORKDAYS(E1327,Lister!$E$20,Lister!$D$7:$D$13)-P1327)*N1327/NETWORKDAYS(Lister!$D$20,Lister!$E$20,Lister!$D$7:$D$13),IF(AND(MONTH(E1327)=4,MONTH(F1327)=6),(NETWORKDAYS(Lister!$D$20,Lister!$E$20,Lister!$D$7:$D$13)-P1327)*N1327/NETWORKDAYS(Lister!$D$20,Lister!$E$20,Lister!$D$7:$D$13),IF(OR(MONTH(F1327)=4,MONTH(E1327)=6),0)))))),0),"")</f>
        <v/>
      </c>
      <c r="T1327" s="48" t="str">
        <f>IFERROR(MAX(IF(OR(O1327="",P1327="",Q1327=""),"",IF(AND(MONTH(E1327)=6,MONTH(F1327)=6),(NETWORKDAYS(E1327,F1327,Lister!$D$7:$D$13)-Q1327)*N1327/NETWORKDAYS(Lister!$D$21,Lister!$E$21,Lister!$D$7:$D$13),IF(AND(MONTH(E1327)&lt;6,MONTH(F1327)=6),(NETWORKDAYS(Lister!$D$21,F1327,Lister!$D$7:$D$13)-Q1327)*N1327/NETWORKDAYS(Lister!$D$21,Lister!$E$21,Lister!$D$7:$D$13),IF(MONTH(F1327)&lt;6,0)))),0),"")</f>
        <v/>
      </c>
      <c r="U1327" s="50" t="str">
        <f t="shared" si="103"/>
        <v/>
      </c>
    </row>
    <row r="1328" spans="1:21" x14ac:dyDescent="0.35">
      <c r="A1328" s="11" t="str">
        <f t="shared" si="104"/>
        <v/>
      </c>
      <c r="B1328" s="32"/>
      <c r="C1328" s="17"/>
      <c r="D1328" s="18"/>
      <c r="E1328" s="12"/>
      <c r="F1328" s="12"/>
      <c r="G1328" s="40" t="str">
        <f>IF(OR(E1328="",F1328=""),"",NETWORKDAYS(E1328,F1328,Lister!$D$7:$D$13))</f>
        <v/>
      </c>
      <c r="H1328" s="14"/>
      <c r="I1328" s="25" t="str">
        <f t="shared" si="100"/>
        <v/>
      </c>
      <c r="J1328" s="45"/>
      <c r="K1328" s="46"/>
      <c r="L1328" s="15"/>
      <c r="M1328" s="49" t="str">
        <f t="shared" si="101"/>
        <v/>
      </c>
      <c r="N1328" s="47" t="str">
        <f t="shared" si="102"/>
        <v/>
      </c>
      <c r="O1328" s="15"/>
      <c r="P1328" s="15"/>
      <c r="Q1328" s="15"/>
      <c r="R1328" s="48" t="str">
        <f>IFERROR(MAX(IF(OR(O1328="",P1328="",Q1328=""),"",IF(AND(MONTH(E1328)=4,MONTH(F1328)=4),(NETWORKDAYS(E1328,F1328,Lister!$D$7:$D$13)-O1328)*N1328/NETWORKDAYS(Lister!$D$19,Lister!$E$19,Lister!$D$7:$D$13),IF(AND(MONTH(E1328)=4,MONTH(F1328)&gt;4),(NETWORKDAYS(E1328,Lister!$E$19,Lister!$D$7:$D$13)-O1328)*N1328/NETWORKDAYS(Lister!$D$19,Lister!$E$19,Lister!$D$7:$D$13),IF(MONTH(E1328)&gt;4,0)))),0),"")</f>
        <v/>
      </c>
      <c r="S1328" s="48" t="str">
        <f>IFERROR(MAX(IF(OR(O1328="",P1328="",Q1328=""),"",IF(AND(MONTH(E1328)=5,MONTH(F1328)=5),(NETWORKDAYS(E1328,F1328,Lister!$D$7:$D$13)-P1328)*N1328/NETWORKDAYS(Lister!$D$20,Lister!$E$20,Lister!$D$7:$D$13),IF(AND(MONTH(E1328)=4,MONTH(F1328)=5),(NETWORKDAYS(Lister!$D$20,F1328,Lister!$D$7:$D$13)-P1328)*N1328/NETWORKDAYS(Lister!$D$20,Lister!$E$20,Lister!$D$7:$D$13),IF(AND(MONTH(E1328)=5,MONTH(F1328)=6),(NETWORKDAYS(E1328,Lister!$E$20,Lister!$D$7:$D$13)-P1328)*N1328/NETWORKDAYS(Lister!$D$20,Lister!$E$20,Lister!$D$7:$D$13),IF(AND(MONTH(E1328)=4,MONTH(F1328)=6),(NETWORKDAYS(Lister!$D$20,Lister!$E$20,Lister!$D$7:$D$13)-P1328)*N1328/NETWORKDAYS(Lister!$D$20,Lister!$E$20,Lister!$D$7:$D$13),IF(OR(MONTH(F1328)=4,MONTH(E1328)=6),0)))))),0),"")</f>
        <v/>
      </c>
      <c r="T1328" s="48" t="str">
        <f>IFERROR(MAX(IF(OR(O1328="",P1328="",Q1328=""),"",IF(AND(MONTH(E1328)=6,MONTH(F1328)=6),(NETWORKDAYS(E1328,F1328,Lister!$D$7:$D$13)-Q1328)*N1328/NETWORKDAYS(Lister!$D$21,Lister!$E$21,Lister!$D$7:$D$13),IF(AND(MONTH(E1328)&lt;6,MONTH(F1328)=6),(NETWORKDAYS(Lister!$D$21,F1328,Lister!$D$7:$D$13)-Q1328)*N1328/NETWORKDAYS(Lister!$D$21,Lister!$E$21,Lister!$D$7:$D$13),IF(MONTH(F1328)&lt;6,0)))),0),"")</f>
        <v/>
      </c>
      <c r="U1328" s="50" t="str">
        <f t="shared" si="103"/>
        <v/>
      </c>
    </row>
    <row r="1329" spans="1:21" x14ac:dyDescent="0.35">
      <c r="A1329" s="11" t="str">
        <f t="shared" si="104"/>
        <v/>
      </c>
      <c r="B1329" s="32"/>
      <c r="C1329" s="17"/>
      <c r="D1329" s="18"/>
      <c r="E1329" s="12"/>
      <c r="F1329" s="12"/>
      <c r="G1329" s="40" t="str">
        <f>IF(OR(E1329="",F1329=""),"",NETWORKDAYS(E1329,F1329,Lister!$D$7:$D$13))</f>
        <v/>
      </c>
      <c r="H1329" s="14"/>
      <c r="I1329" s="25" t="str">
        <f t="shared" si="100"/>
        <v/>
      </c>
      <c r="J1329" s="45"/>
      <c r="K1329" s="46"/>
      <c r="L1329" s="15"/>
      <c r="M1329" s="49" t="str">
        <f t="shared" si="101"/>
        <v/>
      </c>
      <c r="N1329" s="47" t="str">
        <f t="shared" si="102"/>
        <v/>
      </c>
      <c r="O1329" s="15"/>
      <c r="P1329" s="15"/>
      <c r="Q1329" s="15"/>
      <c r="R1329" s="48" t="str">
        <f>IFERROR(MAX(IF(OR(O1329="",P1329="",Q1329=""),"",IF(AND(MONTH(E1329)=4,MONTH(F1329)=4),(NETWORKDAYS(E1329,F1329,Lister!$D$7:$D$13)-O1329)*N1329/NETWORKDAYS(Lister!$D$19,Lister!$E$19,Lister!$D$7:$D$13),IF(AND(MONTH(E1329)=4,MONTH(F1329)&gt;4),(NETWORKDAYS(E1329,Lister!$E$19,Lister!$D$7:$D$13)-O1329)*N1329/NETWORKDAYS(Lister!$D$19,Lister!$E$19,Lister!$D$7:$D$13),IF(MONTH(E1329)&gt;4,0)))),0),"")</f>
        <v/>
      </c>
      <c r="S1329" s="48" t="str">
        <f>IFERROR(MAX(IF(OR(O1329="",P1329="",Q1329=""),"",IF(AND(MONTH(E1329)=5,MONTH(F1329)=5),(NETWORKDAYS(E1329,F1329,Lister!$D$7:$D$13)-P1329)*N1329/NETWORKDAYS(Lister!$D$20,Lister!$E$20,Lister!$D$7:$D$13),IF(AND(MONTH(E1329)=4,MONTH(F1329)=5),(NETWORKDAYS(Lister!$D$20,F1329,Lister!$D$7:$D$13)-P1329)*N1329/NETWORKDAYS(Lister!$D$20,Lister!$E$20,Lister!$D$7:$D$13),IF(AND(MONTH(E1329)=5,MONTH(F1329)=6),(NETWORKDAYS(E1329,Lister!$E$20,Lister!$D$7:$D$13)-P1329)*N1329/NETWORKDAYS(Lister!$D$20,Lister!$E$20,Lister!$D$7:$D$13),IF(AND(MONTH(E1329)=4,MONTH(F1329)=6),(NETWORKDAYS(Lister!$D$20,Lister!$E$20,Lister!$D$7:$D$13)-P1329)*N1329/NETWORKDAYS(Lister!$D$20,Lister!$E$20,Lister!$D$7:$D$13),IF(OR(MONTH(F1329)=4,MONTH(E1329)=6),0)))))),0),"")</f>
        <v/>
      </c>
      <c r="T1329" s="48" t="str">
        <f>IFERROR(MAX(IF(OR(O1329="",P1329="",Q1329=""),"",IF(AND(MONTH(E1329)=6,MONTH(F1329)=6),(NETWORKDAYS(E1329,F1329,Lister!$D$7:$D$13)-Q1329)*N1329/NETWORKDAYS(Lister!$D$21,Lister!$E$21,Lister!$D$7:$D$13),IF(AND(MONTH(E1329)&lt;6,MONTH(F1329)=6),(NETWORKDAYS(Lister!$D$21,F1329,Lister!$D$7:$D$13)-Q1329)*N1329/NETWORKDAYS(Lister!$D$21,Lister!$E$21,Lister!$D$7:$D$13),IF(MONTH(F1329)&lt;6,0)))),0),"")</f>
        <v/>
      </c>
      <c r="U1329" s="50" t="str">
        <f t="shared" si="103"/>
        <v/>
      </c>
    </row>
    <row r="1330" spans="1:21" x14ac:dyDescent="0.35">
      <c r="A1330" s="11" t="str">
        <f t="shared" si="104"/>
        <v/>
      </c>
      <c r="B1330" s="32"/>
      <c r="C1330" s="17"/>
      <c r="D1330" s="18"/>
      <c r="E1330" s="12"/>
      <c r="F1330" s="12"/>
      <c r="G1330" s="40" t="str">
        <f>IF(OR(E1330="",F1330=""),"",NETWORKDAYS(E1330,F1330,Lister!$D$7:$D$13))</f>
        <v/>
      </c>
      <c r="H1330" s="14"/>
      <c r="I1330" s="25" t="str">
        <f t="shared" si="100"/>
        <v/>
      </c>
      <c r="J1330" s="45"/>
      <c r="K1330" s="46"/>
      <c r="L1330" s="15"/>
      <c r="M1330" s="49" t="str">
        <f t="shared" si="101"/>
        <v/>
      </c>
      <c r="N1330" s="47" t="str">
        <f t="shared" si="102"/>
        <v/>
      </c>
      <c r="O1330" s="15"/>
      <c r="P1330" s="15"/>
      <c r="Q1330" s="15"/>
      <c r="R1330" s="48" t="str">
        <f>IFERROR(MAX(IF(OR(O1330="",P1330="",Q1330=""),"",IF(AND(MONTH(E1330)=4,MONTH(F1330)=4),(NETWORKDAYS(E1330,F1330,Lister!$D$7:$D$13)-O1330)*N1330/NETWORKDAYS(Lister!$D$19,Lister!$E$19,Lister!$D$7:$D$13),IF(AND(MONTH(E1330)=4,MONTH(F1330)&gt;4),(NETWORKDAYS(E1330,Lister!$E$19,Lister!$D$7:$D$13)-O1330)*N1330/NETWORKDAYS(Lister!$D$19,Lister!$E$19,Lister!$D$7:$D$13),IF(MONTH(E1330)&gt;4,0)))),0),"")</f>
        <v/>
      </c>
      <c r="S1330" s="48" t="str">
        <f>IFERROR(MAX(IF(OR(O1330="",P1330="",Q1330=""),"",IF(AND(MONTH(E1330)=5,MONTH(F1330)=5),(NETWORKDAYS(E1330,F1330,Lister!$D$7:$D$13)-P1330)*N1330/NETWORKDAYS(Lister!$D$20,Lister!$E$20,Lister!$D$7:$D$13),IF(AND(MONTH(E1330)=4,MONTH(F1330)=5),(NETWORKDAYS(Lister!$D$20,F1330,Lister!$D$7:$D$13)-P1330)*N1330/NETWORKDAYS(Lister!$D$20,Lister!$E$20,Lister!$D$7:$D$13),IF(AND(MONTH(E1330)=5,MONTH(F1330)=6),(NETWORKDAYS(E1330,Lister!$E$20,Lister!$D$7:$D$13)-P1330)*N1330/NETWORKDAYS(Lister!$D$20,Lister!$E$20,Lister!$D$7:$D$13),IF(AND(MONTH(E1330)=4,MONTH(F1330)=6),(NETWORKDAYS(Lister!$D$20,Lister!$E$20,Lister!$D$7:$D$13)-P1330)*N1330/NETWORKDAYS(Lister!$D$20,Lister!$E$20,Lister!$D$7:$D$13),IF(OR(MONTH(F1330)=4,MONTH(E1330)=6),0)))))),0),"")</f>
        <v/>
      </c>
      <c r="T1330" s="48" t="str">
        <f>IFERROR(MAX(IF(OR(O1330="",P1330="",Q1330=""),"",IF(AND(MONTH(E1330)=6,MONTH(F1330)=6),(NETWORKDAYS(E1330,F1330,Lister!$D$7:$D$13)-Q1330)*N1330/NETWORKDAYS(Lister!$D$21,Lister!$E$21,Lister!$D$7:$D$13),IF(AND(MONTH(E1330)&lt;6,MONTH(F1330)=6),(NETWORKDAYS(Lister!$D$21,F1330,Lister!$D$7:$D$13)-Q1330)*N1330/NETWORKDAYS(Lister!$D$21,Lister!$E$21,Lister!$D$7:$D$13),IF(MONTH(F1330)&lt;6,0)))),0),"")</f>
        <v/>
      </c>
      <c r="U1330" s="50" t="str">
        <f t="shared" si="103"/>
        <v/>
      </c>
    </row>
    <row r="1331" spans="1:21" x14ac:dyDescent="0.35">
      <c r="A1331" s="11" t="str">
        <f t="shared" si="104"/>
        <v/>
      </c>
      <c r="B1331" s="32"/>
      <c r="C1331" s="17"/>
      <c r="D1331" s="18"/>
      <c r="E1331" s="12"/>
      <c r="F1331" s="12"/>
      <c r="G1331" s="40" t="str">
        <f>IF(OR(E1331="",F1331=""),"",NETWORKDAYS(E1331,F1331,Lister!$D$7:$D$13))</f>
        <v/>
      </c>
      <c r="H1331" s="14"/>
      <c r="I1331" s="25" t="str">
        <f t="shared" si="100"/>
        <v/>
      </c>
      <c r="J1331" s="45"/>
      <c r="K1331" s="46"/>
      <c r="L1331" s="15"/>
      <c r="M1331" s="49" t="str">
        <f t="shared" si="101"/>
        <v/>
      </c>
      <c r="N1331" s="47" t="str">
        <f t="shared" si="102"/>
        <v/>
      </c>
      <c r="O1331" s="15"/>
      <c r="P1331" s="15"/>
      <c r="Q1331" s="15"/>
      <c r="R1331" s="48" t="str">
        <f>IFERROR(MAX(IF(OR(O1331="",P1331="",Q1331=""),"",IF(AND(MONTH(E1331)=4,MONTH(F1331)=4),(NETWORKDAYS(E1331,F1331,Lister!$D$7:$D$13)-O1331)*N1331/NETWORKDAYS(Lister!$D$19,Lister!$E$19,Lister!$D$7:$D$13),IF(AND(MONTH(E1331)=4,MONTH(F1331)&gt;4),(NETWORKDAYS(E1331,Lister!$E$19,Lister!$D$7:$D$13)-O1331)*N1331/NETWORKDAYS(Lister!$D$19,Lister!$E$19,Lister!$D$7:$D$13),IF(MONTH(E1331)&gt;4,0)))),0),"")</f>
        <v/>
      </c>
      <c r="S1331" s="48" t="str">
        <f>IFERROR(MAX(IF(OR(O1331="",P1331="",Q1331=""),"",IF(AND(MONTH(E1331)=5,MONTH(F1331)=5),(NETWORKDAYS(E1331,F1331,Lister!$D$7:$D$13)-P1331)*N1331/NETWORKDAYS(Lister!$D$20,Lister!$E$20,Lister!$D$7:$D$13),IF(AND(MONTH(E1331)=4,MONTH(F1331)=5),(NETWORKDAYS(Lister!$D$20,F1331,Lister!$D$7:$D$13)-P1331)*N1331/NETWORKDAYS(Lister!$D$20,Lister!$E$20,Lister!$D$7:$D$13),IF(AND(MONTH(E1331)=5,MONTH(F1331)=6),(NETWORKDAYS(E1331,Lister!$E$20,Lister!$D$7:$D$13)-P1331)*N1331/NETWORKDAYS(Lister!$D$20,Lister!$E$20,Lister!$D$7:$D$13),IF(AND(MONTH(E1331)=4,MONTH(F1331)=6),(NETWORKDAYS(Lister!$D$20,Lister!$E$20,Lister!$D$7:$D$13)-P1331)*N1331/NETWORKDAYS(Lister!$D$20,Lister!$E$20,Lister!$D$7:$D$13),IF(OR(MONTH(F1331)=4,MONTH(E1331)=6),0)))))),0),"")</f>
        <v/>
      </c>
      <c r="T1331" s="48" t="str">
        <f>IFERROR(MAX(IF(OR(O1331="",P1331="",Q1331=""),"",IF(AND(MONTH(E1331)=6,MONTH(F1331)=6),(NETWORKDAYS(E1331,F1331,Lister!$D$7:$D$13)-Q1331)*N1331/NETWORKDAYS(Lister!$D$21,Lister!$E$21,Lister!$D$7:$D$13),IF(AND(MONTH(E1331)&lt;6,MONTH(F1331)=6),(NETWORKDAYS(Lister!$D$21,F1331,Lister!$D$7:$D$13)-Q1331)*N1331/NETWORKDAYS(Lister!$D$21,Lister!$E$21,Lister!$D$7:$D$13),IF(MONTH(F1331)&lt;6,0)))),0),"")</f>
        <v/>
      </c>
      <c r="U1331" s="50" t="str">
        <f t="shared" si="103"/>
        <v/>
      </c>
    </row>
    <row r="1332" spans="1:21" x14ac:dyDescent="0.35">
      <c r="A1332" s="11" t="str">
        <f t="shared" si="104"/>
        <v/>
      </c>
      <c r="B1332" s="32"/>
      <c r="C1332" s="17"/>
      <c r="D1332" s="18"/>
      <c r="E1332" s="12"/>
      <c r="F1332" s="12"/>
      <c r="G1332" s="40" t="str">
        <f>IF(OR(E1332="",F1332=""),"",NETWORKDAYS(E1332,F1332,Lister!$D$7:$D$13))</f>
        <v/>
      </c>
      <c r="H1332" s="14"/>
      <c r="I1332" s="25" t="str">
        <f t="shared" si="100"/>
        <v/>
      </c>
      <c r="J1332" s="45"/>
      <c r="K1332" s="46"/>
      <c r="L1332" s="15"/>
      <c r="M1332" s="49" t="str">
        <f t="shared" si="101"/>
        <v/>
      </c>
      <c r="N1332" s="47" t="str">
        <f t="shared" si="102"/>
        <v/>
      </c>
      <c r="O1332" s="15"/>
      <c r="P1332" s="15"/>
      <c r="Q1332" s="15"/>
      <c r="R1332" s="48" t="str">
        <f>IFERROR(MAX(IF(OR(O1332="",P1332="",Q1332=""),"",IF(AND(MONTH(E1332)=4,MONTH(F1332)=4),(NETWORKDAYS(E1332,F1332,Lister!$D$7:$D$13)-O1332)*N1332/NETWORKDAYS(Lister!$D$19,Lister!$E$19,Lister!$D$7:$D$13),IF(AND(MONTH(E1332)=4,MONTH(F1332)&gt;4),(NETWORKDAYS(E1332,Lister!$E$19,Lister!$D$7:$D$13)-O1332)*N1332/NETWORKDAYS(Lister!$D$19,Lister!$E$19,Lister!$D$7:$D$13),IF(MONTH(E1332)&gt;4,0)))),0),"")</f>
        <v/>
      </c>
      <c r="S1332" s="48" t="str">
        <f>IFERROR(MAX(IF(OR(O1332="",P1332="",Q1332=""),"",IF(AND(MONTH(E1332)=5,MONTH(F1332)=5),(NETWORKDAYS(E1332,F1332,Lister!$D$7:$D$13)-P1332)*N1332/NETWORKDAYS(Lister!$D$20,Lister!$E$20,Lister!$D$7:$D$13),IF(AND(MONTH(E1332)=4,MONTH(F1332)=5),(NETWORKDAYS(Lister!$D$20,F1332,Lister!$D$7:$D$13)-P1332)*N1332/NETWORKDAYS(Lister!$D$20,Lister!$E$20,Lister!$D$7:$D$13),IF(AND(MONTH(E1332)=5,MONTH(F1332)=6),(NETWORKDAYS(E1332,Lister!$E$20,Lister!$D$7:$D$13)-P1332)*N1332/NETWORKDAYS(Lister!$D$20,Lister!$E$20,Lister!$D$7:$D$13),IF(AND(MONTH(E1332)=4,MONTH(F1332)=6),(NETWORKDAYS(Lister!$D$20,Lister!$E$20,Lister!$D$7:$D$13)-P1332)*N1332/NETWORKDAYS(Lister!$D$20,Lister!$E$20,Lister!$D$7:$D$13),IF(OR(MONTH(F1332)=4,MONTH(E1332)=6),0)))))),0),"")</f>
        <v/>
      </c>
      <c r="T1332" s="48" t="str">
        <f>IFERROR(MAX(IF(OR(O1332="",P1332="",Q1332=""),"",IF(AND(MONTH(E1332)=6,MONTH(F1332)=6),(NETWORKDAYS(E1332,F1332,Lister!$D$7:$D$13)-Q1332)*N1332/NETWORKDAYS(Lister!$D$21,Lister!$E$21,Lister!$D$7:$D$13),IF(AND(MONTH(E1332)&lt;6,MONTH(F1332)=6),(NETWORKDAYS(Lister!$D$21,F1332,Lister!$D$7:$D$13)-Q1332)*N1332/NETWORKDAYS(Lister!$D$21,Lister!$E$21,Lister!$D$7:$D$13),IF(MONTH(F1332)&lt;6,0)))),0),"")</f>
        <v/>
      </c>
      <c r="U1332" s="50" t="str">
        <f t="shared" si="103"/>
        <v/>
      </c>
    </row>
    <row r="1333" spans="1:21" x14ac:dyDescent="0.35">
      <c r="A1333" s="11" t="str">
        <f t="shared" si="104"/>
        <v/>
      </c>
      <c r="B1333" s="32"/>
      <c r="C1333" s="17"/>
      <c r="D1333" s="18"/>
      <c r="E1333" s="12"/>
      <c r="F1333" s="12"/>
      <c r="G1333" s="40" t="str">
        <f>IF(OR(E1333="",F1333=""),"",NETWORKDAYS(E1333,F1333,Lister!$D$7:$D$13))</f>
        <v/>
      </c>
      <c r="H1333" s="14"/>
      <c r="I1333" s="25" t="str">
        <f t="shared" si="100"/>
        <v/>
      </c>
      <c r="J1333" s="45"/>
      <c r="K1333" s="46"/>
      <c r="L1333" s="15"/>
      <c r="M1333" s="49" t="str">
        <f t="shared" si="101"/>
        <v/>
      </c>
      <c r="N1333" s="47" t="str">
        <f t="shared" si="102"/>
        <v/>
      </c>
      <c r="O1333" s="15"/>
      <c r="P1333" s="15"/>
      <c r="Q1333" s="15"/>
      <c r="R1333" s="48" t="str">
        <f>IFERROR(MAX(IF(OR(O1333="",P1333="",Q1333=""),"",IF(AND(MONTH(E1333)=4,MONTH(F1333)=4),(NETWORKDAYS(E1333,F1333,Lister!$D$7:$D$13)-O1333)*N1333/NETWORKDAYS(Lister!$D$19,Lister!$E$19,Lister!$D$7:$D$13),IF(AND(MONTH(E1333)=4,MONTH(F1333)&gt;4),(NETWORKDAYS(E1333,Lister!$E$19,Lister!$D$7:$D$13)-O1333)*N1333/NETWORKDAYS(Lister!$D$19,Lister!$E$19,Lister!$D$7:$D$13),IF(MONTH(E1333)&gt;4,0)))),0),"")</f>
        <v/>
      </c>
      <c r="S1333" s="48" t="str">
        <f>IFERROR(MAX(IF(OR(O1333="",P1333="",Q1333=""),"",IF(AND(MONTH(E1333)=5,MONTH(F1333)=5),(NETWORKDAYS(E1333,F1333,Lister!$D$7:$D$13)-P1333)*N1333/NETWORKDAYS(Lister!$D$20,Lister!$E$20,Lister!$D$7:$D$13),IF(AND(MONTH(E1333)=4,MONTH(F1333)=5),(NETWORKDAYS(Lister!$D$20,F1333,Lister!$D$7:$D$13)-P1333)*N1333/NETWORKDAYS(Lister!$D$20,Lister!$E$20,Lister!$D$7:$D$13),IF(AND(MONTH(E1333)=5,MONTH(F1333)=6),(NETWORKDAYS(E1333,Lister!$E$20,Lister!$D$7:$D$13)-P1333)*N1333/NETWORKDAYS(Lister!$D$20,Lister!$E$20,Lister!$D$7:$D$13),IF(AND(MONTH(E1333)=4,MONTH(F1333)=6),(NETWORKDAYS(Lister!$D$20,Lister!$E$20,Lister!$D$7:$D$13)-P1333)*N1333/NETWORKDAYS(Lister!$D$20,Lister!$E$20,Lister!$D$7:$D$13),IF(OR(MONTH(F1333)=4,MONTH(E1333)=6),0)))))),0),"")</f>
        <v/>
      </c>
      <c r="T1333" s="48" t="str">
        <f>IFERROR(MAX(IF(OR(O1333="",P1333="",Q1333=""),"",IF(AND(MONTH(E1333)=6,MONTH(F1333)=6),(NETWORKDAYS(E1333,F1333,Lister!$D$7:$D$13)-Q1333)*N1333/NETWORKDAYS(Lister!$D$21,Lister!$E$21,Lister!$D$7:$D$13),IF(AND(MONTH(E1333)&lt;6,MONTH(F1333)=6),(NETWORKDAYS(Lister!$D$21,F1333,Lister!$D$7:$D$13)-Q1333)*N1333/NETWORKDAYS(Lister!$D$21,Lister!$E$21,Lister!$D$7:$D$13),IF(MONTH(F1333)&lt;6,0)))),0),"")</f>
        <v/>
      </c>
      <c r="U1333" s="50" t="str">
        <f t="shared" si="103"/>
        <v/>
      </c>
    </row>
    <row r="1334" spans="1:21" x14ac:dyDescent="0.35">
      <c r="A1334" s="11" t="str">
        <f t="shared" si="104"/>
        <v/>
      </c>
      <c r="B1334" s="32"/>
      <c r="C1334" s="17"/>
      <c r="D1334" s="18"/>
      <c r="E1334" s="12"/>
      <c r="F1334" s="12"/>
      <c r="G1334" s="40" t="str">
        <f>IF(OR(E1334="",F1334=""),"",NETWORKDAYS(E1334,F1334,Lister!$D$7:$D$13))</f>
        <v/>
      </c>
      <c r="H1334" s="14"/>
      <c r="I1334" s="25" t="str">
        <f t="shared" si="100"/>
        <v/>
      </c>
      <c r="J1334" s="45"/>
      <c r="K1334" s="46"/>
      <c r="L1334" s="15"/>
      <c r="M1334" s="49" t="str">
        <f t="shared" si="101"/>
        <v/>
      </c>
      <c r="N1334" s="47" t="str">
        <f t="shared" si="102"/>
        <v/>
      </c>
      <c r="O1334" s="15"/>
      <c r="P1334" s="15"/>
      <c r="Q1334" s="15"/>
      <c r="R1334" s="48" t="str">
        <f>IFERROR(MAX(IF(OR(O1334="",P1334="",Q1334=""),"",IF(AND(MONTH(E1334)=4,MONTH(F1334)=4),(NETWORKDAYS(E1334,F1334,Lister!$D$7:$D$13)-O1334)*N1334/NETWORKDAYS(Lister!$D$19,Lister!$E$19,Lister!$D$7:$D$13),IF(AND(MONTH(E1334)=4,MONTH(F1334)&gt;4),(NETWORKDAYS(E1334,Lister!$E$19,Lister!$D$7:$D$13)-O1334)*N1334/NETWORKDAYS(Lister!$D$19,Lister!$E$19,Lister!$D$7:$D$13),IF(MONTH(E1334)&gt;4,0)))),0),"")</f>
        <v/>
      </c>
      <c r="S1334" s="48" t="str">
        <f>IFERROR(MAX(IF(OR(O1334="",P1334="",Q1334=""),"",IF(AND(MONTH(E1334)=5,MONTH(F1334)=5),(NETWORKDAYS(E1334,F1334,Lister!$D$7:$D$13)-P1334)*N1334/NETWORKDAYS(Lister!$D$20,Lister!$E$20,Lister!$D$7:$D$13),IF(AND(MONTH(E1334)=4,MONTH(F1334)=5),(NETWORKDAYS(Lister!$D$20,F1334,Lister!$D$7:$D$13)-P1334)*N1334/NETWORKDAYS(Lister!$D$20,Lister!$E$20,Lister!$D$7:$D$13),IF(AND(MONTH(E1334)=5,MONTH(F1334)=6),(NETWORKDAYS(E1334,Lister!$E$20,Lister!$D$7:$D$13)-P1334)*N1334/NETWORKDAYS(Lister!$D$20,Lister!$E$20,Lister!$D$7:$D$13),IF(AND(MONTH(E1334)=4,MONTH(F1334)=6),(NETWORKDAYS(Lister!$D$20,Lister!$E$20,Lister!$D$7:$D$13)-P1334)*N1334/NETWORKDAYS(Lister!$D$20,Lister!$E$20,Lister!$D$7:$D$13),IF(OR(MONTH(F1334)=4,MONTH(E1334)=6),0)))))),0),"")</f>
        <v/>
      </c>
      <c r="T1334" s="48" t="str">
        <f>IFERROR(MAX(IF(OR(O1334="",P1334="",Q1334=""),"",IF(AND(MONTH(E1334)=6,MONTH(F1334)=6),(NETWORKDAYS(E1334,F1334,Lister!$D$7:$D$13)-Q1334)*N1334/NETWORKDAYS(Lister!$D$21,Lister!$E$21,Lister!$D$7:$D$13),IF(AND(MONTH(E1334)&lt;6,MONTH(F1334)=6),(NETWORKDAYS(Lister!$D$21,F1334,Lister!$D$7:$D$13)-Q1334)*N1334/NETWORKDAYS(Lister!$D$21,Lister!$E$21,Lister!$D$7:$D$13),IF(MONTH(F1334)&lt;6,0)))),0),"")</f>
        <v/>
      </c>
      <c r="U1334" s="50" t="str">
        <f t="shared" si="103"/>
        <v/>
      </c>
    </row>
    <row r="1335" spans="1:21" x14ac:dyDescent="0.35">
      <c r="A1335" s="11" t="str">
        <f t="shared" si="104"/>
        <v/>
      </c>
      <c r="B1335" s="32"/>
      <c r="C1335" s="17"/>
      <c r="D1335" s="18"/>
      <c r="E1335" s="12"/>
      <c r="F1335" s="12"/>
      <c r="G1335" s="40" t="str">
        <f>IF(OR(E1335="",F1335=""),"",NETWORKDAYS(E1335,F1335,Lister!$D$7:$D$13))</f>
        <v/>
      </c>
      <c r="H1335" s="14"/>
      <c r="I1335" s="25" t="str">
        <f t="shared" si="100"/>
        <v/>
      </c>
      <c r="J1335" s="45"/>
      <c r="K1335" s="46"/>
      <c r="L1335" s="15"/>
      <c r="M1335" s="49" t="str">
        <f t="shared" si="101"/>
        <v/>
      </c>
      <c r="N1335" s="47" t="str">
        <f t="shared" si="102"/>
        <v/>
      </c>
      <c r="O1335" s="15"/>
      <c r="P1335" s="15"/>
      <c r="Q1335" s="15"/>
      <c r="R1335" s="48" t="str">
        <f>IFERROR(MAX(IF(OR(O1335="",P1335="",Q1335=""),"",IF(AND(MONTH(E1335)=4,MONTH(F1335)=4),(NETWORKDAYS(E1335,F1335,Lister!$D$7:$D$13)-O1335)*N1335/NETWORKDAYS(Lister!$D$19,Lister!$E$19,Lister!$D$7:$D$13),IF(AND(MONTH(E1335)=4,MONTH(F1335)&gt;4),(NETWORKDAYS(E1335,Lister!$E$19,Lister!$D$7:$D$13)-O1335)*N1335/NETWORKDAYS(Lister!$D$19,Lister!$E$19,Lister!$D$7:$D$13),IF(MONTH(E1335)&gt;4,0)))),0),"")</f>
        <v/>
      </c>
      <c r="S1335" s="48" t="str">
        <f>IFERROR(MAX(IF(OR(O1335="",P1335="",Q1335=""),"",IF(AND(MONTH(E1335)=5,MONTH(F1335)=5),(NETWORKDAYS(E1335,F1335,Lister!$D$7:$D$13)-P1335)*N1335/NETWORKDAYS(Lister!$D$20,Lister!$E$20,Lister!$D$7:$D$13),IF(AND(MONTH(E1335)=4,MONTH(F1335)=5),(NETWORKDAYS(Lister!$D$20,F1335,Lister!$D$7:$D$13)-P1335)*N1335/NETWORKDAYS(Lister!$D$20,Lister!$E$20,Lister!$D$7:$D$13),IF(AND(MONTH(E1335)=5,MONTH(F1335)=6),(NETWORKDAYS(E1335,Lister!$E$20,Lister!$D$7:$D$13)-P1335)*N1335/NETWORKDAYS(Lister!$D$20,Lister!$E$20,Lister!$D$7:$D$13),IF(AND(MONTH(E1335)=4,MONTH(F1335)=6),(NETWORKDAYS(Lister!$D$20,Lister!$E$20,Lister!$D$7:$D$13)-P1335)*N1335/NETWORKDAYS(Lister!$D$20,Lister!$E$20,Lister!$D$7:$D$13),IF(OR(MONTH(F1335)=4,MONTH(E1335)=6),0)))))),0),"")</f>
        <v/>
      </c>
      <c r="T1335" s="48" t="str">
        <f>IFERROR(MAX(IF(OR(O1335="",P1335="",Q1335=""),"",IF(AND(MONTH(E1335)=6,MONTH(F1335)=6),(NETWORKDAYS(E1335,F1335,Lister!$D$7:$D$13)-Q1335)*N1335/NETWORKDAYS(Lister!$D$21,Lister!$E$21,Lister!$D$7:$D$13),IF(AND(MONTH(E1335)&lt;6,MONTH(F1335)=6),(NETWORKDAYS(Lister!$D$21,F1335,Lister!$D$7:$D$13)-Q1335)*N1335/NETWORKDAYS(Lister!$D$21,Lister!$E$21,Lister!$D$7:$D$13),IF(MONTH(F1335)&lt;6,0)))),0),"")</f>
        <v/>
      </c>
      <c r="U1335" s="50" t="str">
        <f t="shared" si="103"/>
        <v/>
      </c>
    </row>
    <row r="1336" spans="1:21" x14ac:dyDescent="0.35">
      <c r="A1336" s="11" t="str">
        <f t="shared" si="104"/>
        <v/>
      </c>
      <c r="B1336" s="32"/>
      <c r="C1336" s="17"/>
      <c r="D1336" s="18"/>
      <c r="E1336" s="12"/>
      <c r="F1336" s="12"/>
      <c r="G1336" s="40" t="str">
        <f>IF(OR(E1336="",F1336=""),"",NETWORKDAYS(E1336,F1336,Lister!$D$7:$D$13))</f>
        <v/>
      </c>
      <c r="H1336" s="14"/>
      <c r="I1336" s="25" t="str">
        <f t="shared" si="100"/>
        <v/>
      </c>
      <c r="J1336" s="45"/>
      <c r="K1336" s="46"/>
      <c r="L1336" s="15"/>
      <c r="M1336" s="49" t="str">
        <f t="shared" si="101"/>
        <v/>
      </c>
      <c r="N1336" s="47" t="str">
        <f t="shared" si="102"/>
        <v/>
      </c>
      <c r="O1336" s="15"/>
      <c r="P1336" s="15"/>
      <c r="Q1336" s="15"/>
      <c r="R1336" s="48" t="str">
        <f>IFERROR(MAX(IF(OR(O1336="",P1336="",Q1336=""),"",IF(AND(MONTH(E1336)=4,MONTH(F1336)=4),(NETWORKDAYS(E1336,F1336,Lister!$D$7:$D$13)-O1336)*N1336/NETWORKDAYS(Lister!$D$19,Lister!$E$19,Lister!$D$7:$D$13),IF(AND(MONTH(E1336)=4,MONTH(F1336)&gt;4),(NETWORKDAYS(E1336,Lister!$E$19,Lister!$D$7:$D$13)-O1336)*N1336/NETWORKDAYS(Lister!$D$19,Lister!$E$19,Lister!$D$7:$D$13),IF(MONTH(E1336)&gt;4,0)))),0),"")</f>
        <v/>
      </c>
      <c r="S1336" s="48" t="str">
        <f>IFERROR(MAX(IF(OR(O1336="",P1336="",Q1336=""),"",IF(AND(MONTH(E1336)=5,MONTH(F1336)=5),(NETWORKDAYS(E1336,F1336,Lister!$D$7:$D$13)-P1336)*N1336/NETWORKDAYS(Lister!$D$20,Lister!$E$20,Lister!$D$7:$D$13),IF(AND(MONTH(E1336)=4,MONTH(F1336)=5),(NETWORKDAYS(Lister!$D$20,F1336,Lister!$D$7:$D$13)-P1336)*N1336/NETWORKDAYS(Lister!$D$20,Lister!$E$20,Lister!$D$7:$D$13),IF(AND(MONTH(E1336)=5,MONTH(F1336)=6),(NETWORKDAYS(E1336,Lister!$E$20,Lister!$D$7:$D$13)-P1336)*N1336/NETWORKDAYS(Lister!$D$20,Lister!$E$20,Lister!$D$7:$D$13),IF(AND(MONTH(E1336)=4,MONTH(F1336)=6),(NETWORKDAYS(Lister!$D$20,Lister!$E$20,Lister!$D$7:$D$13)-P1336)*N1336/NETWORKDAYS(Lister!$D$20,Lister!$E$20,Lister!$D$7:$D$13),IF(OR(MONTH(F1336)=4,MONTH(E1336)=6),0)))))),0),"")</f>
        <v/>
      </c>
      <c r="T1336" s="48" t="str">
        <f>IFERROR(MAX(IF(OR(O1336="",P1336="",Q1336=""),"",IF(AND(MONTH(E1336)=6,MONTH(F1336)=6),(NETWORKDAYS(E1336,F1336,Lister!$D$7:$D$13)-Q1336)*N1336/NETWORKDAYS(Lister!$D$21,Lister!$E$21,Lister!$D$7:$D$13),IF(AND(MONTH(E1336)&lt;6,MONTH(F1336)=6),(NETWORKDAYS(Lister!$D$21,F1336,Lister!$D$7:$D$13)-Q1336)*N1336/NETWORKDAYS(Lister!$D$21,Lister!$E$21,Lister!$D$7:$D$13),IF(MONTH(F1336)&lt;6,0)))),0),"")</f>
        <v/>
      </c>
      <c r="U1336" s="50" t="str">
        <f t="shared" si="103"/>
        <v/>
      </c>
    </row>
    <row r="1337" spans="1:21" x14ac:dyDescent="0.35">
      <c r="A1337" s="11" t="str">
        <f t="shared" si="104"/>
        <v/>
      </c>
      <c r="B1337" s="32"/>
      <c r="C1337" s="17"/>
      <c r="D1337" s="18"/>
      <c r="E1337" s="12"/>
      <c r="F1337" s="12"/>
      <c r="G1337" s="40" t="str">
        <f>IF(OR(E1337="",F1337=""),"",NETWORKDAYS(E1337,F1337,Lister!$D$7:$D$13))</f>
        <v/>
      </c>
      <c r="H1337" s="14"/>
      <c r="I1337" s="25" t="str">
        <f t="shared" si="100"/>
        <v/>
      </c>
      <c r="J1337" s="45"/>
      <c r="K1337" s="46"/>
      <c r="L1337" s="15"/>
      <c r="M1337" s="49" t="str">
        <f t="shared" si="101"/>
        <v/>
      </c>
      <c r="N1337" s="47" t="str">
        <f t="shared" si="102"/>
        <v/>
      </c>
      <c r="O1337" s="15"/>
      <c r="P1337" s="15"/>
      <c r="Q1337" s="15"/>
      <c r="R1337" s="48" t="str">
        <f>IFERROR(MAX(IF(OR(O1337="",P1337="",Q1337=""),"",IF(AND(MONTH(E1337)=4,MONTH(F1337)=4),(NETWORKDAYS(E1337,F1337,Lister!$D$7:$D$13)-O1337)*N1337/NETWORKDAYS(Lister!$D$19,Lister!$E$19,Lister!$D$7:$D$13),IF(AND(MONTH(E1337)=4,MONTH(F1337)&gt;4),(NETWORKDAYS(E1337,Lister!$E$19,Lister!$D$7:$D$13)-O1337)*N1337/NETWORKDAYS(Lister!$D$19,Lister!$E$19,Lister!$D$7:$D$13),IF(MONTH(E1337)&gt;4,0)))),0),"")</f>
        <v/>
      </c>
      <c r="S1337" s="48" t="str">
        <f>IFERROR(MAX(IF(OR(O1337="",P1337="",Q1337=""),"",IF(AND(MONTH(E1337)=5,MONTH(F1337)=5),(NETWORKDAYS(E1337,F1337,Lister!$D$7:$D$13)-P1337)*N1337/NETWORKDAYS(Lister!$D$20,Lister!$E$20,Lister!$D$7:$D$13),IF(AND(MONTH(E1337)=4,MONTH(F1337)=5),(NETWORKDAYS(Lister!$D$20,F1337,Lister!$D$7:$D$13)-P1337)*N1337/NETWORKDAYS(Lister!$D$20,Lister!$E$20,Lister!$D$7:$D$13),IF(AND(MONTH(E1337)=5,MONTH(F1337)=6),(NETWORKDAYS(E1337,Lister!$E$20,Lister!$D$7:$D$13)-P1337)*N1337/NETWORKDAYS(Lister!$D$20,Lister!$E$20,Lister!$D$7:$D$13),IF(AND(MONTH(E1337)=4,MONTH(F1337)=6),(NETWORKDAYS(Lister!$D$20,Lister!$E$20,Lister!$D$7:$D$13)-P1337)*N1337/NETWORKDAYS(Lister!$D$20,Lister!$E$20,Lister!$D$7:$D$13),IF(OR(MONTH(F1337)=4,MONTH(E1337)=6),0)))))),0),"")</f>
        <v/>
      </c>
      <c r="T1337" s="48" t="str">
        <f>IFERROR(MAX(IF(OR(O1337="",P1337="",Q1337=""),"",IF(AND(MONTH(E1337)=6,MONTH(F1337)=6),(NETWORKDAYS(E1337,F1337,Lister!$D$7:$D$13)-Q1337)*N1337/NETWORKDAYS(Lister!$D$21,Lister!$E$21,Lister!$D$7:$D$13),IF(AND(MONTH(E1337)&lt;6,MONTH(F1337)=6),(NETWORKDAYS(Lister!$D$21,F1337,Lister!$D$7:$D$13)-Q1337)*N1337/NETWORKDAYS(Lister!$D$21,Lister!$E$21,Lister!$D$7:$D$13),IF(MONTH(F1337)&lt;6,0)))),0),"")</f>
        <v/>
      </c>
      <c r="U1337" s="50" t="str">
        <f t="shared" si="103"/>
        <v/>
      </c>
    </row>
    <row r="1338" spans="1:21" x14ac:dyDescent="0.35">
      <c r="A1338" s="11" t="str">
        <f t="shared" si="104"/>
        <v/>
      </c>
      <c r="B1338" s="32"/>
      <c r="C1338" s="17"/>
      <c r="D1338" s="18"/>
      <c r="E1338" s="12"/>
      <c r="F1338" s="12"/>
      <c r="G1338" s="40" t="str">
        <f>IF(OR(E1338="",F1338=""),"",NETWORKDAYS(E1338,F1338,Lister!$D$7:$D$13))</f>
        <v/>
      </c>
      <c r="H1338" s="14"/>
      <c r="I1338" s="25" t="str">
        <f t="shared" si="100"/>
        <v/>
      </c>
      <c r="J1338" s="45"/>
      <c r="K1338" s="46"/>
      <c r="L1338" s="15"/>
      <c r="M1338" s="49" t="str">
        <f t="shared" si="101"/>
        <v/>
      </c>
      <c r="N1338" s="47" t="str">
        <f t="shared" si="102"/>
        <v/>
      </c>
      <c r="O1338" s="15"/>
      <c r="P1338" s="15"/>
      <c r="Q1338" s="15"/>
      <c r="R1338" s="48" t="str">
        <f>IFERROR(MAX(IF(OR(O1338="",P1338="",Q1338=""),"",IF(AND(MONTH(E1338)=4,MONTH(F1338)=4),(NETWORKDAYS(E1338,F1338,Lister!$D$7:$D$13)-O1338)*N1338/NETWORKDAYS(Lister!$D$19,Lister!$E$19,Lister!$D$7:$D$13),IF(AND(MONTH(E1338)=4,MONTH(F1338)&gt;4),(NETWORKDAYS(E1338,Lister!$E$19,Lister!$D$7:$D$13)-O1338)*N1338/NETWORKDAYS(Lister!$D$19,Lister!$E$19,Lister!$D$7:$D$13),IF(MONTH(E1338)&gt;4,0)))),0),"")</f>
        <v/>
      </c>
      <c r="S1338" s="48" t="str">
        <f>IFERROR(MAX(IF(OR(O1338="",P1338="",Q1338=""),"",IF(AND(MONTH(E1338)=5,MONTH(F1338)=5),(NETWORKDAYS(E1338,F1338,Lister!$D$7:$D$13)-P1338)*N1338/NETWORKDAYS(Lister!$D$20,Lister!$E$20,Lister!$D$7:$D$13),IF(AND(MONTH(E1338)=4,MONTH(F1338)=5),(NETWORKDAYS(Lister!$D$20,F1338,Lister!$D$7:$D$13)-P1338)*N1338/NETWORKDAYS(Lister!$D$20,Lister!$E$20,Lister!$D$7:$D$13),IF(AND(MONTH(E1338)=5,MONTH(F1338)=6),(NETWORKDAYS(E1338,Lister!$E$20,Lister!$D$7:$D$13)-P1338)*N1338/NETWORKDAYS(Lister!$D$20,Lister!$E$20,Lister!$D$7:$D$13),IF(AND(MONTH(E1338)=4,MONTH(F1338)=6),(NETWORKDAYS(Lister!$D$20,Lister!$E$20,Lister!$D$7:$D$13)-P1338)*N1338/NETWORKDAYS(Lister!$D$20,Lister!$E$20,Lister!$D$7:$D$13),IF(OR(MONTH(F1338)=4,MONTH(E1338)=6),0)))))),0),"")</f>
        <v/>
      </c>
      <c r="T1338" s="48" t="str">
        <f>IFERROR(MAX(IF(OR(O1338="",P1338="",Q1338=""),"",IF(AND(MONTH(E1338)=6,MONTH(F1338)=6),(NETWORKDAYS(E1338,F1338,Lister!$D$7:$D$13)-Q1338)*N1338/NETWORKDAYS(Lister!$D$21,Lister!$E$21,Lister!$D$7:$D$13),IF(AND(MONTH(E1338)&lt;6,MONTH(F1338)=6),(NETWORKDAYS(Lister!$D$21,F1338,Lister!$D$7:$D$13)-Q1338)*N1338/NETWORKDAYS(Lister!$D$21,Lister!$E$21,Lister!$D$7:$D$13),IF(MONTH(F1338)&lt;6,0)))),0),"")</f>
        <v/>
      </c>
      <c r="U1338" s="50" t="str">
        <f t="shared" si="103"/>
        <v/>
      </c>
    </row>
    <row r="1339" spans="1:21" x14ac:dyDescent="0.35">
      <c r="A1339" s="11" t="str">
        <f t="shared" si="104"/>
        <v/>
      </c>
      <c r="B1339" s="32"/>
      <c r="C1339" s="17"/>
      <c r="D1339" s="18"/>
      <c r="E1339" s="12"/>
      <c r="F1339" s="12"/>
      <c r="G1339" s="40" t="str">
        <f>IF(OR(E1339="",F1339=""),"",NETWORKDAYS(E1339,F1339,Lister!$D$7:$D$13))</f>
        <v/>
      </c>
      <c r="H1339" s="14"/>
      <c r="I1339" s="25" t="str">
        <f t="shared" si="100"/>
        <v/>
      </c>
      <c r="J1339" s="45"/>
      <c r="K1339" s="46"/>
      <c r="L1339" s="15"/>
      <c r="M1339" s="49" t="str">
        <f t="shared" si="101"/>
        <v/>
      </c>
      <c r="N1339" s="47" t="str">
        <f t="shared" si="102"/>
        <v/>
      </c>
      <c r="O1339" s="15"/>
      <c r="P1339" s="15"/>
      <c r="Q1339" s="15"/>
      <c r="R1339" s="48" t="str">
        <f>IFERROR(MAX(IF(OR(O1339="",P1339="",Q1339=""),"",IF(AND(MONTH(E1339)=4,MONTH(F1339)=4),(NETWORKDAYS(E1339,F1339,Lister!$D$7:$D$13)-O1339)*N1339/NETWORKDAYS(Lister!$D$19,Lister!$E$19,Lister!$D$7:$D$13),IF(AND(MONTH(E1339)=4,MONTH(F1339)&gt;4),(NETWORKDAYS(E1339,Lister!$E$19,Lister!$D$7:$D$13)-O1339)*N1339/NETWORKDAYS(Lister!$D$19,Lister!$E$19,Lister!$D$7:$D$13),IF(MONTH(E1339)&gt;4,0)))),0),"")</f>
        <v/>
      </c>
      <c r="S1339" s="48" t="str">
        <f>IFERROR(MAX(IF(OR(O1339="",P1339="",Q1339=""),"",IF(AND(MONTH(E1339)=5,MONTH(F1339)=5),(NETWORKDAYS(E1339,F1339,Lister!$D$7:$D$13)-P1339)*N1339/NETWORKDAYS(Lister!$D$20,Lister!$E$20,Lister!$D$7:$D$13),IF(AND(MONTH(E1339)=4,MONTH(F1339)=5),(NETWORKDAYS(Lister!$D$20,F1339,Lister!$D$7:$D$13)-P1339)*N1339/NETWORKDAYS(Lister!$D$20,Lister!$E$20,Lister!$D$7:$D$13),IF(AND(MONTH(E1339)=5,MONTH(F1339)=6),(NETWORKDAYS(E1339,Lister!$E$20,Lister!$D$7:$D$13)-P1339)*N1339/NETWORKDAYS(Lister!$D$20,Lister!$E$20,Lister!$D$7:$D$13),IF(AND(MONTH(E1339)=4,MONTH(F1339)=6),(NETWORKDAYS(Lister!$D$20,Lister!$E$20,Lister!$D$7:$D$13)-P1339)*N1339/NETWORKDAYS(Lister!$D$20,Lister!$E$20,Lister!$D$7:$D$13),IF(OR(MONTH(F1339)=4,MONTH(E1339)=6),0)))))),0),"")</f>
        <v/>
      </c>
      <c r="T1339" s="48" t="str">
        <f>IFERROR(MAX(IF(OR(O1339="",P1339="",Q1339=""),"",IF(AND(MONTH(E1339)=6,MONTH(F1339)=6),(NETWORKDAYS(E1339,F1339,Lister!$D$7:$D$13)-Q1339)*N1339/NETWORKDAYS(Lister!$D$21,Lister!$E$21,Lister!$D$7:$D$13),IF(AND(MONTH(E1339)&lt;6,MONTH(F1339)=6),(NETWORKDAYS(Lister!$D$21,F1339,Lister!$D$7:$D$13)-Q1339)*N1339/NETWORKDAYS(Lister!$D$21,Lister!$E$21,Lister!$D$7:$D$13),IF(MONTH(F1339)&lt;6,0)))),0),"")</f>
        <v/>
      </c>
      <c r="U1339" s="50" t="str">
        <f t="shared" si="103"/>
        <v/>
      </c>
    </row>
    <row r="1340" spans="1:21" x14ac:dyDescent="0.35">
      <c r="A1340" s="11" t="str">
        <f t="shared" si="104"/>
        <v/>
      </c>
      <c r="B1340" s="32"/>
      <c r="C1340" s="17"/>
      <c r="D1340" s="18"/>
      <c r="E1340" s="12"/>
      <c r="F1340" s="12"/>
      <c r="G1340" s="40" t="str">
        <f>IF(OR(E1340="",F1340=""),"",NETWORKDAYS(E1340,F1340,Lister!$D$7:$D$13))</f>
        <v/>
      </c>
      <c r="H1340" s="14"/>
      <c r="I1340" s="25" t="str">
        <f t="shared" si="100"/>
        <v/>
      </c>
      <c r="J1340" s="45"/>
      <c r="K1340" s="46"/>
      <c r="L1340" s="15"/>
      <c r="M1340" s="49" t="str">
        <f t="shared" si="101"/>
        <v/>
      </c>
      <c r="N1340" s="47" t="str">
        <f t="shared" si="102"/>
        <v/>
      </c>
      <c r="O1340" s="15"/>
      <c r="P1340" s="15"/>
      <c r="Q1340" s="15"/>
      <c r="R1340" s="48" t="str">
        <f>IFERROR(MAX(IF(OR(O1340="",P1340="",Q1340=""),"",IF(AND(MONTH(E1340)=4,MONTH(F1340)=4),(NETWORKDAYS(E1340,F1340,Lister!$D$7:$D$13)-O1340)*N1340/NETWORKDAYS(Lister!$D$19,Lister!$E$19,Lister!$D$7:$D$13),IF(AND(MONTH(E1340)=4,MONTH(F1340)&gt;4),(NETWORKDAYS(E1340,Lister!$E$19,Lister!$D$7:$D$13)-O1340)*N1340/NETWORKDAYS(Lister!$D$19,Lister!$E$19,Lister!$D$7:$D$13),IF(MONTH(E1340)&gt;4,0)))),0),"")</f>
        <v/>
      </c>
      <c r="S1340" s="48" t="str">
        <f>IFERROR(MAX(IF(OR(O1340="",P1340="",Q1340=""),"",IF(AND(MONTH(E1340)=5,MONTH(F1340)=5),(NETWORKDAYS(E1340,F1340,Lister!$D$7:$D$13)-P1340)*N1340/NETWORKDAYS(Lister!$D$20,Lister!$E$20,Lister!$D$7:$D$13),IF(AND(MONTH(E1340)=4,MONTH(F1340)=5),(NETWORKDAYS(Lister!$D$20,F1340,Lister!$D$7:$D$13)-P1340)*N1340/NETWORKDAYS(Lister!$D$20,Lister!$E$20,Lister!$D$7:$D$13),IF(AND(MONTH(E1340)=5,MONTH(F1340)=6),(NETWORKDAYS(E1340,Lister!$E$20,Lister!$D$7:$D$13)-P1340)*N1340/NETWORKDAYS(Lister!$D$20,Lister!$E$20,Lister!$D$7:$D$13),IF(AND(MONTH(E1340)=4,MONTH(F1340)=6),(NETWORKDAYS(Lister!$D$20,Lister!$E$20,Lister!$D$7:$D$13)-P1340)*N1340/NETWORKDAYS(Lister!$D$20,Lister!$E$20,Lister!$D$7:$D$13),IF(OR(MONTH(F1340)=4,MONTH(E1340)=6),0)))))),0),"")</f>
        <v/>
      </c>
      <c r="T1340" s="48" t="str">
        <f>IFERROR(MAX(IF(OR(O1340="",P1340="",Q1340=""),"",IF(AND(MONTH(E1340)=6,MONTH(F1340)=6),(NETWORKDAYS(E1340,F1340,Lister!$D$7:$D$13)-Q1340)*N1340/NETWORKDAYS(Lister!$D$21,Lister!$E$21,Lister!$D$7:$D$13),IF(AND(MONTH(E1340)&lt;6,MONTH(F1340)=6),(NETWORKDAYS(Lister!$D$21,F1340,Lister!$D$7:$D$13)-Q1340)*N1340/NETWORKDAYS(Lister!$D$21,Lister!$E$21,Lister!$D$7:$D$13),IF(MONTH(F1340)&lt;6,0)))),0),"")</f>
        <v/>
      </c>
      <c r="U1340" s="50" t="str">
        <f t="shared" si="103"/>
        <v/>
      </c>
    </row>
    <row r="1341" spans="1:21" x14ac:dyDescent="0.35">
      <c r="A1341" s="11" t="str">
        <f t="shared" si="104"/>
        <v/>
      </c>
      <c r="B1341" s="32"/>
      <c r="C1341" s="17"/>
      <c r="D1341" s="18"/>
      <c r="E1341" s="12"/>
      <c r="F1341" s="12"/>
      <c r="G1341" s="40" t="str">
        <f>IF(OR(E1341="",F1341=""),"",NETWORKDAYS(E1341,F1341,Lister!$D$7:$D$13))</f>
        <v/>
      </c>
      <c r="H1341" s="14"/>
      <c r="I1341" s="25" t="str">
        <f t="shared" si="100"/>
        <v/>
      </c>
      <c r="J1341" s="45"/>
      <c r="K1341" s="46"/>
      <c r="L1341" s="15"/>
      <c r="M1341" s="49" t="str">
        <f t="shared" si="101"/>
        <v/>
      </c>
      <c r="N1341" s="47" t="str">
        <f t="shared" si="102"/>
        <v/>
      </c>
      <c r="O1341" s="15"/>
      <c r="P1341" s="15"/>
      <c r="Q1341" s="15"/>
      <c r="R1341" s="48" t="str">
        <f>IFERROR(MAX(IF(OR(O1341="",P1341="",Q1341=""),"",IF(AND(MONTH(E1341)=4,MONTH(F1341)=4),(NETWORKDAYS(E1341,F1341,Lister!$D$7:$D$13)-O1341)*N1341/NETWORKDAYS(Lister!$D$19,Lister!$E$19,Lister!$D$7:$D$13),IF(AND(MONTH(E1341)=4,MONTH(F1341)&gt;4),(NETWORKDAYS(E1341,Lister!$E$19,Lister!$D$7:$D$13)-O1341)*N1341/NETWORKDAYS(Lister!$D$19,Lister!$E$19,Lister!$D$7:$D$13),IF(MONTH(E1341)&gt;4,0)))),0),"")</f>
        <v/>
      </c>
      <c r="S1341" s="48" t="str">
        <f>IFERROR(MAX(IF(OR(O1341="",P1341="",Q1341=""),"",IF(AND(MONTH(E1341)=5,MONTH(F1341)=5),(NETWORKDAYS(E1341,F1341,Lister!$D$7:$D$13)-P1341)*N1341/NETWORKDAYS(Lister!$D$20,Lister!$E$20,Lister!$D$7:$D$13),IF(AND(MONTH(E1341)=4,MONTH(F1341)=5),(NETWORKDAYS(Lister!$D$20,F1341,Lister!$D$7:$D$13)-P1341)*N1341/NETWORKDAYS(Lister!$D$20,Lister!$E$20,Lister!$D$7:$D$13),IF(AND(MONTH(E1341)=5,MONTH(F1341)=6),(NETWORKDAYS(E1341,Lister!$E$20,Lister!$D$7:$D$13)-P1341)*N1341/NETWORKDAYS(Lister!$D$20,Lister!$E$20,Lister!$D$7:$D$13),IF(AND(MONTH(E1341)=4,MONTH(F1341)=6),(NETWORKDAYS(Lister!$D$20,Lister!$E$20,Lister!$D$7:$D$13)-P1341)*N1341/NETWORKDAYS(Lister!$D$20,Lister!$E$20,Lister!$D$7:$D$13),IF(OR(MONTH(F1341)=4,MONTH(E1341)=6),0)))))),0),"")</f>
        <v/>
      </c>
      <c r="T1341" s="48" t="str">
        <f>IFERROR(MAX(IF(OR(O1341="",P1341="",Q1341=""),"",IF(AND(MONTH(E1341)=6,MONTH(F1341)=6),(NETWORKDAYS(E1341,F1341,Lister!$D$7:$D$13)-Q1341)*N1341/NETWORKDAYS(Lister!$D$21,Lister!$E$21,Lister!$D$7:$D$13),IF(AND(MONTH(E1341)&lt;6,MONTH(F1341)=6),(NETWORKDAYS(Lister!$D$21,F1341,Lister!$D$7:$D$13)-Q1341)*N1341/NETWORKDAYS(Lister!$D$21,Lister!$E$21,Lister!$D$7:$D$13),IF(MONTH(F1341)&lt;6,0)))),0),"")</f>
        <v/>
      </c>
      <c r="U1341" s="50" t="str">
        <f t="shared" si="103"/>
        <v/>
      </c>
    </row>
    <row r="1342" spans="1:21" x14ac:dyDescent="0.35">
      <c r="A1342" s="11" t="str">
        <f t="shared" si="104"/>
        <v/>
      </c>
      <c r="B1342" s="32"/>
      <c r="C1342" s="17"/>
      <c r="D1342" s="18"/>
      <c r="E1342" s="12"/>
      <c r="F1342" s="12"/>
      <c r="G1342" s="40" t="str">
        <f>IF(OR(E1342="",F1342=""),"",NETWORKDAYS(E1342,F1342,Lister!$D$7:$D$13))</f>
        <v/>
      </c>
      <c r="H1342" s="14"/>
      <c r="I1342" s="25" t="str">
        <f t="shared" si="100"/>
        <v/>
      </c>
      <c r="J1342" s="45"/>
      <c r="K1342" s="46"/>
      <c r="L1342" s="15"/>
      <c r="M1342" s="49" t="str">
        <f t="shared" si="101"/>
        <v/>
      </c>
      <c r="N1342" s="47" t="str">
        <f t="shared" si="102"/>
        <v/>
      </c>
      <c r="O1342" s="15"/>
      <c r="P1342" s="15"/>
      <c r="Q1342" s="15"/>
      <c r="R1342" s="48" t="str">
        <f>IFERROR(MAX(IF(OR(O1342="",P1342="",Q1342=""),"",IF(AND(MONTH(E1342)=4,MONTH(F1342)=4),(NETWORKDAYS(E1342,F1342,Lister!$D$7:$D$13)-O1342)*N1342/NETWORKDAYS(Lister!$D$19,Lister!$E$19,Lister!$D$7:$D$13),IF(AND(MONTH(E1342)=4,MONTH(F1342)&gt;4),(NETWORKDAYS(E1342,Lister!$E$19,Lister!$D$7:$D$13)-O1342)*N1342/NETWORKDAYS(Lister!$D$19,Lister!$E$19,Lister!$D$7:$D$13),IF(MONTH(E1342)&gt;4,0)))),0),"")</f>
        <v/>
      </c>
      <c r="S1342" s="48" t="str">
        <f>IFERROR(MAX(IF(OR(O1342="",P1342="",Q1342=""),"",IF(AND(MONTH(E1342)=5,MONTH(F1342)=5),(NETWORKDAYS(E1342,F1342,Lister!$D$7:$D$13)-P1342)*N1342/NETWORKDAYS(Lister!$D$20,Lister!$E$20,Lister!$D$7:$D$13),IF(AND(MONTH(E1342)=4,MONTH(F1342)=5),(NETWORKDAYS(Lister!$D$20,F1342,Lister!$D$7:$D$13)-P1342)*N1342/NETWORKDAYS(Lister!$D$20,Lister!$E$20,Lister!$D$7:$D$13),IF(AND(MONTH(E1342)=5,MONTH(F1342)=6),(NETWORKDAYS(E1342,Lister!$E$20,Lister!$D$7:$D$13)-P1342)*N1342/NETWORKDAYS(Lister!$D$20,Lister!$E$20,Lister!$D$7:$D$13),IF(AND(MONTH(E1342)=4,MONTH(F1342)=6),(NETWORKDAYS(Lister!$D$20,Lister!$E$20,Lister!$D$7:$D$13)-P1342)*N1342/NETWORKDAYS(Lister!$D$20,Lister!$E$20,Lister!$D$7:$D$13),IF(OR(MONTH(F1342)=4,MONTH(E1342)=6),0)))))),0),"")</f>
        <v/>
      </c>
      <c r="T1342" s="48" t="str">
        <f>IFERROR(MAX(IF(OR(O1342="",P1342="",Q1342=""),"",IF(AND(MONTH(E1342)=6,MONTH(F1342)=6),(NETWORKDAYS(E1342,F1342,Lister!$D$7:$D$13)-Q1342)*N1342/NETWORKDAYS(Lister!$D$21,Lister!$E$21,Lister!$D$7:$D$13),IF(AND(MONTH(E1342)&lt;6,MONTH(F1342)=6),(NETWORKDAYS(Lister!$D$21,F1342,Lister!$D$7:$D$13)-Q1342)*N1342/NETWORKDAYS(Lister!$D$21,Lister!$E$21,Lister!$D$7:$D$13),IF(MONTH(F1342)&lt;6,0)))),0),"")</f>
        <v/>
      </c>
      <c r="U1342" s="50" t="str">
        <f t="shared" si="103"/>
        <v/>
      </c>
    </row>
    <row r="1343" spans="1:21" x14ac:dyDescent="0.35">
      <c r="A1343" s="11" t="str">
        <f t="shared" si="104"/>
        <v/>
      </c>
      <c r="B1343" s="32"/>
      <c r="C1343" s="17"/>
      <c r="D1343" s="18"/>
      <c r="E1343" s="12"/>
      <c r="F1343" s="12"/>
      <c r="G1343" s="40" t="str">
        <f>IF(OR(E1343="",F1343=""),"",NETWORKDAYS(E1343,F1343,Lister!$D$7:$D$13))</f>
        <v/>
      </c>
      <c r="H1343" s="14"/>
      <c r="I1343" s="25" t="str">
        <f t="shared" si="100"/>
        <v/>
      </c>
      <c r="J1343" s="45"/>
      <c r="K1343" s="46"/>
      <c r="L1343" s="15"/>
      <c r="M1343" s="49" t="str">
        <f t="shared" si="101"/>
        <v/>
      </c>
      <c r="N1343" s="47" t="str">
        <f t="shared" si="102"/>
        <v/>
      </c>
      <c r="O1343" s="15"/>
      <c r="P1343" s="15"/>
      <c r="Q1343" s="15"/>
      <c r="R1343" s="48" t="str">
        <f>IFERROR(MAX(IF(OR(O1343="",P1343="",Q1343=""),"",IF(AND(MONTH(E1343)=4,MONTH(F1343)=4),(NETWORKDAYS(E1343,F1343,Lister!$D$7:$D$13)-O1343)*N1343/NETWORKDAYS(Lister!$D$19,Lister!$E$19,Lister!$D$7:$D$13),IF(AND(MONTH(E1343)=4,MONTH(F1343)&gt;4),(NETWORKDAYS(E1343,Lister!$E$19,Lister!$D$7:$D$13)-O1343)*N1343/NETWORKDAYS(Lister!$D$19,Lister!$E$19,Lister!$D$7:$D$13),IF(MONTH(E1343)&gt;4,0)))),0),"")</f>
        <v/>
      </c>
      <c r="S1343" s="48" t="str">
        <f>IFERROR(MAX(IF(OR(O1343="",P1343="",Q1343=""),"",IF(AND(MONTH(E1343)=5,MONTH(F1343)=5),(NETWORKDAYS(E1343,F1343,Lister!$D$7:$D$13)-P1343)*N1343/NETWORKDAYS(Lister!$D$20,Lister!$E$20,Lister!$D$7:$D$13),IF(AND(MONTH(E1343)=4,MONTH(F1343)=5),(NETWORKDAYS(Lister!$D$20,F1343,Lister!$D$7:$D$13)-P1343)*N1343/NETWORKDAYS(Lister!$D$20,Lister!$E$20,Lister!$D$7:$D$13),IF(AND(MONTH(E1343)=5,MONTH(F1343)=6),(NETWORKDAYS(E1343,Lister!$E$20,Lister!$D$7:$D$13)-P1343)*N1343/NETWORKDAYS(Lister!$D$20,Lister!$E$20,Lister!$D$7:$D$13),IF(AND(MONTH(E1343)=4,MONTH(F1343)=6),(NETWORKDAYS(Lister!$D$20,Lister!$E$20,Lister!$D$7:$D$13)-P1343)*N1343/NETWORKDAYS(Lister!$D$20,Lister!$E$20,Lister!$D$7:$D$13),IF(OR(MONTH(F1343)=4,MONTH(E1343)=6),0)))))),0),"")</f>
        <v/>
      </c>
      <c r="T1343" s="48" t="str">
        <f>IFERROR(MAX(IF(OR(O1343="",P1343="",Q1343=""),"",IF(AND(MONTH(E1343)=6,MONTH(F1343)=6),(NETWORKDAYS(E1343,F1343,Lister!$D$7:$D$13)-Q1343)*N1343/NETWORKDAYS(Lister!$D$21,Lister!$E$21,Lister!$D$7:$D$13),IF(AND(MONTH(E1343)&lt;6,MONTH(F1343)=6),(NETWORKDAYS(Lister!$D$21,F1343,Lister!$D$7:$D$13)-Q1343)*N1343/NETWORKDAYS(Lister!$D$21,Lister!$E$21,Lister!$D$7:$D$13),IF(MONTH(F1343)&lt;6,0)))),0),"")</f>
        <v/>
      </c>
      <c r="U1343" s="50" t="str">
        <f t="shared" si="103"/>
        <v/>
      </c>
    </row>
    <row r="1344" spans="1:21" x14ac:dyDescent="0.35">
      <c r="A1344" s="11" t="str">
        <f t="shared" si="104"/>
        <v/>
      </c>
      <c r="B1344" s="32"/>
      <c r="C1344" s="17"/>
      <c r="D1344" s="18"/>
      <c r="E1344" s="12"/>
      <c r="F1344" s="12"/>
      <c r="G1344" s="40" t="str">
        <f>IF(OR(E1344="",F1344=""),"",NETWORKDAYS(E1344,F1344,Lister!$D$7:$D$13))</f>
        <v/>
      </c>
      <c r="H1344" s="14"/>
      <c r="I1344" s="25" t="str">
        <f t="shared" si="100"/>
        <v/>
      </c>
      <c r="J1344" s="45"/>
      <c r="K1344" s="46"/>
      <c r="L1344" s="15"/>
      <c r="M1344" s="49" t="str">
        <f t="shared" si="101"/>
        <v/>
      </c>
      <c r="N1344" s="47" t="str">
        <f t="shared" si="102"/>
        <v/>
      </c>
      <c r="O1344" s="15"/>
      <c r="P1344" s="15"/>
      <c r="Q1344" s="15"/>
      <c r="R1344" s="48" t="str">
        <f>IFERROR(MAX(IF(OR(O1344="",P1344="",Q1344=""),"",IF(AND(MONTH(E1344)=4,MONTH(F1344)=4),(NETWORKDAYS(E1344,F1344,Lister!$D$7:$D$13)-O1344)*N1344/NETWORKDAYS(Lister!$D$19,Lister!$E$19,Lister!$D$7:$D$13),IF(AND(MONTH(E1344)=4,MONTH(F1344)&gt;4),(NETWORKDAYS(E1344,Lister!$E$19,Lister!$D$7:$D$13)-O1344)*N1344/NETWORKDAYS(Lister!$D$19,Lister!$E$19,Lister!$D$7:$D$13),IF(MONTH(E1344)&gt;4,0)))),0),"")</f>
        <v/>
      </c>
      <c r="S1344" s="48" t="str">
        <f>IFERROR(MAX(IF(OR(O1344="",P1344="",Q1344=""),"",IF(AND(MONTH(E1344)=5,MONTH(F1344)=5),(NETWORKDAYS(E1344,F1344,Lister!$D$7:$D$13)-P1344)*N1344/NETWORKDAYS(Lister!$D$20,Lister!$E$20,Lister!$D$7:$D$13),IF(AND(MONTH(E1344)=4,MONTH(F1344)=5),(NETWORKDAYS(Lister!$D$20,F1344,Lister!$D$7:$D$13)-P1344)*N1344/NETWORKDAYS(Lister!$D$20,Lister!$E$20,Lister!$D$7:$D$13),IF(AND(MONTH(E1344)=5,MONTH(F1344)=6),(NETWORKDAYS(E1344,Lister!$E$20,Lister!$D$7:$D$13)-P1344)*N1344/NETWORKDAYS(Lister!$D$20,Lister!$E$20,Lister!$D$7:$D$13),IF(AND(MONTH(E1344)=4,MONTH(F1344)=6),(NETWORKDAYS(Lister!$D$20,Lister!$E$20,Lister!$D$7:$D$13)-P1344)*N1344/NETWORKDAYS(Lister!$D$20,Lister!$E$20,Lister!$D$7:$D$13),IF(OR(MONTH(F1344)=4,MONTH(E1344)=6),0)))))),0),"")</f>
        <v/>
      </c>
      <c r="T1344" s="48" t="str">
        <f>IFERROR(MAX(IF(OR(O1344="",P1344="",Q1344=""),"",IF(AND(MONTH(E1344)=6,MONTH(F1344)=6),(NETWORKDAYS(E1344,F1344,Lister!$D$7:$D$13)-Q1344)*N1344/NETWORKDAYS(Lister!$D$21,Lister!$E$21,Lister!$D$7:$D$13),IF(AND(MONTH(E1344)&lt;6,MONTH(F1344)=6),(NETWORKDAYS(Lister!$D$21,F1344,Lister!$D$7:$D$13)-Q1344)*N1344/NETWORKDAYS(Lister!$D$21,Lister!$E$21,Lister!$D$7:$D$13),IF(MONTH(F1344)&lt;6,0)))),0),"")</f>
        <v/>
      </c>
      <c r="U1344" s="50" t="str">
        <f t="shared" si="103"/>
        <v/>
      </c>
    </row>
    <row r="1345" spans="1:21" x14ac:dyDescent="0.35">
      <c r="A1345" s="11" t="str">
        <f t="shared" si="104"/>
        <v/>
      </c>
      <c r="B1345" s="32"/>
      <c r="C1345" s="17"/>
      <c r="D1345" s="18"/>
      <c r="E1345" s="12"/>
      <c r="F1345" s="12"/>
      <c r="G1345" s="40" t="str">
        <f>IF(OR(E1345="",F1345=""),"",NETWORKDAYS(E1345,F1345,Lister!$D$7:$D$13))</f>
        <v/>
      </c>
      <c r="H1345" s="14"/>
      <c r="I1345" s="25" t="str">
        <f t="shared" si="100"/>
        <v/>
      </c>
      <c r="J1345" s="45"/>
      <c r="K1345" s="46"/>
      <c r="L1345" s="15"/>
      <c r="M1345" s="49" t="str">
        <f t="shared" si="101"/>
        <v/>
      </c>
      <c r="N1345" s="47" t="str">
        <f t="shared" si="102"/>
        <v/>
      </c>
      <c r="O1345" s="15"/>
      <c r="P1345" s="15"/>
      <c r="Q1345" s="15"/>
      <c r="R1345" s="48" t="str">
        <f>IFERROR(MAX(IF(OR(O1345="",P1345="",Q1345=""),"",IF(AND(MONTH(E1345)=4,MONTH(F1345)=4),(NETWORKDAYS(E1345,F1345,Lister!$D$7:$D$13)-O1345)*N1345/NETWORKDAYS(Lister!$D$19,Lister!$E$19,Lister!$D$7:$D$13),IF(AND(MONTH(E1345)=4,MONTH(F1345)&gt;4),(NETWORKDAYS(E1345,Lister!$E$19,Lister!$D$7:$D$13)-O1345)*N1345/NETWORKDAYS(Lister!$D$19,Lister!$E$19,Lister!$D$7:$D$13),IF(MONTH(E1345)&gt;4,0)))),0),"")</f>
        <v/>
      </c>
      <c r="S1345" s="48" t="str">
        <f>IFERROR(MAX(IF(OR(O1345="",P1345="",Q1345=""),"",IF(AND(MONTH(E1345)=5,MONTH(F1345)=5),(NETWORKDAYS(E1345,F1345,Lister!$D$7:$D$13)-P1345)*N1345/NETWORKDAYS(Lister!$D$20,Lister!$E$20,Lister!$D$7:$D$13),IF(AND(MONTH(E1345)=4,MONTH(F1345)=5),(NETWORKDAYS(Lister!$D$20,F1345,Lister!$D$7:$D$13)-P1345)*N1345/NETWORKDAYS(Lister!$D$20,Lister!$E$20,Lister!$D$7:$D$13),IF(AND(MONTH(E1345)=5,MONTH(F1345)=6),(NETWORKDAYS(E1345,Lister!$E$20,Lister!$D$7:$D$13)-P1345)*N1345/NETWORKDAYS(Lister!$D$20,Lister!$E$20,Lister!$D$7:$D$13),IF(AND(MONTH(E1345)=4,MONTH(F1345)=6),(NETWORKDAYS(Lister!$D$20,Lister!$E$20,Lister!$D$7:$D$13)-P1345)*N1345/NETWORKDAYS(Lister!$D$20,Lister!$E$20,Lister!$D$7:$D$13),IF(OR(MONTH(F1345)=4,MONTH(E1345)=6),0)))))),0),"")</f>
        <v/>
      </c>
      <c r="T1345" s="48" t="str">
        <f>IFERROR(MAX(IF(OR(O1345="",P1345="",Q1345=""),"",IF(AND(MONTH(E1345)=6,MONTH(F1345)=6),(NETWORKDAYS(E1345,F1345,Lister!$D$7:$D$13)-Q1345)*N1345/NETWORKDAYS(Lister!$D$21,Lister!$E$21,Lister!$D$7:$D$13),IF(AND(MONTH(E1345)&lt;6,MONTH(F1345)=6),(NETWORKDAYS(Lister!$D$21,F1345,Lister!$D$7:$D$13)-Q1345)*N1345/NETWORKDAYS(Lister!$D$21,Lister!$E$21,Lister!$D$7:$D$13),IF(MONTH(F1345)&lt;6,0)))),0),"")</f>
        <v/>
      </c>
      <c r="U1345" s="50" t="str">
        <f t="shared" si="103"/>
        <v/>
      </c>
    </row>
    <row r="1346" spans="1:21" x14ac:dyDescent="0.35">
      <c r="A1346" s="11" t="str">
        <f t="shared" si="104"/>
        <v/>
      </c>
      <c r="B1346" s="32"/>
      <c r="C1346" s="17"/>
      <c r="D1346" s="18"/>
      <c r="E1346" s="12"/>
      <c r="F1346" s="12"/>
      <c r="G1346" s="40" t="str">
        <f>IF(OR(E1346="",F1346=""),"",NETWORKDAYS(E1346,F1346,Lister!$D$7:$D$13))</f>
        <v/>
      </c>
      <c r="H1346" s="14"/>
      <c r="I1346" s="25" t="str">
        <f t="shared" si="100"/>
        <v/>
      </c>
      <c r="J1346" s="45"/>
      <c r="K1346" s="46"/>
      <c r="L1346" s="15"/>
      <c r="M1346" s="49" t="str">
        <f t="shared" si="101"/>
        <v/>
      </c>
      <c r="N1346" s="47" t="str">
        <f t="shared" si="102"/>
        <v/>
      </c>
      <c r="O1346" s="15"/>
      <c r="P1346" s="15"/>
      <c r="Q1346" s="15"/>
      <c r="R1346" s="48" t="str">
        <f>IFERROR(MAX(IF(OR(O1346="",P1346="",Q1346=""),"",IF(AND(MONTH(E1346)=4,MONTH(F1346)=4),(NETWORKDAYS(E1346,F1346,Lister!$D$7:$D$13)-O1346)*N1346/NETWORKDAYS(Lister!$D$19,Lister!$E$19,Lister!$D$7:$D$13),IF(AND(MONTH(E1346)=4,MONTH(F1346)&gt;4),(NETWORKDAYS(E1346,Lister!$E$19,Lister!$D$7:$D$13)-O1346)*N1346/NETWORKDAYS(Lister!$D$19,Lister!$E$19,Lister!$D$7:$D$13),IF(MONTH(E1346)&gt;4,0)))),0),"")</f>
        <v/>
      </c>
      <c r="S1346" s="48" t="str">
        <f>IFERROR(MAX(IF(OR(O1346="",P1346="",Q1346=""),"",IF(AND(MONTH(E1346)=5,MONTH(F1346)=5),(NETWORKDAYS(E1346,F1346,Lister!$D$7:$D$13)-P1346)*N1346/NETWORKDAYS(Lister!$D$20,Lister!$E$20,Lister!$D$7:$D$13),IF(AND(MONTH(E1346)=4,MONTH(F1346)=5),(NETWORKDAYS(Lister!$D$20,F1346,Lister!$D$7:$D$13)-P1346)*N1346/NETWORKDAYS(Lister!$D$20,Lister!$E$20,Lister!$D$7:$D$13),IF(AND(MONTH(E1346)=5,MONTH(F1346)=6),(NETWORKDAYS(E1346,Lister!$E$20,Lister!$D$7:$D$13)-P1346)*N1346/NETWORKDAYS(Lister!$D$20,Lister!$E$20,Lister!$D$7:$D$13),IF(AND(MONTH(E1346)=4,MONTH(F1346)=6),(NETWORKDAYS(Lister!$D$20,Lister!$E$20,Lister!$D$7:$D$13)-P1346)*N1346/NETWORKDAYS(Lister!$D$20,Lister!$E$20,Lister!$D$7:$D$13),IF(OR(MONTH(F1346)=4,MONTH(E1346)=6),0)))))),0),"")</f>
        <v/>
      </c>
      <c r="T1346" s="48" t="str">
        <f>IFERROR(MAX(IF(OR(O1346="",P1346="",Q1346=""),"",IF(AND(MONTH(E1346)=6,MONTH(F1346)=6),(NETWORKDAYS(E1346,F1346,Lister!$D$7:$D$13)-Q1346)*N1346/NETWORKDAYS(Lister!$D$21,Lister!$E$21,Lister!$D$7:$D$13),IF(AND(MONTH(E1346)&lt;6,MONTH(F1346)=6),(NETWORKDAYS(Lister!$D$21,F1346,Lister!$D$7:$D$13)-Q1346)*N1346/NETWORKDAYS(Lister!$D$21,Lister!$E$21,Lister!$D$7:$D$13),IF(MONTH(F1346)&lt;6,0)))),0),"")</f>
        <v/>
      </c>
      <c r="U1346" s="50" t="str">
        <f t="shared" si="103"/>
        <v/>
      </c>
    </row>
    <row r="1347" spans="1:21" x14ac:dyDescent="0.35">
      <c r="A1347" s="11" t="str">
        <f t="shared" si="104"/>
        <v/>
      </c>
      <c r="B1347" s="32"/>
      <c r="C1347" s="17"/>
      <c r="D1347" s="18"/>
      <c r="E1347" s="12"/>
      <c r="F1347" s="12"/>
      <c r="G1347" s="40" t="str">
        <f>IF(OR(E1347="",F1347=""),"",NETWORKDAYS(E1347,F1347,Lister!$D$7:$D$13))</f>
        <v/>
      </c>
      <c r="H1347" s="14"/>
      <c r="I1347" s="25" t="str">
        <f t="shared" si="100"/>
        <v/>
      </c>
      <c r="J1347" s="45"/>
      <c r="K1347" s="46"/>
      <c r="L1347" s="15"/>
      <c r="M1347" s="49" t="str">
        <f t="shared" si="101"/>
        <v/>
      </c>
      <c r="N1347" s="47" t="str">
        <f t="shared" si="102"/>
        <v/>
      </c>
      <c r="O1347" s="15"/>
      <c r="P1347" s="15"/>
      <c r="Q1347" s="15"/>
      <c r="R1347" s="48" t="str">
        <f>IFERROR(MAX(IF(OR(O1347="",P1347="",Q1347=""),"",IF(AND(MONTH(E1347)=4,MONTH(F1347)=4),(NETWORKDAYS(E1347,F1347,Lister!$D$7:$D$13)-O1347)*N1347/NETWORKDAYS(Lister!$D$19,Lister!$E$19,Lister!$D$7:$D$13),IF(AND(MONTH(E1347)=4,MONTH(F1347)&gt;4),(NETWORKDAYS(E1347,Lister!$E$19,Lister!$D$7:$D$13)-O1347)*N1347/NETWORKDAYS(Lister!$D$19,Lister!$E$19,Lister!$D$7:$D$13),IF(MONTH(E1347)&gt;4,0)))),0),"")</f>
        <v/>
      </c>
      <c r="S1347" s="48" t="str">
        <f>IFERROR(MAX(IF(OR(O1347="",P1347="",Q1347=""),"",IF(AND(MONTH(E1347)=5,MONTH(F1347)=5),(NETWORKDAYS(E1347,F1347,Lister!$D$7:$D$13)-P1347)*N1347/NETWORKDAYS(Lister!$D$20,Lister!$E$20,Lister!$D$7:$D$13),IF(AND(MONTH(E1347)=4,MONTH(F1347)=5),(NETWORKDAYS(Lister!$D$20,F1347,Lister!$D$7:$D$13)-P1347)*N1347/NETWORKDAYS(Lister!$D$20,Lister!$E$20,Lister!$D$7:$D$13),IF(AND(MONTH(E1347)=5,MONTH(F1347)=6),(NETWORKDAYS(E1347,Lister!$E$20,Lister!$D$7:$D$13)-P1347)*N1347/NETWORKDAYS(Lister!$D$20,Lister!$E$20,Lister!$D$7:$D$13),IF(AND(MONTH(E1347)=4,MONTH(F1347)=6),(NETWORKDAYS(Lister!$D$20,Lister!$E$20,Lister!$D$7:$D$13)-P1347)*N1347/NETWORKDAYS(Lister!$D$20,Lister!$E$20,Lister!$D$7:$D$13),IF(OR(MONTH(F1347)=4,MONTH(E1347)=6),0)))))),0),"")</f>
        <v/>
      </c>
      <c r="T1347" s="48" t="str">
        <f>IFERROR(MAX(IF(OR(O1347="",P1347="",Q1347=""),"",IF(AND(MONTH(E1347)=6,MONTH(F1347)=6),(NETWORKDAYS(E1347,F1347,Lister!$D$7:$D$13)-Q1347)*N1347/NETWORKDAYS(Lister!$D$21,Lister!$E$21,Lister!$D$7:$D$13),IF(AND(MONTH(E1347)&lt;6,MONTH(F1347)=6),(NETWORKDAYS(Lister!$D$21,F1347,Lister!$D$7:$D$13)-Q1347)*N1347/NETWORKDAYS(Lister!$D$21,Lister!$E$21,Lister!$D$7:$D$13),IF(MONTH(F1347)&lt;6,0)))),0),"")</f>
        <v/>
      </c>
      <c r="U1347" s="50" t="str">
        <f t="shared" si="103"/>
        <v/>
      </c>
    </row>
    <row r="1348" spans="1:21" x14ac:dyDescent="0.35">
      <c r="A1348" s="11" t="str">
        <f t="shared" si="104"/>
        <v/>
      </c>
      <c r="B1348" s="32"/>
      <c r="C1348" s="17"/>
      <c r="D1348" s="18"/>
      <c r="E1348" s="12"/>
      <c r="F1348" s="12"/>
      <c r="G1348" s="40" t="str">
        <f>IF(OR(E1348="",F1348=""),"",NETWORKDAYS(E1348,F1348,Lister!$D$7:$D$13))</f>
        <v/>
      </c>
      <c r="H1348" s="14"/>
      <c r="I1348" s="25" t="str">
        <f t="shared" si="100"/>
        <v/>
      </c>
      <c r="J1348" s="45"/>
      <c r="K1348" s="46"/>
      <c r="L1348" s="15"/>
      <c r="M1348" s="49" t="str">
        <f t="shared" si="101"/>
        <v/>
      </c>
      <c r="N1348" s="47" t="str">
        <f t="shared" si="102"/>
        <v/>
      </c>
      <c r="O1348" s="15"/>
      <c r="P1348" s="15"/>
      <c r="Q1348" s="15"/>
      <c r="R1348" s="48" t="str">
        <f>IFERROR(MAX(IF(OR(O1348="",P1348="",Q1348=""),"",IF(AND(MONTH(E1348)=4,MONTH(F1348)=4),(NETWORKDAYS(E1348,F1348,Lister!$D$7:$D$13)-O1348)*N1348/NETWORKDAYS(Lister!$D$19,Lister!$E$19,Lister!$D$7:$D$13),IF(AND(MONTH(E1348)=4,MONTH(F1348)&gt;4),(NETWORKDAYS(E1348,Lister!$E$19,Lister!$D$7:$D$13)-O1348)*N1348/NETWORKDAYS(Lister!$D$19,Lister!$E$19,Lister!$D$7:$D$13),IF(MONTH(E1348)&gt;4,0)))),0),"")</f>
        <v/>
      </c>
      <c r="S1348" s="48" t="str">
        <f>IFERROR(MAX(IF(OR(O1348="",P1348="",Q1348=""),"",IF(AND(MONTH(E1348)=5,MONTH(F1348)=5),(NETWORKDAYS(E1348,F1348,Lister!$D$7:$D$13)-P1348)*N1348/NETWORKDAYS(Lister!$D$20,Lister!$E$20,Lister!$D$7:$D$13),IF(AND(MONTH(E1348)=4,MONTH(F1348)=5),(NETWORKDAYS(Lister!$D$20,F1348,Lister!$D$7:$D$13)-P1348)*N1348/NETWORKDAYS(Lister!$D$20,Lister!$E$20,Lister!$D$7:$D$13),IF(AND(MONTH(E1348)=5,MONTH(F1348)=6),(NETWORKDAYS(E1348,Lister!$E$20,Lister!$D$7:$D$13)-P1348)*N1348/NETWORKDAYS(Lister!$D$20,Lister!$E$20,Lister!$D$7:$D$13),IF(AND(MONTH(E1348)=4,MONTH(F1348)=6),(NETWORKDAYS(Lister!$D$20,Lister!$E$20,Lister!$D$7:$D$13)-P1348)*N1348/NETWORKDAYS(Lister!$D$20,Lister!$E$20,Lister!$D$7:$D$13),IF(OR(MONTH(F1348)=4,MONTH(E1348)=6),0)))))),0),"")</f>
        <v/>
      </c>
      <c r="T1348" s="48" t="str">
        <f>IFERROR(MAX(IF(OR(O1348="",P1348="",Q1348=""),"",IF(AND(MONTH(E1348)=6,MONTH(F1348)=6),(NETWORKDAYS(E1348,F1348,Lister!$D$7:$D$13)-Q1348)*N1348/NETWORKDAYS(Lister!$D$21,Lister!$E$21,Lister!$D$7:$D$13),IF(AND(MONTH(E1348)&lt;6,MONTH(F1348)=6),(NETWORKDAYS(Lister!$D$21,F1348,Lister!$D$7:$D$13)-Q1348)*N1348/NETWORKDAYS(Lister!$D$21,Lister!$E$21,Lister!$D$7:$D$13),IF(MONTH(F1348)&lt;6,0)))),0),"")</f>
        <v/>
      </c>
      <c r="U1348" s="50" t="str">
        <f t="shared" si="103"/>
        <v/>
      </c>
    </row>
    <row r="1349" spans="1:21" x14ac:dyDescent="0.35">
      <c r="A1349" s="11" t="str">
        <f t="shared" si="104"/>
        <v/>
      </c>
      <c r="B1349" s="32"/>
      <c r="C1349" s="17"/>
      <c r="D1349" s="18"/>
      <c r="E1349" s="12"/>
      <c r="F1349" s="12"/>
      <c r="G1349" s="40" t="str">
        <f>IF(OR(E1349="",F1349=""),"",NETWORKDAYS(E1349,F1349,Lister!$D$7:$D$13))</f>
        <v/>
      </c>
      <c r="H1349" s="14"/>
      <c r="I1349" s="25" t="str">
        <f t="shared" si="100"/>
        <v/>
      </c>
      <c r="J1349" s="45"/>
      <c r="K1349" s="46"/>
      <c r="L1349" s="15"/>
      <c r="M1349" s="49" t="str">
        <f t="shared" si="101"/>
        <v/>
      </c>
      <c r="N1349" s="47" t="str">
        <f t="shared" si="102"/>
        <v/>
      </c>
      <c r="O1349" s="15"/>
      <c r="P1349" s="15"/>
      <c r="Q1349" s="15"/>
      <c r="R1349" s="48" t="str">
        <f>IFERROR(MAX(IF(OR(O1349="",P1349="",Q1349=""),"",IF(AND(MONTH(E1349)=4,MONTH(F1349)=4),(NETWORKDAYS(E1349,F1349,Lister!$D$7:$D$13)-O1349)*N1349/NETWORKDAYS(Lister!$D$19,Lister!$E$19,Lister!$D$7:$D$13),IF(AND(MONTH(E1349)=4,MONTH(F1349)&gt;4),(NETWORKDAYS(E1349,Lister!$E$19,Lister!$D$7:$D$13)-O1349)*N1349/NETWORKDAYS(Lister!$D$19,Lister!$E$19,Lister!$D$7:$D$13),IF(MONTH(E1349)&gt;4,0)))),0),"")</f>
        <v/>
      </c>
      <c r="S1349" s="48" t="str">
        <f>IFERROR(MAX(IF(OR(O1349="",P1349="",Q1349=""),"",IF(AND(MONTH(E1349)=5,MONTH(F1349)=5),(NETWORKDAYS(E1349,F1349,Lister!$D$7:$D$13)-P1349)*N1349/NETWORKDAYS(Lister!$D$20,Lister!$E$20,Lister!$D$7:$D$13),IF(AND(MONTH(E1349)=4,MONTH(F1349)=5),(NETWORKDAYS(Lister!$D$20,F1349,Lister!$D$7:$D$13)-P1349)*N1349/NETWORKDAYS(Lister!$D$20,Lister!$E$20,Lister!$D$7:$D$13),IF(AND(MONTH(E1349)=5,MONTH(F1349)=6),(NETWORKDAYS(E1349,Lister!$E$20,Lister!$D$7:$D$13)-P1349)*N1349/NETWORKDAYS(Lister!$D$20,Lister!$E$20,Lister!$D$7:$D$13),IF(AND(MONTH(E1349)=4,MONTH(F1349)=6),(NETWORKDAYS(Lister!$D$20,Lister!$E$20,Lister!$D$7:$D$13)-P1349)*N1349/NETWORKDAYS(Lister!$D$20,Lister!$E$20,Lister!$D$7:$D$13),IF(OR(MONTH(F1349)=4,MONTH(E1349)=6),0)))))),0),"")</f>
        <v/>
      </c>
      <c r="T1349" s="48" t="str">
        <f>IFERROR(MAX(IF(OR(O1349="",P1349="",Q1349=""),"",IF(AND(MONTH(E1349)=6,MONTH(F1349)=6),(NETWORKDAYS(E1349,F1349,Lister!$D$7:$D$13)-Q1349)*N1349/NETWORKDAYS(Lister!$D$21,Lister!$E$21,Lister!$D$7:$D$13),IF(AND(MONTH(E1349)&lt;6,MONTH(F1349)=6),(NETWORKDAYS(Lister!$D$21,F1349,Lister!$D$7:$D$13)-Q1349)*N1349/NETWORKDAYS(Lister!$D$21,Lister!$E$21,Lister!$D$7:$D$13),IF(MONTH(F1349)&lt;6,0)))),0),"")</f>
        <v/>
      </c>
      <c r="U1349" s="50" t="str">
        <f t="shared" si="103"/>
        <v/>
      </c>
    </row>
    <row r="1350" spans="1:21" x14ac:dyDescent="0.35">
      <c r="A1350" s="11" t="str">
        <f t="shared" si="104"/>
        <v/>
      </c>
      <c r="B1350" s="32"/>
      <c r="C1350" s="17"/>
      <c r="D1350" s="18"/>
      <c r="E1350" s="12"/>
      <c r="F1350" s="12"/>
      <c r="G1350" s="40" t="str">
        <f>IF(OR(E1350="",F1350=""),"",NETWORKDAYS(E1350,F1350,Lister!$D$7:$D$13))</f>
        <v/>
      </c>
      <c r="H1350" s="14"/>
      <c r="I1350" s="25" t="str">
        <f t="shared" si="100"/>
        <v/>
      </c>
      <c r="J1350" s="45"/>
      <c r="K1350" s="46"/>
      <c r="L1350" s="15"/>
      <c r="M1350" s="49" t="str">
        <f t="shared" si="101"/>
        <v/>
      </c>
      <c r="N1350" s="47" t="str">
        <f t="shared" si="102"/>
        <v/>
      </c>
      <c r="O1350" s="15"/>
      <c r="P1350" s="15"/>
      <c r="Q1350" s="15"/>
      <c r="R1350" s="48" t="str">
        <f>IFERROR(MAX(IF(OR(O1350="",P1350="",Q1350=""),"",IF(AND(MONTH(E1350)=4,MONTH(F1350)=4),(NETWORKDAYS(E1350,F1350,Lister!$D$7:$D$13)-O1350)*N1350/NETWORKDAYS(Lister!$D$19,Lister!$E$19,Lister!$D$7:$D$13),IF(AND(MONTH(E1350)=4,MONTH(F1350)&gt;4),(NETWORKDAYS(E1350,Lister!$E$19,Lister!$D$7:$D$13)-O1350)*N1350/NETWORKDAYS(Lister!$D$19,Lister!$E$19,Lister!$D$7:$D$13),IF(MONTH(E1350)&gt;4,0)))),0),"")</f>
        <v/>
      </c>
      <c r="S1350" s="48" t="str">
        <f>IFERROR(MAX(IF(OR(O1350="",P1350="",Q1350=""),"",IF(AND(MONTH(E1350)=5,MONTH(F1350)=5),(NETWORKDAYS(E1350,F1350,Lister!$D$7:$D$13)-P1350)*N1350/NETWORKDAYS(Lister!$D$20,Lister!$E$20,Lister!$D$7:$D$13),IF(AND(MONTH(E1350)=4,MONTH(F1350)=5),(NETWORKDAYS(Lister!$D$20,F1350,Lister!$D$7:$D$13)-P1350)*N1350/NETWORKDAYS(Lister!$D$20,Lister!$E$20,Lister!$D$7:$D$13),IF(AND(MONTH(E1350)=5,MONTH(F1350)=6),(NETWORKDAYS(E1350,Lister!$E$20,Lister!$D$7:$D$13)-P1350)*N1350/NETWORKDAYS(Lister!$D$20,Lister!$E$20,Lister!$D$7:$D$13),IF(AND(MONTH(E1350)=4,MONTH(F1350)=6),(NETWORKDAYS(Lister!$D$20,Lister!$E$20,Lister!$D$7:$D$13)-P1350)*N1350/NETWORKDAYS(Lister!$D$20,Lister!$E$20,Lister!$D$7:$D$13),IF(OR(MONTH(F1350)=4,MONTH(E1350)=6),0)))))),0),"")</f>
        <v/>
      </c>
      <c r="T1350" s="48" t="str">
        <f>IFERROR(MAX(IF(OR(O1350="",P1350="",Q1350=""),"",IF(AND(MONTH(E1350)=6,MONTH(F1350)=6),(NETWORKDAYS(E1350,F1350,Lister!$D$7:$D$13)-Q1350)*N1350/NETWORKDAYS(Lister!$D$21,Lister!$E$21,Lister!$D$7:$D$13),IF(AND(MONTH(E1350)&lt;6,MONTH(F1350)=6),(NETWORKDAYS(Lister!$D$21,F1350,Lister!$D$7:$D$13)-Q1350)*N1350/NETWORKDAYS(Lister!$D$21,Lister!$E$21,Lister!$D$7:$D$13),IF(MONTH(F1350)&lt;6,0)))),0),"")</f>
        <v/>
      </c>
      <c r="U1350" s="50" t="str">
        <f t="shared" si="103"/>
        <v/>
      </c>
    </row>
    <row r="1351" spans="1:21" x14ac:dyDescent="0.35">
      <c r="A1351" s="11" t="str">
        <f t="shared" si="104"/>
        <v/>
      </c>
      <c r="B1351" s="32"/>
      <c r="C1351" s="17"/>
      <c r="D1351" s="18"/>
      <c r="E1351" s="12"/>
      <c r="F1351" s="12"/>
      <c r="G1351" s="40" t="str">
        <f>IF(OR(E1351="",F1351=""),"",NETWORKDAYS(E1351,F1351,Lister!$D$7:$D$13))</f>
        <v/>
      </c>
      <c r="H1351" s="14"/>
      <c r="I1351" s="25" t="str">
        <f t="shared" si="100"/>
        <v/>
      </c>
      <c r="J1351" s="45"/>
      <c r="K1351" s="46"/>
      <c r="L1351" s="15"/>
      <c r="M1351" s="49" t="str">
        <f t="shared" si="101"/>
        <v/>
      </c>
      <c r="N1351" s="47" t="str">
        <f t="shared" si="102"/>
        <v/>
      </c>
      <c r="O1351" s="15"/>
      <c r="P1351" s="15"/>
      <c r="Q1351" s="15"/>
      <c r="R1351" s="48" t="str">
        <f>IFERROR(MAX(IF(OR(O1351="",P1351="",Q1351=""),"",IF(AND(MONTH(E1351)=4,MONTH(F1351)=4),(NETWORKDAYS(E1351,F1351,Lister!$D$7:$D$13)-O1351)*N1351/NETWORKDAYS(Lister!$D$19,Lister!$E$19,Lister!$D$7:$D$13),IF(AND(MONTH(E1351)=4,MONTH(F1351)&gt;4),(NETWORKDAYS(E1351,Lister!$E$19,Lister!$D$7:$D$13)-O1351)*N1351/NETWORKDAYS(Lister!$D$19,Lister!$E$19,Lister!$D$7:$D$13),IF(MONTH(E1351)&gt;4,0)))),0),"")</f>
        <v/>
      </c>
      <c r="S1351" s="48" t="str">
        <f>IFERROR(MAX(IF(OR(O1351="",P1351="",Q1351=""),"",IF(AND(MONTH(E1351)=5,MONTH(F1351)=5),(NETWORKDAYS(E1351,F1351,Lister!$D$7:$D$13)-P1351)*N1351/NETWORKDAYS(Lister!$D$20,Lister!$E$20,Lister!$D$7:$D$13),IF(AND(MONTH(E1351)=4,MONTH(F1351)=5),(NETWORKDAYS(Lister!$D$20,F1351,Lister!$D$7:$D$13)-P1351)*N1351/NETWORKDAYS(Lister!$D$20,Lister!$E$20,Lister!$D$7:$D$13),IF(AND(MONTH(E1351)=5,MONTH(F1351)=6),(NETWORKDAYS(E1351,Lister!$E$20,Lister!$D$7:$D$13)-P1351)*N1351/NETWORKDAYS(Lister!$D$20,Lister!$E$20,Lister!$D$7:$D$13),IF(AND(MONTH(E1351)=4,MONTH(F1351)=6),(NETWORKDAYS(Lister!$D$20,Lister!$E$20,Lister!$D$7:$D$13)-P1351)*N1351/NETWORKDAYS(Lister!$D$20,Lister!$E$20,Lister!$D$7:$D$13),IF(OR(MONTH(F1351)=4,MONTH(E1351)=6),0)))))),0),"")</f>
        <v/>
      </c>
      <c r="T1351" s="48" t="str">
        <f>IFERROR(MAX(IF(OR(O1351="",P1351="",Q1351=""),"",IF(AND(MONTH(E1351)=6,MONTH(F1351)=6),(NETWORKDAYS(E1351,F1351,Lister!$D$7:$D$13)-Q1351)*N1351/NETWORKDAYS(Lister!$D$21,Lister!$E$21,Lister!$D$7:$D$13),IF(AND(MONTH(E1351)&lt;6,MONTH(F1351)=6),(NETWORKDAYS(Lister!$D$21,F1351,Lister!$D$7:$D$13)-Q1351)*N1351/NETWORKDAYS(Lister!$D$21,Lister!$E$21,Lister!$D$7:$D$13),IF(MONTH(F1351)&lt;6,0)))),0),"")</f>
        <v/>
      </c>
      <c r="U1351" s="50" t="str">
        <f t="shared" si="103"/>
        <v/>
      </c>
    </row>
    <row r="1352" spans="1:21" x14ac:dyDescent="0.35">
      <c r="A1352" s="11" t="str">
        <f t="shared" si="104"/>
        <v/>
      </c>
      <c r="B1352" s="32"/>
      <c r="C1352" s="17"/>
      <c r="D1352" s="18"/>
      <c r="E1352" s="12"/>
      <c r="F1352" s="12"/>
      <c r="G1352" s="40" t="str">
        <f>IF(OR(E1352="",F1352=""),"",NETWORKDAYS(E1352,F1352,Lister!$D$7:$D$13))</f>
        <v/>
      </c>
      <c r="H1352" s="14"/>
      <c r="I1352" s="25" t="str">
        <f t="shared" si="100"/>
        <v/>
      </c>
      <c r="J1352" s="45"/>
      <c r="K1352" s="46"/>
      <c r="L1352" s="15"/>
      <c r="M1352" s="49" t="str">
        <f t="shared" si="101"/>
        <v/>
      </c>
      <c r="N1352" s="47" t="str">
        <f t="shared" si="102"/>
        <v/>
      </c>
      <c r="O1352" s="15"/>
      <c r="P1352" s="15"/>
      <c r="Q1352" s="15"/>
      <c r="R1352" s="48" t="str">
        <f>IFERROR(MAX(IF(OR(O1352="",P1352="",Q1352=""),"",IF(AND(MONTH(E1352)=4,MONTH(F1352)=4),(NETWORKDAYS(E1352,F1352,Lister!$D$7:$D$13)-O1352)*N1352/NETWORKDAYS(Lister!$D$19,Lister!$E$19,Lister!$D$7:$D$13),IF(AND(MONTH(E1352)=4,MONTH(F1352)&gt;4),(NETWORKDAYS(E1352,Lister!$E$19,Lister!$D$7:$D$13)-O1352)*N1352/NETWORKDAYS(Lister!$D$19,Lister!$E$19,Lister!$D$7:$D$13),IF(MONTH(E1352)&gt;4,0)))),0),"")</f>
        <v/>
      </c>
      <c r="S1352" s="48" t="str">
        <f>IFERROR(MAX(IF(OR(O1352="",P1352="",Q1352=""),"",IF(AND(MONTH(E1352)=5,MONTH(F1352)=5),(NETWORKDAYS(E1352,F1352,Lister!$D$7:$D$13)-P1352)*N1352/NETWORKDAYS(Lister!$D$20,Lister!$E$20,Lister!$D$7:$D$13),IF(AND(MONTH(E1352)=4,MONTH(F1352)=5),(NETWORKDAYS(Lister!$D$20,F1352,Lister!$D$7:$D$13)-P1352)*N1352/NETWORKDAYS(Lister!$D$20,Lister!$E$20,Lister!$D$7:$D$13),IF(AND(MONTH(E1352)=5,MONTH(F1352)=6),(NETWORKDAYS(E1352,Lister!$E$20,Lister!$D$7:$D$13)-P1352)*N1352/NETWORKDAYS(Lister!$D$20,Lister!$E$20,Lister!$D$7:$D$13),IF(AND(MONTH(E1352)=4,MONTH(F1352)=6),(NETWORKDAYS(Lister!$D$20,Lister!$E$20,Lister!$D$7:$D$13)-P1352)*N1352/NETWORKDAYS(Lister!$D$20,Lister!$E$20,Lister!$D$7:$D$13),IF(OR(MONTH(F1352)=4,MONTH(E1352)=6),0)))))),0),"")</f>
        <v/>
      </c>
      <c r="T1352" s="48" t="str">
        <f>IFERROR(MAX(IF(OR(O1352="",P1352="",Q1352=""),"",IF(AND(MONTH(E1352)=6,MONTH(F1352)=6),(NETWORKDAYS(E1352,F1352,Lister!$D$7:$D$13)-Q1352)*N1352/NETWORKDAYS(Lister!$D$21,Lister!$E$21,Lister!$D$7:$D$13),IF(AND(MONTH(E1352)&lt;6,MONTH(F1352)=6),(NETWORKDAYS(Lister!$D$21,F1352,Lister!$D$7:$D$13)-Q1352)*N1352/NETWORKDAYS(Lister!$D$21,Lister!$E$21,Lister!$D$7:$D$13),IF(MONTH(F1352)&lt;6,0)))),0),"")</f>
        <v/>
      </c>
      <c r="U1352" s="50" t="str">
        <f t="shared" si="103"/>
        <v/>
      </c>
    </row>
    <row r="1353" spans="1:21" x14ac:dyDescent="0.35">
      <c r="A1353" s="11" t="str">
        <f t="shared" si="104"/>
        <v/>
      </c>
      <c r="B1353" s="32"/>
      <c r="C1353" s="17"/>
      <c r="D1353" s="18"/>
      <c r="E1353" s="12"/>
      <c r="F1353" s="12"/>
      <c r="G1353" s="40" t="str">
        <f>IF(OR(E1353="",F1353=""),"",NETWORKDAYS(E1353,F1353,Lister!$D$7:$D$13))</f>
        <v/>
      </c>
      <c r="H1353" s="14"/>
      <c r="I1353" s="25" t="str">
        <f t="shared" si="100"/>
        <v/>
      </c>
      <c r="J1353" s="45"/>
      <c r="K1353" s="46"/>
      <c r="L1353" s="15"/>
      <c r="M1353" s="49" t="str">
        <f t="shared" si="101"/>
        <v/>
      </c>
      <c r="N1353" s="47" t="str">
        <f t="shared" si="102"/>
        <v/>
      </c>
      <c r="O1353" s="15"/>
      <c r="P1353" s="15"/>
      <c r="Q1353" s="15"/>
      <c r="R1353" s="48" t="str">
        <f>IFERROR(MAX(IF(OR(O1353="",P1353="",Q1353=""),"",IF(AND(MONTH(E1353)=4,MONTH(F1353)=4),(NETWORKDAYS(E1353,F1353,Lister!$D$7:$D$13)-O1353)*N1353/NETWORKDAYS(Lister!$D$19,Lister!$E$19,Lister!$D$7:$D$13),IF(AND(MONTH(E1353)=4,MONTH(F1353)&gt;4),(NETWORKDAYS(E1353,Lister!$E$19,Lister!$D$7:$D$13)-O1353)*N1353/NETWORKDAYS(Lister!$D$19,Lister!$E$19,Lister!$D$7:$D$13),IF(MONTH(E1353)&gt;4,0)))),0),"")</f>
        <v/>
      </c>
      <c r="S1353" s="48" t="str">
        <f>IFERROR(MAX(IF(OR(O1353="",P1353="",Q1353=""),"",IF(AND(MONTH(E1353)=5,MONTH(F1353)=5),(NETWORKDAYS(E1353,F1353,Lister!$D$7:$D$13)-P1353)*N1353/NETWORKDAYS(Lister!$D$20,Lister!$E$20,Lister!$D$7:$D$13),IF(AND(MONTH(E1353)=4,MONTH(F1353)=5),(NETWORKDAYS(Lister!$D$20,F1353,Lister!$D$7:$D$13)-P1353)*N1353/NETWORKDAYS(Lister!$D$20,Lister!$E$20,Lister!$D$7:$D$13),IF(AND(MONTH(E1353)=5,MONTH(F1353)=6),(NETWORKDAYS(E1353,Lister!$E$20,Lister!$D$7:$D$13)-P1353)*N1353/NETWORKDAYS(Lister!$D$20,Lister!$E$20,Lister!$D$7:$D$13),IF(AND(MONTH(E1353)=4,MONTH(F1353)=6),(NETWORKDAYS(Lister!$D$20,Lister!$E$20,Lister!$D$7:$D$13)-P1353)*N1353/NETWORKDAYS(Lister!$D$20,Lister!$E$20,Lister!$D$7:$D$13),IF(OR(MONTH(F1353)=4,MONTH(E1353)=6),0)))))),0),"")</f>
        <v/>
      </c>
      <c r="T1353" s="48" t="str">
        <f>IFERROR(MAX(IF(OR(O1353="",P1353="",Q1353=""),"",IF(AND(MONTH(E1353)=6,MONTH(F1353)=6),(NETWORKDAYS(E1353,F1353,Lister!$D$7:$D$13)-Q1353)*N1353/NETWORKDAYS(Lister!$D$21,Lister!$E$21,Lister!$D$7:$D$13),IF(AND(MONTH(E1353)&lt;6,MONTH(F1353)=6),(NETWORKDAYS(Lister!$D$21,F1353,Lister!$D$7:$D$13)-Q1353)*N1353/NETWORKDAYS(Lister!$D$21,Lister!$E$21,Lister!$D$7:$D$13),IF(MONTH(F1353)&lt;6,0)))),0),"")</f>
        <v/>
      </c>
      <c r="U1353" s="50" t="str">
        <f t="shared" si="103"/>
        <v/>
      </c>
    </row>
    <row r="1354" spans="1:21" x14ac:dyDescent="0.35">
      <c r="A1354" s="11" t="str">
        <f t="shared" si="104"/>
        <v/>
      </c>
      <c r="B1354" s="32"/>
      <c r="C1354" s="17"/>
      <c r="D1354" s="18"/>
      <c r="E1354" s="12"/>
      <c r="F1354" s="12"/>
      <c r="G1354" s="40" t="str">
        <f>IF(OR(E1354="",F1354=""),"",NETWORKDAYS(E1354,F1354,Lister!$D$7:$D$13))</f>
        <v/>
      </c>
      <c r="H1354" s="14"/>
      <c r="I1354" s="25" t="str">
        <f t="shared" si="100"/>
        <v/>
      </c>
      <c r="J1354" s="45"/>
      <c r="K1354" s="46"/>
      <c r="L1354" s="15"/>
      <c r="M1354" s="49" t="str">
        <f t="shared" si="101"/>
        <v/>
      </c>
      <c r="N1354" s="47" t="str">
        <f t="shared" si="102"/>
        <v/>
      </c>
      <c r="O1354" s="15"/>
      <c r="P1354" s="15"/>
      <c r="Q1354" s="15"/>
      <c r="R1354" s="48" t="str">
        <f>IFERROR(MAX(IF(OR(O1354="",P1354="",Q1354=""),"",IF(AND(MONTH(E1354)=4,MONTH(F1354)=4),(NETWORKDAYS(E1354,F1354,Lister!$D$7:$D$13)-O1354)*N1354/NETWORKDAYS(Lister!$D$19,Lister!$E$19,Lister!$D$7:$D$13),IF(AND(MONTH(E1354)=4,MONTH(F1354)&gt;4),(NETWORKDAYS(E1354,Lister!$E$19,Lister!$D$7:$D$13)-O1354)*N1354/NETWORKDAYS(Lister!$D$19,Lister!$E$19,Lister!$D$7:$D$13),IF(MONTH(E1354)&gt;4,0)))),0),"")</f>
        <v/>
      </c>
      <c r="S1354" s="48" t="str">
        <f>IFERROR(MAX(IF(OR(O1354="",P1354="",Q1354=""),"",IF(AND(MONTH(E1354)=5,MONTH(F1354)=5),(NETWORKDAYS(E1354,F1354,Lister!$D$7:$D$13)-P1354)*N1354/NETWORKDAYS(Lister!$D$20,Lister!$E$20,Lister!$D$7:$D$13),IF(AND(MONTH(E1354)=4,MONTH(F1354)=5),(NETWORKDAYS(Lister!$D$20,F1354,Lister!$D$7:$D$13)-P1354)*N1354/NETWORKDAYS(Lister!$D$20,Lister!$E$20,Lister!$D$7:$D$13),IF(AND(MONTH(E1354)=5,MONTH(F1354)=6),(NETWORKDAYS(E1354,Lister!$E$20,Lister!$D$7:$D$13)-P1354)*N1354/NETWORKDAYS(Lister!$D$20,Lister!$E$20,Lister!$D$7:$D$13),IF(AND(MONTH(E1354)=4,MONTH(F1354)=6),(NETWORKDAYS(Lister!$D$20,Lister!$E$20,Lister!$D$7:$D$13)-P1354)*N1354/NETWORKDAYS(Lister!$D$20,Lister!$E$20,Lister!$D$7:$D$13),IF(OR(MONTH(F1354)=4,MONTH(E1354)=6),0)))))),0),"")</f>
        <v/>
      </c>
      <c r="T1354" s="48" t="str">
        <f>IFERROR(MAX(IF(OR(O1354="",P1354="",Q1354=""),"",IF(AND(MONTH(E1354)=6,MONTH(F1354)=6),(NETWORKDAYS(E1354,F1354,Lister!$D$7:$D$13)-Q1354)*N1354/NETWORKDAYS(Lister!$D$21,Lister!$E$21,Lister!$D$7:$D$13),IF(AND(MONTH(E1354)&lt;6,MONTH(F1354)=6),(NETWORKDAYS(Lister!$D$21,F1354,Lister!$D$7:$D$13)-Q1354)*N1354/NETWORKDAYS(Lister!$D$21,Lister!$E$21,Lister!$D$7:$D$13),IF(MONTH(F1354)&lt;6,0)))),0),"")</f>
        <v/>
      </c>
      <c r="U1354" s="50" t="str">
        <f t="shared" si="103"/>
        <v/>
      </c>
    </row>
    <row r="1355" spans="1:21" x14ac:dyDescent="0.35">
      <c r="A1355" s="11" t="str">
        <f t="shared" si="104"/>
        <v/>
      </c>
      <c r="B1355" s="32"/>
      <c r="C1355" s="17"/>
      <c r="D1355" s="18"/>
      <c r="E1355" s="12"/>
      <c r="F1355" s="12"/>
      <c r="G1355" s="40" t="str">
        <f>IF(OR(E1355="",F1355=""),"",NETWORKDAYS(E1355,F1355,Lister!$D$7:$D$13))</f>
        <v/>
      </c>
      <c r="H1355" s="14"/>
      <c r="I1355" s="25" t="str">
        <f t="shared" si="100"/>
        <v/>
      </c>
      <c r="J1355" s="45"/>
      <c r="K1355" s="46"/>
      <c r="L1355" s="15"/>
      <c r="M1355" s="49" t="str">
        <f t="shared" si="101"/>
        <v/>
      </c>
      <c r="N1355" s="47" t="str">
        <f t="shared" si="102"/>
        <v/>
      </c>
      <c r="O1355" s="15"/>
      <c r="P1355" s="15"/>
      <c r="Q1355" s="15"/>
      <c r="R1355" s="48" t="str">
        <f>IFERROR(MAX(IF(OR(O1355="",P1355="",Q1355=""),"",IF(AND(MONTH(E1355)=4,MONTH(F1355)=4),(NETWORKDAYS(E1355,F1355,Lister!$D$7:$D$13)-O1355)*N1355/NETWORKDAYS(Lister!$D$19,Lister!$E$19,Lister!$D$7:$D$13),IF(AND(MONTH(E1355)=4,MONTH(F1355)&gt;4),(NETWORKDAYS(E1355,Lister!$E$19,Lister!$D$7:$D$13)-O1355)*N1355/NETWORKDAYS(Lister!$D$19,Lister!$E$19,Lister!$D$7:$D$13),IF(MONTH(E1355)&gt;4,0)))),0),"")</f>
        <v/>
      </c>
      <c r="S1355" s="48" t="str">
        <f>IFERROR(MAX(IF(OR(O1355="",P1355="",Q1355=""),"",IF(AND(MONTH(E1355)=5,MONTH(F1355)=5),(NETWORKDAYS(E1355,F1355,Lister!$D$7:$D$13)-P1355)*N1355/NETWORKDAYS(Lister!$D$20,Lister!$E$20,Lister!$D$7:$D$13),IF(AND(MONTH(E1355)=4,MONTH(F1355)=5),(NETWORKDAYS(Lister!$D$20,F1355,Lister!$D$7:$D$13)-P1355)*N1355/NETWORKDAYS(Lister!$D$20,Lister!$E$20,Lister!$D$7:$D$13),IF(AND(MONTH(E1355)=5,MONTH(F1355)=6),(NETWORKDAYS(E1355,Lister!$E$20,Lister!$D$7:$D$13)-P1355)*N1355/NETWORKDAYS(Lister!$D$20,Lister!$E$20,Lister!$D$7:$D$13),IF(AND(MONTH(E1355)=4,MONTH(F1355)=6),(NETWORKDAYS(Lister!$D$20,Lister!$E$20,Lister!$D$7:$D$13)-P1355)*N1355/NETWORKDAYS(Lister!$D$20,Lister!$E$20,Lister!$D$7:$D$13),IF(OR(MONTH(F1355)=4,MONTH(E1355)=6),0)))))),0),"")</f>
        <v/>
      </c>
      <c r="T1355" s="48" t="str">
        <f>IFERROR(MAX(IF(OR(O1355="",P1355="",Q1355=""),"",IF(AND(MONTH(E1355)=6,MONTH(F1355)=6),(NETWORKDAYS(E1355,F1355,Lister!$D$7:$D$13)-Q1355)*N1355/NETWORKDAYS(Lister!$D$21,Lister!$E$21,Lister!$D$7:$D$13),IF(AND(MONTH(E1355)&lt;6,MONTH(F1355)=6),(NETWORKDAYS(Lister!$D$21,F1355,Lister!$D$7:$D$13)-Q1355)*N1355/NETWORKDAYS(Lister!$D$21,Lister!$E$21,Lister!$D$7:$D$13),IF(MONTH(F1355)&lt;6,0)))),0),"")</f>
        <v/>
      </c>
      <c r="U1355" s="50" t="str">
        <f t="shared" si="103"/>
        <v/>
      </c>
    </row>
    <row r="1356" spans="1:21" x14ac:dyDescent="0.35">
      <c r="A1356" s="11" t="str">
        <f t="shared" si="104"/>
        <v/>
      </c>
      <c r="B1356" s="32"/>
      <c r="C1356" s="17"/>
      <c r="D1356" s="18"/>
      <c r="E1356" s="12"/>
      <c r="F1356" s="12"/>
      <c r="G1356" s="40" t="str">
        <f>IF(OR(E1356="",F1356=""),"",NETWORKDAYS(E1356,F1356,Lister!$D$7:$D$13))</f>
        <v/>
      </c>
      <c r="H1356" s="14"/>
      <c r="I1356" s="25" t="str">
        <f t="shared" si="100"/>
        <v/>
      </c>
      <c r="J1356" s="45"/>
      <c r="K1356" s="46"/>
      <c r="L1356" s="15"/>
      <c r="M1356" s="49" t="str">
        <f t="shared" si="101"/>
        <v/>
      </c>
      <c r="N1356" s="47" t="str">
        <f t="shared" si="102"/>
        <v/>
      </c>
      <c r="O1356" s="15"/>
      <c r="P1356" s="15"/>
      <c r="Q1356" s="15"/>
      <c r="R1356" s="48" t="str">
        <f>IFERROR(MAX(IF(OR(O1356="",P1356="",Q1356=""),"",IF(AND(MONTH(E1356)=4,MONTH(F1356)=4),(NETWORKDAYS(E1356,F1356,Lister!$D$7:$D$13)-O1356)*N1356/NETWORKDAYS(Lister!$D$19,Lister!$E$19,Lister!$D$7:$D$13),IF(AND(MONTH(E1356)=4,MONTH(F1356)&gt;4),(NETWORKDAYS(E1356,Lister!$E$19,Lister!$D$7:$D$13)-O1356)*N1356/NETWORKDAYS(Lister!$D$19,Lister!$E$19,Lister!$D$7:$D$13),IF(MONTH(E1356)&gt;4,0)))),0),"")</f>
        <v/>
      </c>
      <c r="S1356" s="48" t="str">
        <f>IFERROR(MAX(IF(OR(O1356="",P1356="",Q1356=""),"",IF(AND(MONTH(E1356)=5,MONTH(F1356)=5),(NETWORKDAYS(E1356,F1356,Lister!$D$7:$D$13)-P1356)*N1356/NETWORKDAYS(Lister!$D$20,Lister!$E$20,Lister!$D$7:$D$13),IF(AND(MONTH(E1356)=4,MONTH(F1356)=5),(NETWORKDAYS(Lister!$D$20,F1356,Lister!$D$7:$D$13)-P1356)*N1356/NETWORKDAYS(Lister!$D$20,Lister!$E$20,Lister!$D$7:$D$13),IF(AND(MONTH(E1356)=5,MONTH(F1356)=6),(NETWORKDAYS(E1356,Lister!$E$20,Lister!$D$7:$D$13)-P1356)*N1356/NETWORKDAYS(Lister!$D$20,Lister!$E$20,Lister!$D$7:$D$13),IF(AND(MONTH(E1356)=4,MONTH(F1356)=6),(NETWORKDAYS(Lister!$D$20,Lister!$E$20,Lister!$D$7:$D$13)-P1356)*N1356/NETWORKDAYS(Lister!$D$20,Lister!$E$20,Lister!$D$7:$D$13),IF(OR(MONTH(F1356)=4,MONTH(E1356)=6),0)))))),0),"")</f>
        <v/>
      </c>
      <c r="T1356" s="48" t="str">
        <f>IFERROR(MAX(IF(OR(O1356="",P1356="",Q1356=""),"",IF(AND(MONTH(E1356)=6,MONTH(F1356)=6),(NETWORKDAYS(E1356,F1356,Lister!$D$7:$D$13)-Q1356)*N1356/NETWORKDAYS(Lister!$D$21,Lister!$E$21,Lister!$D$7:$D$13),IF(AND(MONTH(E1356)&lt;6,MONTH(F1356)=6),(NETWORKDAYS(Lister!$D$21,F1356,Lister!$D$7:$D$13)-Q1356)*N1356/NETWORKDAYS(Lister!$D$21,Lister!$E$21,Lister!$D$7:$D$13),IF(MONTH(F1356)&lt;6,0)))),0),"")</f>
        <v/>
      </c>
      <c r="U1356" s="50" t="str">
        <f t="shared" si="103"/>
        <v/>
      </c>
    </row>
    <row r="1357" spans="1:21" x14ac:dyDescent="0.35">
      <c r="A1357" s="11" t="str">
        <f t="shared" si="104"/>
        <v/>
      </c>
      <c r="B1357" s="32"/>
      <c r="C1357" s="17"/>
      <c r="D1357" s="18"/>
      <c r="E1357" s="12"/>
      <c r="F1357" s="12"/>
      <c r="G1357" s="40" t="str">
        <f>IF(OR(E1357="",F1357=""),"",NETWORKDAYS(E1357,F1357,Lister!$D$7:$D$13))</f>
        <v/>
      </c>
      <c r="H1357" s="14"/>
      <c r="I1357" s="25" t="str">
        <f t="shared" si="100"/>
        <v/>
      </c>
      <c r="J1357" s="45"/>
      <c r="K1357" s="46"/>
      <c r="L1357" s="15"/>
      <c r="M1357" s="49" t="str">
        <f t="shared" si="101"/>
        <v/>
      </c>
      <c r="N1357" s="47" t="str">
        <f t="shared" si="102"/>
        <v/>
      </c>
      <c r="O1357" s="15"/>
      <c r="P1357" s="15"/>
      <c r="Q1357" s="15"/>
      <c r="R1357" s="48" t="str">
        <f>IFERROR(MAX(IF(OR(O1357="",P1357="",Q1357=""),"",IF(AND(MONTH(E1357)=4,MONTH(F1357)=4),(NETWORKDAYS(E1357,F1357,Lister!$D$7:$D$13)-O1357)*N1357/NETWORKDAYS(Lister!$D$19,Lister!$E$19,Lister!$D$7:$D$13),IF(AND(MONTH(E1357)=4,MONTH(F1357)&gt;4),(NETWORKDAYS(E1357,Lister!$E$19,Lister!$D$7:$D$13)-O1357)*N1357/NETWORKDAYS(Lister!$D$19,Lister!$E$19,Lister!$D$7:$D$13),IF(MONTH(E1357)&gt;4,0)))),0),"")</f>
        <v/>
      </c>
      <c r="S1357" s="48" t="str">
        <f>IFERROR(MAX(IF(OR(O1357="",P1357="",Q1357=""),"",IF(AND(MONTH(E1357)=5,MONTH(F1357)=5),(NETWORKDAYS(E1357,F1357,Lister!$D$7:$D$13)-P1357)*N1357/NETWORKDAYS(Lister!$D$20,Lister!$E$20,Lister!$D$7:$D$13),IF(AND(MONTH(E1357)=4,MONTH(F1357)=5),(NETWORKDAYS(Lister!$D$20,F1357,Lister!$D$7:$D$13)-P1357)*N1357/NETWORKDAYS(Lister!$D$20,Lister!$E$20,Lister!$D$7:$D$13),IF(AND(MONTH(E1357)=5,MONTH(F1357)=6),(NETWORKDAYS(E1357,Lister!$E$20,Lister!$D$7:$D$13)-P1357)*N1357/NETWORKDAYS(Lister!$D$20,Lister!$E$20,Lister!$D$7:$D$13),IF(AND(MONTH(E1357)=4,MONTH(F1357)=6),(NETWORKDAYS(Lister!$D$20,Lister!$E$20,Lister!$D$7:$D$13)-P1357)*N1357/NETWORKDAYS(Lister!$D$20,Lister!$E$20,Lister!$D$7:$D$13),IF(OR(MONTH(F1357)=4,MONTH(E1357)=6),0)))))),0),"")</f>
        <v/>
      </c>
      <c r="T1357" s="48" t="str">
        <f>IFERROR(MAX(IF(OR(O1357="",P1357="",Q1357=""),"",IF(AND(MONTH(E1357)=6,MONTH(F1357)=6),(NETWORKDAYS(E1357,F1357,Lister!$D$7:$D$13)-Q1357)*N1357/NETWORKDAYS(Lister!$D$21,Lister!$E$21,Lister!$D$7:$D$13),IF(AND(MONTH(E1357)&lt;6,MONTH(F1357)=6),(NETWORKDAYS(Lister!$D$21,F1357,Lister!$D$7:$D$13)-Q1357)*N1357/NETWORKDAYS(Lister!$D$21,Lister!$E$21,Lister!$D$7:$D$13),IF(MONTH(F1357)&lt;6,0)))),0),"")</f>
        <v/>
      </c>
      <c r="U1357" s="50" t="str">
        <f t="shared" si="103"/>
        <v/>
      </c>
    </row>
    <row r="1358" spans="1:21" x14ac:dyDescent="0.35">
      <c r="A1358" s="11" t="str">
        <f t="shared" si="104"/>
        <v/>
      </c>
      <c r="B1358" s="32"/>
      <c r="C1358" s="17"/>
      <c r="D1358" s="18"/>
      <c r="E1358" s="12"/>
      <c r="F1358" s="12"/>
      <c r="G1358" s="40" t="str">
        <f>IF(OR(E1358="",F1358=""),"",NETWORKDAYS(E1358,F1358,Lister!$D$7:$D$13))</f>
        <v/>
      </c>
      <c r="H1358" s="14"/>
      <c r="I1358" s="25" t="str">
        <f t="shared" si="100"/>
        <v/>
      </c>
      <c r="J1358" s="45"/>
      <c r="K1358" s="46"/>
      <c r="L1358" s="15"/>
      <c r="M1358" s="49" t="str">
        <f t="shared" si="101"/>
        <v/>
      </c>
      <c r="N1358" s="47" t="str">
        <f t="shared" si="102"/>
        <v/>
      </c>
      <c r="O1358" s="15"/>
      <c r="P1358" s="15"/>
      <c r="Q1358" s="15"/>
      <c r="R1358" s="48" t="str">
        <f>IFERROR(MAX(IF(OR(O1358="",P1358="",Q1358=""),"",IF(AND(MONTH(E1358)=4,MONTH(F1358)=4),(NETWORKDAYS(E1358,F1358,Lister!$D$7:$D$13)-O1358)*N1358/NETWORKDAYS(Lister!$D$19,Lister!$E$19,Lister!$D$7:$D$13),IF(AND(MONTH(E1358)=4,MONTH(F1358)&gt;4),(NETWORKDAYS(E1358,Lister!$E$19,Lister!$D$7:$D$13)-O1358)*N1358/NETWORKDAYS(Lister!$D$19,Lister!$E$19,Lister!$D$7:$D$13),IF(MONTH(E1358)&gt;4,0)))),0),"")</f>
        <v/>
      </c>
      <c r="S1358" s="48" t="str">
        <f>IFERROR(MAX(IF(OR(O1358="",P1358="",Q1358=""),"",IF(AND(MONTH(E1358)=5,MONTH(F1358)=5),(NETWORKDAYS(E1358,F1358,Lister!$D$7:$D$13)-P1358)*N1358/NETWORKDAYS(Lister!$D$20,Lister!$E$20,Lister!$D$7:$D$13),IF(AND(MONTH(E1358)=4,MONTH(F1358)=5),(NETWORKDAYS(Lister!$D$20,F1358,Lister!$D$7:$D$13)-P1358)*N1358/NETWORKDAYS(Lister!$D$20,Lister!$E$20,Lister!$D$7:$D$13),IF(AND(MONTH(E1358)=5,MONTH(F1358)=6),(NETWORKDAYS(E1358,Lister!$E$20,Lister!$D$7:$D$13)-P1358)*N1358/NETWORKDAYS(Lister!$D$20,Lister!$E$20,Lister!$D$7:$D$13),IF(AND(MONTH(E1358)=4,MONTH(F1358)=6),(NETWORKDAYS(Lister!$D$20,Lister!$E$20,Lister!$D$7:$D$13)-P1358)*N1358/NETWORKDAYS(Lister!$D$20,Lister!$E$20,Lister!$D$7:$D$13),IF(OR(MONTH(F1358)=4,MONTH(E1358)=6),0)))))),0),"")</f>
        <v/>
      </c>
      <c r="T1358" s="48" t="str">
        <f>IFERROR(MAX(IF(OR(O1358="",P1358="",Q1358=""),"",IF(AND(MONTH(E1358)=6,MONTH(F1358)=6),(NETWORKDAYS(E1358,F1358,Lister!$D$7:$D$13)-Q1358)*N1358/NETWORKDAYS(Lister!$D$21,Lister!$E$21,Lister!$D$7:$D$13),IF(AND(MONTH(E1358)&lt;6,MONTH(F1358)=6),(NETWORKDAYS(Lister!$D$21,F1358,Lister!$D$7:$D$13)-Q1358)*N1358/NETWORKDAYS(Lister!$D$21,Lister!$E$21,Lister!$D$7:$D$13),IF(MONTH(F1358)&lt;6,0)))),0),"")</f>
        <v/>
      </c>
      <c r="U1358" s="50" t="str">
        <f t="shared" si="103"/>
        <v/>
      </c>
    </row>
    <row r="1359" spans="1:21" x14ac:dyDescent="0.35">
      <c r="A1359" s="11" t="str">
        <f t="shared" si="104"/>
        <v/>
      </c>
      <c r="B1359" s="32"/>
      <c r="C1359" s="17"/>
      <c r="D1359" s="18"/>
      <c r="E1359" s="12"/>
      <c r="F1359" s="12"/>
      <c r="G1359" s="40" t="str">
        <f>IF(OR(E1359="",F1359=""),"",NETWORKDAYS(E1359,F1359,Lister!$D$7:$D$13))</f>
        <v/>
      </c>
      <c r="H1359" s="14"/>
      <c r="I1359" s="25" t="str">
        <f t="shared" si="100"/>
        <v/>
      </c>
      <c r="J1359" s="45"/>
      <c r="K1359" s="46"/>
      <c r="L1359" s="15"/>
      <c r="M1359" s="49" t="str">
        <f t="shared" si="101"/>
        <v/>
      </c>
      <c r="N1359" s="47" t="str">
        <f t="shared" si="102"/>
        <v/>
      </c>
      <c r="O1359" s="15"/>
      <c r="P1359" s="15"/>
      <c r="Q1359" s="15"/>
      <c r="R1359" s="48" t="str">
        <f>IFERROR(MAX(IF(OR(O1359="",P1359="",Q1359=""),"",IF(AND(MONTH(E1359)=4,MONTH(F1359)=4),(NETWORKDAYS(E1359,F1359,Lister!$D$7:$D$13)-O1359)*N1359/NETWORKDAYS(Lister!$D$19,Lister!$E$19,Lister!$D$7:$D$13),IF(AND(MONTH(E1359)=4,MONTH(F1359)&gt;4),(NETWORKDAYS(E1359,Lister!$E$19,Lister!$D$7:$D$13)-O1359)*N1359/NETWORKDAYS(Lister!$D$19,Lister!$E$19,Lister!$D$7:$D$13),IF(MONTH(E1359)&gt;4,0)))),0),"")</f>
        <v/>
      </c>
      <c r="S1359" s="48" t="str">
        <f>IFERROR(MAX(IF(OR(O1359="",P1359="",Q1359=""),"",IF(AND(MONTH(E1359)=5,MONTH(F1359)=5),(NETWORKDAYS(E1359,F1359,Lister!$D$7:$D$13)-P1359)*N1359/NETWORKDAYS(Lister!$D$20,Lister!$E$20,Lister!$D$7:$D$13),IF(AND(MONTH(E1359)=4,MONTH(F1359)=5),(NETWORKDAYS(Lister!$D$20,F1359,Lister!$D$7:$D$13)-P1359)*N1359/NETWORKDAYS(Lister!$D$20,Lister!$E$20,Lister!$D$7:$D$13),IF(AND(MONTH(E1359)=5,MONTH(F1359)=6),(NETWORKDAYS(E1359,Lister!$E$20,Lister!$D$7:$D$13)-P1359)*N1359/NETWORKDAYS(Lister!$D$20,Lister!$E$20,Lister!$D$7:$D$13),IF(AND(MONTH(E1359)=4,MONTH(F1359)=6),(NETWORKDAYS(Lister!$D$20,Lister!$E$20,Lister!$D$7:$D$13)-P1359)*N1359/NETWORKDAYS(Lister!$D$20,Lister!$E$20,Lister!$D$7:$D$13),IF(OR(MONTH(F1359)=4,MONTH(E1359)=6),0)))))),0),"")</f>
        <v/>
      </c>
      <c r="T1359" s="48" t="str">
        <f>IFERROR(MAX(IF(OR(O1359="",P1359="",Q1359=""),"",IF(AND(MONTH(E1359)=6,MONTH(F1359)=6),(NETWORKDAYS(E1359,F1359,Lister!$D$7:$D$13)-Q1359)*N1359/NETWORKDAYS(Lister!$D$21,Lister!$E$21,Lister!$D$7:$D$13),IF(AND(MONTH(E1359)&lt;6,MONTH(F1359)=6),(NETWORKDAYS(Lister!$D$21,F1359,Lister!$D$7:$D$13)-Q1359)*N1359/NETWORKDAYS(Lister!$D$21,Lister!$E$21,Lister!$D$7:$D$13),IF(MONTH(F1359)&lt;6,0)))),0),"")</f>
        <v/>
      </c>
      <c r="U1359" s="50" t="str">
        <f t="shared" si="103"/>
        <v/>
      </c>
    </row>
    <row r="1360" spans="1:21" x14ac:dyDescent="0.35">
      <c r="A1360" s="11" t="str">
        <f t="shared" si="104"/>
        <v/>
      </c>
      <c r="B1360" s="32"/>
      <c r="C1360" s="17"/>
      <c r="D1360" s="18"/>
      <c r="E1360" s="12"/>
      <c r="F1360" s="12"/>
      <c r="G1360" s="40" t="str">
        <f>IF(OR(E1360="",F1360=""),"",NETWORKDAYS(E1360,F1360,Lister!$D$7:$D$13))</f>
        <v/>
      </c>
      <c r="H1360" s="14"/>
      <c r="I1360" s="25" t="str">
        <f t="shared" si="100"/>
        <v/>
      </c>
      <c r="J1360" s="45"/>
      <c r="K1360" s="46"/>
      <c r="L1360" s="15"/>
      <c r="M1360" s="49" t="str">
        <f t="shared" si="101"/>
        <v/>
      </c>
      <c r="N1360" s="47" t="str">
        <f t="shared" si="102"/>
        <v/>
      </c>
      <c r="O1360" s="15"/>
      <c r="P1360" s="15"/>
      <c r="Q1360" s="15"/>
      <c r="R1360" s="48" t="str">
        <f>IFERROR(MAX(IF(OR(O1360="",P1360="",Q1360=""),"",IF(AND(MONTH(E1360)=4,MONTH(F1360)=4),(NETWORKDAYS(E1360,F1360,Lister!$D$7:$D$13)-O1360)*N1360/NETWORKDAYS(Lister!$D$19,Lister!$E$19,Lister!$D$7:$D$13),IF(AND(MONTH(E1360)=4,MONTH(F1360)&gt;4),(NETWORKDAYS(E1360,Lister!$E$19,Lister!$D$7:$D$13)-O1360)*N1360/NETWORKDAYS(Lister!$D$19,Lister!$E$19,Lister!$D$7:$D$13),IF(MONTH(E1360)&gt;4,0)))),0),"")</f>
        <v/>
      </c>
      <c r="S1360" s="48" t="str">
        <f>IFERROR(MAX(IF(OR(O1360="",P1360="",Q1360=""),"",IF(AND(MONTH(E1360)=5,MONTH(F1360)=5),(NETWORKDAYS(E1360,F1360,Lister!$D$7:$D$13)-P1360)*N1360/NETWORKDAYS(Lister!$D$20,Lister!$E$20,Lister!$D$7:$D$13),IF(AND(MONTH(E1360)=4,MONTH(F1360)=5),(NETWORKDAYS(Lister!$D$20,F1360,Lister!$D$7:$D$13)-P1360)*N1360/NETWORKDAYS(Lister!$D$20,Lister!$E$20,Lister!$D$7:$D$13),IF(AND(MONTH(E1360)=5,MONTH(F1360)=6),(NETWORKDAYS(E1360,Lister!$E$20,Lister!$D$7:$D$13)-P1360)*N1360/NETWORKDAYS(Lister!$D$20,Lister!$E$20,Lister!$D$7:$D$13),IF(AND(MONTH(E1360)=4,MONTH(F1360)=6),(NETWORKDAYS(Lister!$D$20,Lister!$E$20,Lister!$D$7:$D$13)-P1360)*N1360/NETWORKDAYS(Lister!$D$20,Lister!$E$20,Lister!$D$7:$D$13),IF(OR(MONTH(F1360)=4,MONTH(E1360)=6),0)))))),0),"")</f>
        <v/>
      </c>
      <c r="T1360" s="48" t="str">
        <f>IFERROR(MAX(IF(OR(O1360="",P1360="",Q1360=""),"",IF(AND(MONTH(E1360)=6,MONTH(F1360)=6),(NETWORKDAYS(E1360,F1360,Lister!$D$7:$D$13)-Q1360)*N1360/NETWORKDAYS(Lister!$D$21,Lister!$E$21,Lister!$D$7:$D$13),IF(AND(MONTH(E1360)&lt;6,MONTH(F1360)=6),(NETWORKDAYS(Lister!$D$21,F1360,Lister!$D$7:$D$13)-Q1360)*N1360/NETWORKDAYS(Lister!$D$21,Lister!$E$21,Lister!$D$7:$D$13),IF(MONTH(F1360)&lt;6,0)))),0),"")</f>
        <v/>
      </c>
      <c r="U1360" s="50" t="str">
        <f t="shared" si="103"/>
        <v/>
      </c>
    </row>
    <row r="1361" spans="1:21" x14ac:dyDescent="0.35">
      <c r="A1361" s="11" t="str">
        <f t="shared" si="104"/>
        <v/>
      </c>
      <c r="B1361" s="32"/>
      <c r="C1361" s="17"/>
      <c r="D1361" s="18"/>
      <c r="E1361" s="12"/>
      <c r="F1361" s="12"/>
      <c r="G1361" s="40" t="str">
        <f>IF(OR(E1361="",F1361=""),"",NETWORKDAYS(E1361,F1361,Lister!$D$7:$D$13))</f>
        <v/>
      </c>
      <c r="H1361" s="14"/>
      <c r="I1361" s="25" t="str">
        <f t="shared" si="100"/>
        <v/>
      </c>
      <c r="J1361" s="45"/>
      <c r="K1361" s="46"/>
      <c r="L1361" s="15"/>
      <c r="M1361" s="49" t="str">
        <f t="shared" si="101"/>
        <v/>
      </c>
      <c r="N1361" s="47" t="str">
        <f t="shared" si="102"/>
        <v/>
      </c>
      <c r="O1361" s="15"/>
      <c r="P1361" s="15"/>
      <c r="Q1361" s="15"/>
      <c r="R1361" s="48" t="str">
        <f>IFERROR(MAX(IF(OR(O1361="",P1361="",Q1361=""),"",IF(AND(MONTH(E1361)=4,MONTH(F1361)=4),(NETWORKDAYS(E1361,F1361,Lister!$D$7:$D$13)-O1361)*N1361/NETWORKDAYS(Lister!$D$19,Lister!$E$19,Lister!$D$7:$D$13),IF(AND(MONTH(E1361)=4,MONTH(F1361)&gt;4),(NETWORKDAYS(E1361,Lister!$E$19,Lister!$D$7:$D$13)-O1361)*N1361/NETWORKDAYS(Lister!$D$19,Lister!$E$19,Lister!$D$7:$D$13),IF(MONTH(E1361)&gt;4,0)))),0),"")</f>
        <v/>
      </c>
      <c r="S1361" s="48" t="str">
        <f>IFERROR(MAX(IF(OR(O1361="",P1361="",Q1361=""),"",IF(AND(MONTH(E1361)=5,MONTH(F1361)=5),(NETWORKDAYS(E1361,F1361,Lister!$D$7:$D$13)-P1361)*N1361/NETWORKDAYS(Lister!$D$20,Lister!$E$20,Lister!$D$7:$D$13),IF(AND(MONTH(E1361)=4,MONTH(F1361)=5),(NETWORKDAYS(Lister!$D$20,F1361,Lister!$D$7:$D$13)-P1361)*N1361/NETWORKDAYS(Lister!$D$20,Lister!$E$20,Lister!$D$7:$D$13),IF(AND(MONTH(E1361)=5,MONTH(F1361)=6),(NETWORKDAYS(E1361,Lister!$E$20,Lister!$D$7:$D$13)-P1361)*N1361/NETWORKDAYS(Lister!$D$20,Lister!$E$20,Lister!$D$7:$D$13),IF(AND(MONTH(E1361)=4,MONTH(F1361)=6),(NETWORKDAYS(Lister!$D$20,Lister!$E$20,Lister!$D$7:$D$13)-P1361)*N1361/NETWORKDAYS(Lister!$D$20,Lister!$E$20,Lister!$D$7:$D$13),IF(OR(MONTH(F1361)=4,MONTH(E1361)=6),0)))))),0),"")</f>
        <v/>
      </c>
      <c r="T1361" s="48" t="str">
        <f>IFERROR(MAX(IF(OR(O1361="",P1361="",Q1361=""),"",IF(AND(MONTH(E1361)=6,MONTH(F1361)=6),(NETWORKDAYS(E1361,F1361,Lister!$D$7:$D$13)-Q1361)*N1361/NETWORKDAYS(Lister!$D$21,Lister!$E$21,Lister!$D$7:$D$13),IF(AND(MONTH(E1361)&lt;6,MONTH(F1361)=6),(NETWORKDAYS(Lister!$D$21,F1361,Lister!$D$7:$D$13)-Q1361)*N1361/NETWORKDAYS(Lister!$D$21,Lister!$E$21,Lister!$D$7:$D$13),IF(MONTH(F1361)&lt;6,0)))),0),"")</f>
        <v/>
      </c>
      <c r="U1361" s="50" t="str">
        <f t="shared" si="103"/>
        <v/>
      </c>
    </row>
    <row r="1362" spans="1:21" x14ac:dyDescent="0.35">
      <c r="A1362" s="11" t="str">
        <f t="shared" si="104"/>
        <v/>
      </c>
      <c r="B1362" s="32"/>
      <c r="C1362" s="17"/>
      <c r="D1362" s="18"/>
      <c r="E1362" s="12"/>
      <c r="F1362" s="12"/>
      <c r="G1362" s="40" t="str">
        <f>IF(OR(E1362="",F1362=""),"",NETWORKDAYS(E1362,F1362,Lister!$D$7:$D$13))</f>
        <v/>
      </c>
      <c r="H1362" s="14"/>
      <c r="I1362" s="25" t="str">
        <f t="shared" si="100"/>
        <v/>
      </c>
      <c r="J1362" s="45"/>
      <c r="K1362" s="46"/>
      <c r="L1362" s="15"/>
      <c r="M1362" s="49" t="str">
        <f t="shared" si="101"/>
        <v/>
      </c>
      <c r="N1362" s="47" t="str">
        <f t="shared" si="102"/>
        <v/>
      </c>
      <c r="O1362" s="15"/>
      <c r="P1362" s="15"/>
      <c r="Q1362" s="15"/>
      <c r="R1362" s="48" t="str">
        <f>IFERROR(MAX(IF(OR(O1362="",P1362="",Q1362=""),"",IF(AND(MONTH(E1362)=4,MONTH(F1362)=4),(NETWORKDAYS(E1362,F1362,Lister!$D$7:$D$13)-O1362)*N1362/NETWORKDAYS(Lister!$D$19,Lister!$E$19,Lister!$D$7:$D$13),IF(AND(MONTH(E1362)=4,MONTH(F1362)&gt;4),(NETWORKDAYS(E1362,Lister!$E$19,Lister!$D$7:$D$13)-O1362)*N1362/NETWORKDAYS(Lister!$D$19,Lister!$E$19,Lister!$D$7:$D$13),IF(MONTH(E1362)&gt;4,0)))),0),"")</f>
        <v/>
      </c>
      <c r="S1362" s="48" t="str">
        <f>IFERROR(MAX(IF(OR(O1362="",P1362="",Q1362=""),"",IF(AND(MONTH(E1362)=5,MONTH(F1362)=5),(NETWORKDAYS(E1362,F1362,Lister!$D$7:$D$13)-P1362)*N1362/NETWORKDAYS(Lister!$D$20,Lister!$E$20,Lister!$D$7:$D$13),IF(AND(MONTH(E1362)=4,MONTH(F1362)=5),(NETWORKDAYS(Lister!$D$20,F1362,Lister!$D$7:$D$13)-P1362)*N1362/NETWORKDAYS(Lister!$D$20,Lister!$E$20,Lister!$D$7:$D$13),IF(AND(MONTH(E1362)=5,MONTH(F1362)=6),(NETWORKDAYS(E1362,Lister!$E$20,Lister!$D$7:$D$13)-P1362)*N1362/NETWORKDAYS(Lister!$D$20,Lister!$E$20,Lister!$D$7:$D$13),IF(AND(MONTH(E1362)=4,MONTH(F1362)=6),(NETWORKDAYS(Lister!$D$20,Lister!$E$20,Lister!$D$7:$D$13)-P1362)*N1362/NETWORKDAYS(Lister!$D$20,Lister!$E$20,Lister!$D$7:$D$13),IF(OR(MONTH(F1362)=4,MONTH(E1362)=6),0)))))),0),"")</f>
        <v/>
      </c>
      <c r="T1362" s="48" t="str">
        <f>IFERROR(MAX(IF(OR(O1362="",P1362="",Q1362=""),"",IF(AND(MONTH(E1362)=6,MONTH(F1362)=6),(NETWORKDAYS(E1362,F1362,Lister!$D$7:$D$13)-Q1362)*N1362/NETWORKDAYS(Lister!$D$21,Lister!$E$21,Lister!$D$7:$D$13),IF(AND(MONTH(E1362)&lt;6,MONTH(F1362)=6),(NETWORKDAYS(Lister!$D$21,F1362,Lister!$D$7:$D$13)-Q1362)*N1362/NETWORKDAYS(Lister!$D$21,Lister!$E$21,Lister!$D$7:$D$13),IF(MONTH(F1362)&lt;6,0)))),0),"")</f>
        <v/>
      </c>
      <c r="U1362" s="50" t="str">
        <f t="shared" si="103"/>
        <v/>
      </c>
    </row>
    <row r="1363" spans="1:21" x14ac:dyDescent="0.35">
      <c r="A1363" s="11" t="str">
        <f t="shared" si="104"/>
        <v/>
      </c>
      <c r="B1363" s="32"/>
      <c r="C1363" s="17"/>
      <c r="D1363" s="18"/>
      <c r="E1363" s="12"/>
      <c r="F1363" s="12"/>
      <c r="G1363" s="40" t="str">
        <f>IF(OR(E1363="",F1363=""),"",NETWORKDAYS(E1363,F1363,Lister!$D$7:$D$13))</f>
        <v/>
      </c>
      <c r="H1363" s="14"/>
      <c r="I1363" s="25" t="str">
        <f t="shared" si="100"/>
        <v/>
      </c>
      <c r="J1363" s="45"/>
      <c r="K1363" s="46"/>
      <c r="L1363" s="15"/>
      <c r="M1363" s="49" t="str">
        <f t="shared" si="101"/>
        <v/>
      </c>
      <c r="N1363" s="47" t="str">
        <f t="shared" si="102"/>
        <v/>
      </c>
      <c r="O1363" s="15"/>
      <c r="P1363" s="15"/>
      <c r="Q1363" s="15"/>
      <c r="R1363" s="48" t="str">
        <f>IFERROR(MAX(IF(OR(O1363="",P1363="",Q1363=""),"",IF(AND(MONTH(E1363)=4,MONTH(F1363)=4),(NETWORKDAYS(E1363,F1363,Lister!$D$7:$D$13)-O1363)*N1363/NETWORKDAYS(Lister!$D$19,Lister!$E$19,Lister!$D$7:$D$13),IF(AND(MONTH(E1363)=4,MONTH(F1363)&gt;4),(NETWORKDAYS(E1363,Lister!$E$19,Lister!$D$7:$D$13)-O1363)*N1363/NETWORKDAYS(Lister!$D$19,Lister!$E$19,Lister!$D$7:$D$13),IF(MONTH(E1363)&gt;4,0)))),0),"")</f>
        <v/>
      </c>
      <c r="S1363" s="48" t="str">
        <f>IFERROR(MAX(IF(OR(O1363="",P1363="",Q1363=""),"",IF(AND(MONTH(E1363)=5,MONTH(F1363)=5),(NETWORKDAYS(E1363,F1363,Lister!$D$7:$D$13)-P1363)*N1363/NETWORKDAYS(Lister!$D$20,Lister!$E$20,Lister!$D$7:$D$13),IF(AND(MONTH(E1363)=4,MONTH(F1363)=5),(NETWORKDAYS(Lister!$D$20,F1363,Lister!$D$7:$D$13)-P1363)*N1363/NETWORKDAYS(Lister!$D$20,Lister!$E$20,Lister!$D$7:$D$13),IF(AND(MONTH(E1363)=5,MONTH(F1363)=6),(NETWORKDAYS(E1363,Lister!$E$20,Lister!$D$7:$D$13)-P1363)*N1363/NETWORKDAYS(Lister!$D$20,Lister!$E$20,Lister!$D$7:$D$13),IF(AND(MONTH(E1363)=4,MONTH(F1363)=6),(NETWORKDAYS(Lister!$D$20,Lister!$E$20,Lister!$D$7:$D$13)-P1363)*N1363/NETWORKDAYS(Lister!$D$20,Lister!$E$20,Lister!$D$7:$D$13),IF(OR(MONTH(F1363)=4,MONTH(E1363)=6),0)))))),0),"")</f>
        <v/>
      </c>
      <c r="T1363" s="48" t="str">
        <f>IFERROR(MAX(IF(OR(O1363="",P1363="",Q1363=""),"",IF(AND(MONTH(E1363)=6,MONTH(F1363)=6),(NETWORKDAYS(E1363,F1363,Lister!$D$7:$D$13)-Q1363)*N1363/NETWORKDAYS(Lister!$D$21,Lister!$E$21,Lister!$D$7:$D$13),IF(AND(MONTH(E1363)&lt;6,MONTH(F1363)=6),(NETWORKDAYS(Lister!$D$21,F1363,Lister!$D$7:$D$13)-Q1363)*N1363/NETWORKDAYS(Lister!$D$21,Lister!$E$21,Lister!$D$7:$D$13),IF(MONTH(F1363)&lt;6,0)))),0),"")</f>
        <v/>
      </c>
      <c r="U1363" s="50" t="str">
        <f t="shared" si="103"/>
        <v/>
      </c>
    </row>
    <row r="1364" spans="1:21" x14ac:dyDescent="0.35">
      <c r="A1364" s="11" t="str">
        <f t="shared" si="104"/>
        <v/>
      </c>
      <c r="B1364" s="32"/>
      <c r="C1364" s="17"/>
      <c r="D1364" s="18"/>
      <c r="E1364" s="12"/>
      <c r="F1364" s="12"/>
      <c r="G1364" s="40" t="str">
        <f>IF(OR(E1364="",F1364=""),"",NETWORKDAYS(E1364,F1364,Lister!$D$7:$D$13))</f>
        <v/>
      </c>
      <c r="H1364" s="14"/>
      <c r="I1364" s="25" t="str">
        <f t="shared" si="100"/>
        <v/>
      </c>
      <c r="J1364" s="45"/>
      <c r="K1364" s="46"/>
      <c r="L1364" s="15"/>
      <c r="M1364" s="49" t="str">
        <f t="shared" si="101"/>
        <v/>
      </c>
      <c r="N1364" s="47" t="str">
        <f t="shared" si="102"/>
        <v/>
      </c>
      <c r="O1364" s="15"/>
      <c r="P1364" s="15"/>
      <c r="Q1364" s="15"/>
      <c r="R1364" s="48" t="str">
        <f>IFERROR(MAX(IF(OR(O1364="",P1364="",Q1364=""),"",IF(AND(MONTH(E1364)=4,MONTH(F1364)=4),(NETWORKDAYS(E1364,F1364,Lister!$D$7:$D$13)-O1364)*N1364/NETWORKDAYS(Lister!$D$19,Lister!$E$19,Lister!$D$7:$D$13),IF(AND(MONTH(E1364)=4,MONTH(F1364)&gt;4),(NETWORKDAYS(E1364,Lister!$E$19,Lister!$D$7:$D$13)-O1364)*N1364/NETWORKDAYS(Lister!$D$19,Lister!$E$19,Lister!$D$7:$D$13),IF(MONTH(E1364)&gt;4,0)))),0),"")</f>
        <v/>
      </c>
      <c r="S1364" s="48" t="str">
        <f>IFERROR(MAX(IF(OR(O1364="",P1364="",Q1364=""),"",IF(AND(MONTH(E1364)=5,MONTH(F1364)=5),(NETWORKDAYS(E1364,F1364,Lister!$D$7:$D$13)-P1364)*N1364/NETWORKDAYS(Lister!$D$20,Lister!$E$20,Lister!$D$7:$D$13),IF(AND(MONTH(E1364)=4,MONTH(F1364)=5),(NETWORKDAYS(Lister!$D$20,F1364,Lister!$D$7:$D$13)-P1364)*N1364/NETWORKDAYS(Lister!$D$20,Lister!$E$20,Lister!$D$7:$D$13),IF(AND(MONTH(E1364)=5,MONTH(F1364)=6),(NETWORKDAYS(E1364,Lister!$E$20,Lister!$D$7:$D$13)-P1364)*N1364/NETWORKDAYS(Lister!$D$20,Lister!$E$20,Lister!$D$7:$D$13),IF(AND(MONTH(E1364)=4,MONTH(F1364)=6),(NETWORKDAYS(Lister!$D$20,Lister!$E$20,Lister!$D$7:$D$13)-P1364)*N1364/NETWORKDAYS(Lister!$D$20,Lister!$E$20,Lister!$D$7:$D$13),IF(OR(MONTH(F1364)=4,MONTH(E1364)=6),0)))))),0),"")</f>
        <v/>
      </c>
      <c r="T1364" s="48" t="str">
        <f>IFERROR(MAX(IF(OR(O1364="",P1364="",Q1364=""),"",IF(AND(MONTH(E1364)=6,MONTH(F1364)=6),(NETWORKDAYS(E1364,F1364,Lister!$D$7:$D$13)-Q1364)*N1364/NETWORKDAYS(Lister!$D$21,Lister!$E$21,Lister!$D$7:$D$13),IF(AND(MONTH(E1364)&lt;6,MONTH(F1364)=6),(NETWORKDAYS(Lister!$D$21,F1364,Lister!$D$7:$D$13)-Q1364)*N1364/NETWORKDAYS(Lister!$D$21,Lister!$E$21,Lister!$D$7:$D$13),IF(MONTH(F1364)&lt;6,0)))),0),"")</f>
        <v/>
      </c>
      <c r="U1364" s="50" t="str">
        <f t="shared" si="103"/>
        <v/>
      </c>
    </row>
    <row r="1365" spans="1:21" x14ac:dyDescent="0.35">
      <c r="A1365" s="11" t="str">
        <f t="shared" si="104"/>
        <v/>
      </c>
      <c r="B1365" s="32"/>
      <c r="C1365" s="17"/>
      <c r="D1365" s="18"/>
      <c r="E1365" s="12"/>
      <c r="F1365" s="12"/>
      <c r="G1365" s="40" t="str">
        <f>IF(OR(E1365="",F1365=""),"",NETWORKDAYS(E1365,F1365,Lister!$D$7:$D$13))</f>
        <v/>
      </c>
      <c r="H1365" s="14"/>
      <c r="I1365" s="25" t="str">
        <f t="shared" si="100"/>
        <v/>
      </c>
      <c r="J1365" s="45"/>
      <c r="K1365" s="46"/>
      <c r="L1365" s="15"/>
      <c r="M1365" s="49" t="str">
        <f t="shared" si="101"/>
        <v/>
      </c>
      <c r="N1365" s="47" t="str">
        <f t="shared" si="102"/>
        <v/>
      </c>
      <c r="O1365" s="15"/>
      <c r="P1365" s="15"/>
      <c r="Q1365" s="15"/>
      <c r="R1365" s="48" t="str">
        <f>IFERROR(MAX(IF(OR(O1365="",P1365="",Q1365=""),"",IF(AND(MONTH(E1365)=4,MONTH(F1365)=4),(NETWORKDAYS(E1365,F1365,Lister!$D$7:$D$13)-O1365)*N1365/NETWORKDAYS(Lister!$D$19,Lister!$E$19,Lister!$D$7:$D$13),IF(AND(MONTH(E1365)=4,MONTH(F1365)&gt;4),(NETWORKDAYS(E1365,Lister!$E$19,Lister!$D$7:$D$13)-O1365)*N1365/NETWORKDAYS(Lister!$D$19,Lister!$E$19,Lister!$D$7:$D$13),IF(MONTH(E1365)&gt;4,0)))),0),"")</f>
        <v/>
      </c>
      <c r="S1365" s="48" t="str">
        <f>IFERROR(MAX(IF(OR(O1365="",P1365="",Q1365=""),"",IF(AND(MONTH(E1365)=5,MONTH(F1365)=5),(NETWORKDAYS(E1365,F1365,Lister!$D$7:$D$13)-P1365)*N1365/NETWORKDAYS(Lister!$D$20,Lister!$E$20,Lister!$D$7:$D$13),IF(AND(MONTH(E1365)=4,MONTH(F1365)=5),(NETWORKDAYS(Lister!$D$20,F1365,Lister!$D$7:$D$13)-P1365)*N1365/NETWORKDAYS(Lister!$D$20,Lister!$E$20,Lister!$D$7:$D$13),IF(AND(MONTH(E1365)=5,MONTH(F1365)=6),(NETWORKDAYS(E1365,Lister!$E$20,Lister!$D$7:$D$13)-P1365)*N1365/NETWORKDAYS(Lister!$D$20,Lister!$E$20,Lister!$D$7:$D$13),IF(AND(MONTH(E1365)=4,MONTH(F1365)=6),(NETWORKDAYS(Lister!$D$20,Lister!$E$20,Lister!$D$7:$D$13)-P1365)*N1365/NETWORKDAYS(Lister!$D$20,Lister!$E$20,Lister!$D$7:$D$13),IF(OR(MONTH(F1365)=4,MONTH(E1365)=6),0)))))),0),"")</f>
        <v/>
      </c>
      <c r="T1365" s="48" t="str">
        <f>IFERROR(MAX(IF(OR(O1365="",P1365="",Q1365=""),"",IF(AND(MONTH(E1365)=6,MONTH(F1365)=6),(NETWORKDAYS(E1365,F1365,Lister!$D$7:$D$13)-Q1365)*N1365/NETWORKDAYS(Lister!$D$21,Lister!$E$21,Lister!$D$7:$D$13),IF(AND(MONTH(E1365)&lt;6,MONTH(F1365)=6),(NETWORKDAYS(Lister!$D$21,F1365,Lister!$D$7:$D$13)-Q1365)*N1365/NETWORKDAYS(Lister!$D$21,Lister!$E$21,Lister!$D$7:$D$13),IF(MONTH(F1365)&lt;6,0)))),0),"")</f>
        <v/>
      </c>
      <c r="U1365" s="50" t="str">
        <f t="shared" si="103"/>
        <v/>
      </c>
    </row>
    <row r="1366" spans="1:21" x14ac:dyDescent="0.35">
      <c r="A1366" s="11" t="str">
        <f t="shared" si="104"/>
        <v/>
      </c>
      <c r="B1366" s="32"/>
      <c r="C1366" s="17"/>
      <c r="D1366" s="18"/>
      <c r="E1366" s="12"/>
      <c r="F1366" s="12"/>
      <c r="G1366" s="40" t="str">
        <f>IF(OR(E1366="",F1366=""),"",NETWORKDAYS(E1366,F1366,Lister!$D$7:$D$13))</f>
        <v/>
      </c>
      <c r="H1366" s="14"/>
      <c r="I1366" s="25" t="str">
        <f t="shared" ref="I1366:I1429" si="105">IF(H1366="","",IF(H1366="Funktionær",0.75,IF(H1366="Ikke-funktionær",0.9,IF(H1366="Elev/lærling",0.9))))</f>
        <v/>
      </c>
      <c r="J1366" s="45"/>
      <c r="K1366" s="46"/>
      <c r="L1366" s="15"/>
      <c r="M1366" s="49" t="str">
        <f t="shared" ref="M1366:M1429" si="106">IF(B1366="","",IF(J1366*I1366&gt;30000*IF(L1366&gt;37,37,L1366)/37,30000*IF(L1366&gt;37,37,L1366)/37,J1366*I1366))</f>
        <v/>
      </c>
      <c r="N1366" s="47" t="str">
        <f t="shared" ref="N1366:N1429" si="107">IF(M1366="","",IF(M1366&lt;=J1366-K1366,M1366,J1366-K1366))</f>
        <v/>
      </c>
      <c r="O1366" s="15"/>
      <c r="P1366" s="15"/>
      <c r="Q1366" s="15"/>
      <c r="R1366" s="48" t="str">
        <f>IFERROR(MAX(IF(OR(O1366="",P1366="",Q1366=""),"",IF(AND(MONTH(E1366)=4,MONTH(F1366)=4),(NETWORKDAYS(E1366,F1366,Lister!$D$7:$D$13)-O1366)*N1366/NETWORKDAYS(Lister!$D$19,Lister!$E$19,Lister!$D$7:$D$13),IF(AND(MONTH(E1366)=4,MONTH(F1366)&gt;4),(NETWORKDAYS(E1366,Lister!$E$19,Lister!$D$7:$D$13)-O1366)*N1366/NETWORKDAYS(Lister!$D$19,Lister!$E$19,Lister!$D$7:$D$13),IF(MONTH(E1366)&gt;4,0)))),0),"")</f>
        <v/>
      </c>
      <c r="S1366" s="48" t="str">
        <f>IFERROR(MAX(IF(OR(O1366="",P1366="",Q1366=""),"",IF(AND(MONTH(E1366)=5,MONTH(F1366)=5),(NETWORKDAYS(E1366,F1366,Lister!$D$7:$D$13)-P1366)*N1366/NETWORKDAYS(Lister!$D$20,Lister!$E$20,Lister!$D$7:$D$13),IF(AND(MONTH(E1366)=4,MONTH(F1366)=5),(NETWORKDAYS(Lister!$D$20,F1366,Lister!$D$7:$D$13)-P1366)*N1366/NETWORKDAYS(Lister!$D$20,Lister!$E$20,Lister!$D$7:$D$13),IF(AND(MONTH(E1366)=5,MONTH(F1366)=6),(NETWORKDAYS(E1366,Lister!$E$20,Lister!$D$7:$D$13)-P1366)*N1366/NETWORKDAYS(Lister!$D$20,Lister!$E$20,Lister!$D$7:$D$13),IF(AND(MONTH(E1366)=4,MONTH(F1366)=6),(NETWORKDAYS(Lister!$D$20,Lister!$E$20,Lister!$D$7:$D$13)-P1366)*N1366/NETWORKDAYS(Lister!$D$20,Lister!$E$20,Lister!$D$7:$D$13),IF(OR(MONTH(F1366)=4,MONTH(E1366)=6),0)))))),0),"")</f>
        <v/>
      </c>
      <c r="T1366" s="48" t="str">
        <f>IFERROR(MAX(IF(OR(O1366="",P1366="",Q1366=""),"",IF(AND(MONTH(E1366)=6,MONTH(F1366)=6),(NETWORKDAYS(E1366,F1366,Lister!$D$7:$D$13)-Q1366)*N1366/NETWORKDAYS(Lister!$D$21,Lister!$E$21,Lister!$D$7:$D$13),IF(AND(MONTH(E1366)&lt;6,MONTH(F1366)=6),(NETWORKDAYS(Lister!$D$21,F1366,Lister!$D$7:$D$13)-Q1366)*N1366/NETWORKDAYS(Lister!$D$21,Lister!$E$21,Lister!$D$7:$D$13),IF(MONTH(F1366)&lt;6,0)))),0),"")</f>
        <v/>
      </c>
      <c r="U1366" s="50" t="str">
        <f t="shared" ref="U1366:U1429" si="108">IFERROR(MAX(IF(AND(ISNUMBER(R1366),ISNUMBER(S1366),ISNUMBER(Q1366)),R1366+S1366+T1366,""),0),"")</f>
        <v/>
      </c>
    </row>
    <row r="1367" spans="1:21" x14ac:dyDescent="0.35">
      <c r="A1367" s="11" t="str">
        <f t="shared" ref="A1367:A1430" si="109">IF(B1367="","",A1366+1)</f>
        <v/>
      </c>
      <c r="B1367" s="32"/>
      <c r="C1367" s="17"/>
      <c r="D1367" s="18"/>
      <c r="E1367" s="12"/>
      <c r="F1367" s="12"/>
      <c r="G1367" s="40" t="str">
        <f>IF(OR(E1367="",F1367=""),"",NETWORKDAYS(E1367,F1367,Lister!$D$7:$D$13))</f>
        <v/>
      </c>
      <c r="H1367" s="14"/>
      <c r="I1367" s="25" t="str">
        <f t="shared" si="105"/>
        <v/>
      </c>
      <c r="J1367" s="45"/>
      <c r="K1367" s="46"/>
      <c r="L1367" s="15"/>
      <c r="M1367" s="49" t="str">
        <f t="shared" si="106"/>
        <v/>
      </c>
      <c r="N1367" s="47" t="str">
        <f t="shared" si="107"/>
        <v/>
      </c>
      <c r="O1367" s="15"/>
      <c r="P1367" s="15"/>
      <c r="Q1367" s="15"/>
      <c r="R1367" s="48" t="str">
        <f>IFERROR(MAX(IF(OR(O1367="",P1367="",Q1367=""),"",IF(AND(MONTH(E1367)=4,MONTH(F1367)=4),(NETWORKDAYS(E1367,F1367,Lister!$D$7:$D$13)-O1367)*N1367/NETWORKDAYS(Lister!$D$19,Lister!$E$19,Lister!$D$7:$D$13),IF(AND(MONTH(E1367)=4,MONTH(F1367)&gt;4),(NETWORKDAYS(E1367,Lister!$E$19,Lister!$D$7:$D$13)-O1367)*N1367/NETWORKDAYS(Lister!$D$19,Lister!$E$19,Lister!$D$7:$D$13),IF(MONTH(E1367)&gt;4,0)))),0),"")</f>
        <v/>
      </c>
      <c r="S1367" s="48" t="str">
        <f>IFERROR(MAX(IF(OR(O1367="",P1367="",Q1367=""),"",IF(AND(MONTH(E1367)=5,MONTH(F1367)=5),(NETWORKDAYS(E1367,F1367,Lister!$D$7:$D$13)-P1367)*N1367/NETWORKDAYS(Lister!$D$20,Lister!$E$20,Lister!$D$7:$D$13),IF(AND(MONTH(E1367)=4,MONTH(F1367)=5),(NETWORKDAYS(Lister!$D$20,F1367,Lister!$D$7:$D$13)-P1367)*N1367/NETWORKDAYS(Lister!$D$20,Lister!$E$20,Lister!$D$7:$D$13),IF(AND(MONTH(E1367)=5,MONTH(F1367)=6),(NETWORKDAYS(E1367,Lister!$E$20,Lister!$D$7:$D$13)-P1367)*N1367/NETWORKDAYS(Lister!$D$20,Lister!$E$20,Lister!$D$7:$D$13),IF(AND(MONTH(E1367)=4,MONTH(F1367)=6),(NETWORKDAYS(Lister!$D$20,Lister!$E$20,Lister!$D$7:$D$13)-P1367)*N1367/NETWORKDAYS(Lister!$D$20,Lister!$E$20,Lister!$D$7:$D$13),IF(OR(MONTH(F1367)=4,MONTH(E1367)=6),0)))))),0),"")</f>
        <v/>
      </c>
      <c r="T1367" s="48" t="str">
        <f>IFERROR(MAX(IF(OR(O1367="",P1367="",Q1367=""),"",IF(AND(MONTH(E1367)=6,MONTH(F1367)=6),(NETWORKDAYS(E1367,F1367,Lister!$D$7:$D$13)-Q1367)*N1367/NETWORKDAYS(Lister!$D$21,Lister!$E$21,Lister!$D$7:$D$13),IF(AND(MONTH(E1367)&lt;6,MONTH(F1367)=6),(NETWORKDAYS(Lister!$D$21,F1367,Lister!$D$7:$D$13)-Q1367)*N1367/NETWORKDAYS(Lister!$D$21,Lister!$E$21,Lister!$D$7:$D$13),IF(MONTH(F1367)&lt;6,0)))),0),"")</f>
        <v/>
      </c>
      <c r="U1367" s="50" t="str">
        <f t="shared" si="108"/>
        <v/>
      </c>
    </row>
    <row r="1368" spans="1:21" x14ac:dyDescent="0.35">
      <c r="A1368" s="11" t="str">
        <f t="shared" si="109"/>
        <v/>
      </c>
      <c r="B1368" s="32"/>
      <c r="C1368" s="17"/>
      <c r="D1368" s="18"/>
      <c r="E1368" s="12"/>
      <c r="F1368" s="12"/>
      <c r="G1368" s="40" t="str">
        <f>IF(OR(E1368="",F1368=""),"",NETWORKDAYS(E1368,F1368,Lister!$D$7:$D$13))</f>
        <v/>
      </c>
      <c r="H1368" s="14"/>
      <c r="I1368" s="25" t="str">
        <f t="shared" si="105"/>
        <v/>
      </c>
      <c r="J1368" s="45"/>
      <c r="K1368" s="46"/>
      <c r="L1368" s="15"/>
      <c r="M1368" s="49" t="str">
        <f t="shared" si="106"/>
        <v/>
      </c>
      <c r="N1368" s="47" t="str">
        <f t="shared" si="107"/>
        <v/>
      </c>
      <c r="O1368" s="15"/>
      <c r="P1368" s="15"/>
      <c r="Q1368" s="15"/>
      <c r="R1368" s="48" t="str">
        <f>IFERROR(MAX(IF(OR(O1368="",P1368="",Q1368=""),"",IF(AND(MONTH(E1368)=4,MONTH(F1368)=4),(NETWORKDAYS(E1368,F1368,Lister!$D$7:$D$13)-O1368)*N1368/NETWORKDAYS(Lister!$D$19,Lister!$E$19,Lister!$D$7:$D$13),IF(AND(MONTH(E1368)=4,MONTH(F1368)&gt;4),(NETWORKDAYS(E1368,Lister!$E$19,Lister!$D$7:$D$13)-O1368)*N1368/NETWORKDAYS(Lister!$D$19,Lister!$E$19,Lister!$D$7:$D$13),IF(MONTH(E1368)&gt;4,0)))),0),"")</f>
        <v/>
      </c>
      <c r="S1368" s="48" t="str">
        <f>IFERROR(MAX(IF(OR(O1368="",P1368="",Q1368=""),"",IF(AND(MONTH(E1368)=5,MONTH(F1368)=5),(NETWORKDAYS(E1368,F1368,Lister!$D$7:$D$13)-P1368)*N1368/NETWORKDAYS(Lister!$D$20,Lister!$E$20,Lister!$D$7:$D$13),IF(AND(MONTH(E1368)=4,MONTH(F1368)=5),(NETWORKDAYS(Lister!$D$20,F1368,Lister!$D$7:$D$13)-P1368)*N1368/NETWORKDAYS(Lister!$D$20,Lister!$E$20,Lister!$D$7:$D$13),IF(AND(MONTH(E1368)=5,MONTH(F1368)=6),(NETWORKDAYS(E1368,Lister!$E$20,Lister!$D$7:$D$13)-P1368)*N1368/NETWORKDAYS(Lister!$D$20,Lister!$E$20,Lister!$D$7:$D$13),IF(AND(MONTH(E1368)=4,MONTH(F1368)=6),(NETWORKDAYS(Lister!$D$20,Lister!$E$20,Lister!$D$7:$D$13)-P1368)*N1368/NETWORKDAYS(Lister!$D$20,Lister!$E$20,Lister!$D$7:$D$13),IF(OR(MONTH(F1368)=4,MONTH(E1368)=6),0)))))),0),"")</f>
        <v/>
      </c>
      <c r="T1368" s="48" t="str">
        <f>IFERROR(MAX(IF(OR(O1368="",P1368="",Q1368=""),"",IF(AND(MONTH(E1368)=6,MONTH(F1368)=6),(NETWORKDAYS(E1368,F1368,Lister!$D$7:$D$13)-Q1368)*N1368/NETWORKDAYS(Lister!$D$21,Lister!$E$21,Lister!$D$7:$D$13),IF(AND(MONTH(E1368)&lt;6,MONTH(F1368)=6),(NETWORKDAYS(Lister!$D$21,F1368,Lister!$D$7:$D$13)-Q1368)*N1368/NETWORKDAYS(Lister!$D$21,Lister!$E$21,Lister!$D$7:$D$13),IF(MONTH(F1368)&lt;6,0)))),0),"")</f>
        <v/>
      </c>
      <c r="U1368" s="50" t="str">
        <f t="shared" si="108"/>
        <v/>
      </c>
    </row>
    <row r="1369" spans="1:21" x14ac:dyDescent="0.35">
      <c r="A1369" s="11" t="str">
        <f t="shared" si="109"/>
        <v/>
      </c>
      <c r="B1369" s="32"/>
      <c r="C1369" s="17"/>
      <c r="D1369" s="18"/>
      <c r="E1369" s="12"/>
      <c r="F1369" s="12"/>
      <c r="G1369" s="40" t="str">
        <f>IF(OR(E1369="",F1369=""),"",NETWORKDAYS(E1369,F1369,Lister!$D$7:$D$13))</f>
        <v/>
      </c>
      <c r="H1369" s="14"/>
      <c r="I1369" s="25" t="str">
        <f t="shared" si="105"/>
        <v/>
      </c>
      <c r="J1369" s="45"/>
      <c r="K1369" s="46"/>
      <c r="L1369" s="15"/>
      <c r="M1369" s="49" t="str">
        <f t="shared" si="106"/>
        <v/>
      </c>
      <c r="N1369" s="47" t="str">
        <f t="shared" si="107"/>
        <v/>
      </c>
      <c r="O1369" s="15"/>
      <c r="P1369" s="15"/>
      <c r="Q1369" s="15"/>
      <c r="R1369" s="48" t="str">
        <f>IFERROR(MAX(IF(OR(O1369="",P1369="",Q1369=""),"",IF(AND(MONTH(E1369)=4,MONTH(F1369)=4),(NETWORKDAYS(E1369,F1369,Lister!$D$7:$D$13)-O1369)*N1369/NETWORKDAYS(Lister!$D$19,Lister!$E$19,Lister!$D$7:$D$13),IF(AND(MONTH(E1369)=4,MONTH(F1369)&gt;4),(NETWORKDAYS(E1369,Lister!$E$19,Lister!$D$7:$D$13)-O1369)*N1369/NETWORKDAYS(Lister!$D$19,Lister!$E$19,Lister!$D$7:$D$13),IF(MONTH(E1369)&gt;4,0)))),0),"")</f>
        <v/>
      </c>
      <c r="S1369" s="48" t="str">
        <f>IFERROR(MAX(IF(OR(O1369="",P1369="",Q1369=""),"",IF(AND(MONTH(E1369)=5,MONTH(F1369)=5),(NETWORKDAYS(E1369,F1369,Lister!$D$7:$D$13)-P1369)*N1369/NETWORKDAYS(Lister!$D$20,Lister!$E$20,Lister!$D$7:$D$13),IF(AND(MONTH(E1369)=4,MONTH(F1369)=5),(NETWORKDAYS(Lister!$D$20,F1369,Lister!$D$7:$D$13)-P1369)*N1369/NETWORKDAYS(Lister!$D$20,Lister!$E$20,Lister!$D$7:$D$13),IF(AND(MONTH(E1369)=5,MONTH(F1369)=6),(NETWORKDAYS(E1369,Lister!$E$20,Lister!$D$7:$D$13)-P1369)*N1369/NETWORKDAYS(Lister!$D$20,Lister!$E$20,Lister!$D$7:$D$13),IF(AND(MONTH(E1369)=4,MONTH(F1369)=6),(NETWORKDAYS(Lister!$D$20,Lister!$E$20,Lister!$D$7:$D$13)-P1369)*N1369/NETWORKDAYS(Lister!$D$20,Lister!$E$20,Lister!$D$7:$D$13),IF(OR(MONTH(F1369)=4,MONTH(E1369)=6),0)))))),0),"")</f>
        <v/>
      </c>
      <c r="T1369" s="48" t="str">
        <f>IFERROR(MAX(IF(OR(O1369="",P1369="",Q1369=""),"",IF(AND(MONTH(E1369)=6,MONTH(F1369)=6),(NETWORKDAYS(E1369,F1369,Lister!$D$7:$D$13)-Q1369)*N1369/NETWORKDAYS(Lister!$D$21,Lister!$E$21,Lister!$D$7:$D$13),IF(AND(MONTH(E1369)&lt;6,MONTH(F1369)=6),(NETWORKDAYS(Lister!$D$21,F1369,Lister!$D$7:$D$13)-Q1369)*N1369/NETWORKDAYS(Lister!$D$21,Lister!$E$21,Lister!$D$7:$D$13),IF(MONTH(F1369)&lt;6,0)))),0),"")</f>
        <v/>
      </c>
      <c r="U1369" s="50" t="str">
        <f t="shared" si="108"/>
        <v/>
      </c>
    </row>
    <row r="1370" spans="1:21" x14ac:dyDescent="0.35">
      <c r="A1370" s="11" t="str">
        <f t="shared" si="109"/>
        <v/>
      </c>
      <c r="B1370" s="32"/>
      <c r="C1370" s="17"/>
      <c r="D1370" s="18"/>
      <c r="E1370" s="12"/>
      <c r="F1370" s="12"/>
      <c r="G1370" s="40" t="str">
        <f>IF(OR(E1370="",F1370=""),"",NETWORKDAYS(E1370,F1370,Lister!$D$7:$D$13))</f>
        <v/>
      </c>
      <c r="H1370" s="14"/>
      <c r="I1370" s="25" t="str">
        <f t="shared" si="105"/>
        <v/>
      </c>
      <c r="J1370" s="45"/>
      <c r="K1370" s="46"/>
      <c r="L1370" s="15"/>
      <c r="M1370" s="49" t="str">
        <f t="shared" si="106"/>
        <v/>
      </c>
      <c r="N1370" s="47" t="str">
        <f t="shared" si="107"/>
        <v/>
      </c>
      <c r="O1370" s="15"/>
      <c r="P1370" s="15"/>
      <c r="Q1370" s="15"/>
      <c r="R1370" s="48" t="str">
        <f>IFERROR(MAX(IF(OR(O1370="",P1370="",Q1370=""),"",IF(AND(MONTH(E1370)=4,MONTH(F1370)=4),(NETWORKDAYS(E1370,F1370,Lister!$D$7:$D$13)-O1370)*N1370/NETWORKDAYS(Lister!$D$19,Lister!$E$19,Lister!$D$7:$D$13),IF(AND(MONTH(E1370)=4,MONTH(F1370)&gt;4),(NETWORKDAYS(E1370,Lister!$E$19,Lister!$D$7:$D$13)-O1370)*N1370/NETWORKDAYS(Lister!$D$19,Lister!$E$19,Lister!$D$7:$D$13),IF(MONTH(E1370)&gt;4,0)))),0),"")</f>
        <v/>
      </c>
      <c r="S1370" s="48" t="str">
        <f>IFERROR(MAX(IF(OR(O1370="",P1370="",Q1370=""),"",IF(AND(MONTH(E1370)=5,MONTH(F1370)=5),(NETWORKDAYS(E1370,F1370,Lister!$D$7:$D$13)-P1370)*N1370/NETWORKDAYS(Lister!$D$20,Lister!$E$20,Lister!$D$7:$D$13),IF(AND(MONTH(E1370)=4,MONTH(F1370)=5),(NETWORKDAYS(Lister!$D$20,F1370,Lister!$D$7:$D$13)-P1370)*N1370/NETWORKDAYS(Lister!$D$20,Lister!$E$20,Lister!$D$7:$D$13),IF(AND(MONTH(E1370)=5,MONTH(F1370)=6),(NETWORKDAYS(E1370,Lister!$E$20,Lister!$D$7:$D$13)-P1370)*N1370/NETWORKDAYS(Lister!$D$20,Lister!$E$20,Lister!$D$7:$D$13),IF(AND(MONTH(E1370)=4,MONTH(F1370)=6),(NETWORKDAYS(Lister!$D$20,Lister!$E$20,Lister!$D$7:$D$13)-P1370)*N1370/NETWORKDAYS(Lister!$D$20,Lister!$E$20,Lister!$D$7:$D$13),IF(OR(MONTH(F1370)=4,MONTH(E1370)=6),0)))))),0),"")</f>
        <v/>
      </c>
      <c r="T1370" s="48" t="str">
        <f>IFERROR(MAX(IF(OR(O1370="",P1370="",Q1370=""),"",IF(AND(MONTH(E1370)=6,MONTH(F1370)=6),(NETWORKDAYS(E1370,F1370,Lister!$D$7:$D$13)-Q1370)*N1370/NETWORKDAYS(Lister!$D$21,Lister!$E$21,Lister!$D$7:$D$13),IF(AND(MONTH(E1370)&lt;6,MONTH(F1370)=6),(NETWORKDAYS(Lister!$D$21,F1370,Lister!$D$7:$D$13)-Q1370)*N1370/NETWORKDAYS(Lister!$D$21,Lister!$E$21,Lister!$D$7:$D$13),IF(MONTH(F1370)&lt;6,0)))),0),"")</f>
        <v/>
      </c>
      <c r="U1370" s="50" t="str">
        <f t="shared" si="108"/>
        <v/>
      </c>
    </row>
    <row r="1371" spans="1:21" x14ac:dyDescent="0.35">
      <c r="A1371" s="11" t="str">
        <f t="shared" si="109"/>
        <v/>
      </c>
      <c r="B1371" s="32"/>
      <c r="C1371" s="17"/>
      <c r="D1371" s="18"/>
      <c r="E1371" s="12"/>
      <c r="F1371" s="12"/>
      <c r="G1371" s="40" t="str">
        <f>IF(OR(E1371="",F1371=""),"",NETWORKDAYS(E1371,F1371,Lister!$D$7:$D$13))</f>
        <v/>
      </c>
      <c r="H1371" s="14"/>
      <c r="I1371" s="25" t="str">
        <f t="shared" si="105"/>
        <v/>
      </c>
      <c r="J1371" s="45"/>
      <c r="K1371" s="46"/>
      <c r="L1371" s="15"/>
      <c r="M1371" s="49" t="str">
        <f t="shared" si="106"/>
        <v/>
      </c>
      <c r="N1371" s="47" t="str">
        <f t="shared" si="107"/>
        <v/>
      </c>
      <c r="O1371" s="15"/>
      <c r="P1371" s="15"/>
      <c r="Q1371" s="15"/>
      <c r="R1371" s="48" t="str">
        <f>IFERROR(MAX(IF(OR(O1371="",P1371="",Q1371=""),"",IF(AND(MONTH(E1371)=4,MONTH(F1371)=4),(NETWORKDAYS(E1371,F1371,Lister!$D$7:$D$13)-O1371)*N1371/NETWORKDAYS(Lister!$D$19,Lister!$E$19,Lister!$D$7:$D$13),IF(AND(MONTH(E1371)=4,MONTH(F1371)&gt;4),(NETWORKDAYS(E1371,Lister!$E$19,Lister!$D$7:$D$13)-O1371)*N1371/NETWORKDAYS(Lister!$D$19,Lister!$E$19,Lister!$D$7:$D$13),IF(MONTH(E1371)&gt;4,0)))),0),"")</f>
        <v/>
      </c>
      <c r="S1371" s="48" t="str">
        <f>IFERROR(MAX(IF(OR(O1371="",P1371="",Q1371=""),"",IF(AND(MONTH(E1371)=5,MONTH(F1371)=5),(NETWORKDAYS(E1371,F1371,Lister!$D$7:$D$13)-P1371)*N1371/NETWORKDAYS(Lister!$D$20,Lister!$E$20,Lister!$D$7:$D$13),IF(AND(MONTH(E1371)=4,MONTH(F1371)=5),(NETWORKDAYS(Lister!$D$20,F1371,Lister!$D$7:$D$13)-P1371)*N1371/NETWORKDAYS(Lister!$D$20,Lister!$E$20,Lister!$D$7:$D$13),IF(AND(MONTH(E1371)=5,MONTH(F1371)=6),(NETWORKDAYS(E1371,Lister!$E$20,Lister!$D$7:$D$13)-P1371)*N1371/NETWORKDAYS(Lister!$D$20,Lister!$E$20,Lister!$D$7:$D$13),IF(AND(MONTH(E1371)=4,MONTH(F1371)=6),(NETWORKDAYS(Lister!$D$20,Lister!$E$20,Lister!$D$7:$D$13)-P1371)*N1371/NETWORKDAYS(Lister!$D$20,Lister!$E$20,Lister!$D$7:$D$13),IF(OR(MONTH(F1371)=4,MONTH(E1371)=6),0)))))),0),"")</f>
        <v/>
      </c>
      <c r="T1371" s="48" t="str">
        <f>IFERROR(MAX(IF(OR(O1371="",P1371="",Q1371=""),"",IF(AND(MONTH(E1371)=6,MONTH(F1371)=6),(NETWORKDAYS(E1371,F1371,Lister!$D$7:$D$13)-Q1371)*N1371/NETWORKDAYS(Lister!$D$21,Lister!$E$21,Lister!$D$7:$D$13),IF(AND(MONTH(E1371)&lt;6,MONTH(F1371)=6),(NETWORKDAYS(Lister!$D$21,F1371,Lister!$D$7:$D$13)-Q1371)*N1371/NETWORKDAYS(Lister!$D$21,Lister!$E$21,Lister!$D$7:$D$13),IF(MONTH(F1371)&lt;6,0)))),0),"")</f>
        <v/>
      </c>
      <c r="U1371" s="50" t="str">
        <f t="shared" si="108"/>
        <v/>
      </c>
    </row>
    <row r="1372" spans="1:21" x14ac:dyDescent="0.35">
      <c r="A1372" s="11" t="str">
        <f t="shared" si="109"/>
        <v/>
      </c>
      <c r="B1372" s="32"/>
      <c r="C1372" s="17"/>
      <c r="D1372" s="18"/>
      <c r="E1372" s="12"/>
      <c r="F1372" s="12"/>
      <c r="G1372" s="40" t="str">
        <f>IF(OR(E1372="",F1372=""),"",NETWORKDAYS(E1372,F1372,Lister!$D$7:$D$13))</f>
        <v/>
      </c>
      <c r="H1372" s="14"/>
      <c r="I1372" s="25" t="str">
        <f t="shared" si="105"/>
        <v/>
      </c>
      <c r="J1372" s="45"/>
      <c r="K1372" s="46"/>
      <c r="L1372" s="15"/>
      <c r="M1372" s="49" t="str">
        <f t="shared" si="106"/>
        <v/>
      </c>
      <c r="N1372" s="47" t="str">
        <f t="shared" si="107"/>
        <v/>
      </c>
      <c r="O1372" s="15"/>
      <c r="P1372" s="15"/>
      <c r="Q1372" s="15"/>
      <c r="R1372" s="48" t="str">
        <f>IFERROR(MAX(IF(OR(O1372="",P1372="",Q1372=""),"",IF(AND(MONTH(E1372)=4,MONTH(F1372)=4),(NETWORKDAYS(E1372,F1372,Lister!$D$7:$D$13)-O1372)*N1372/NETWORKDAYS(Lister!$D$19,Lister!$E$19,Lister!$D$7:$D$13),IF(AND(MONTH(E1372)=4,MONTH(F1372)&gt;4),(NETWORKDAYS(E1372,Lister!$E$19,Lister!$D$7:$D$13)-O1372)*N1372/NETWORKDAYS(Lister!$D$19,Lister!$E$19,Lister!$D$7:$D$13),IF(MONTH(E1372)&gt;4,0)))),0),"")</f>
        <v/>
      </c>
      <c r="S1372" s="48" t="str">
        <f>IFERROR(MAX(IF(OR(O1372="",P1372="",Q1372=""),"",IF(AND(MONTH(E1372)=5,MONTH(F1372)=5),(NETWORKDAYS(E1372,F1372,Lister!$D$7:$D$13)-P1372)*N1372/NETWORKDAYS(Lister!$D$20,Lister!$E$20,Lister!$D$7:$D$13),IF(AND(MONTH(E1372)=4,MONTH(F1372)=5),(NETWORKDAYS(Lister!$D$20,F1372,Lister!$D$7:$D$13)-P1372)*N1372/NETWORKDAYS(Lister!$D$20,Lister!$E$20,Lister!$D$7:$D$13),IF(AND(MONTH(E1372)=5,MONTH(F1372)=6),(NETWORKDAYS(E1372,Lister!$E$20,Lister!$D$7:$D$13)-P1372)*N1372/NETWORKDAYS(Lister!$D$20,Lister!$E$20,Lister!$D$7:$D$13),IF(AND(MONTH(E1372)=4,MONTH(F1372)=6),(NETWORKDAYS(Lister!$D$20,Lister!$E$20,Lister!$D$7:$D$13)-P1372)*N1372/NETWORKDAYS(Lister!$D$20,Lister!$E$20,Lister!$D$7:$D$13),IF(OR(MONTH(F1372)=4,MONTH(E1372)=6),0)))))),0),"")</f>
        <v/>
      </c>
      <c r="T1372" s="48" t="str">
        <f>IFERROR(MAX(IF(OR(O1372="",P1372="",Q1372=""),"",IF(AND(MONTH(E1372)=6,MONTH(F1372)=6),(NETWORKDAYS(E1372,F1372,Lister!$D$7:$D$13)-Q1372)*N1372/NETWORKDAYS(Lister!$D$21,Lister!$E$21,Lister!$D$7:$D$13),IF(AND(MONTH(E1372)&lt;6,MONTH(F1372)=6),(NETWORKDAYS(Lister!$D$21,F1372,Lister!$D$7:$D$13)-Q1372)*N1372/NETWORKDAYS(Lister!$D$21,Lister!$E$21,Lister!$D$7:$D$13),IF(MONTH(F1372)&lt;6,0)))),0),"")</f>
        <v/>
      </c>
      <c r="U1372" s="50" t="str">
        <f t="shared" si="108"/>
        <v/>
      </c>
    </row>
    <row r="1373" spans="1:21" x14ac:dyDescent="0.35">
      <c r="A1373" s="11" t="str">
        <f t="shared" si="109"/>
        <v/>
      </c>
      <c r="B1373" s="32"/>
      <c r="C1373" s="17"/>
      <c r="D1373" s="18"/>
      <c r="E1373" s="12"/>
      <c r="F1373" s="12"/>
      <c r="G1373" s="40" t="str">
        <f>IF(OR(E1373="",F1373=""),"",NETWORKDAYS(E1373,F1373,Lister!$D$7:$D$13))</f>
        <v/>
      </c>
      <c r="H1373" s="14"/>
      <c r="I1373" s="25" t="str">
        <f t="shared" si="105"/>
        <v/>
      </c>
      <c r="J1373" s="45"/>
      <c r="K1373" s="46"/>
      <c r="L1373" s="15"/>
      <c r="M1373" s="49" t="str">
        <f t="shared" si="106"/>
        <v/>
      </c>
      <c r="N1373" s="47" t="str">
        <f t="shared" si="107"/>
        <v/>
      </c>
      <c r="O1373" s="15"/>
      <c r="P1373" s="15"/>
      <c r="Q1373" s="15"/>
      <c r="R1373" s="48" t="str">
        <f>IFERROR(MAX(IF(OR(O1373="",P1373="",Q1373=""),"",IF(AND(MONTH(E1373)=4,MONTH(F1373)=4),(NETWORKDAYS(E1373,F1373,Lister!$D$7:$D$13)-O1373)*N1373/NETWORKDAYS(Lister!$D$19,Lister!$E$19,Lister!$D$7:$D$13),IF(AND(MONTH(E1373)=4,MONTH(F1373)&gt;4),(NETWORKDAYS(E1373,Lister!$E$19,Lister!$D$7:$D$13)-O1373)*N1373/NETWORKDAYS(Lister!$D$19,Lister!$E$19,Lister!$D$7:$D$13),IF(MONTH(E1373)&gt;4,0)))),0),"")</f>
        <v/>
      </c>
      <c r="S1373" s="48" t="str">
        <f>IFERROR(MAX(IF(OR(O1373="",P1373="",Q1373=""),"",IF(AND(MONTH(E1373)=5,MONTH(F1373)=5),(NETWORKDAYS(E1373,F1373,Lister!$D$7:$D$13)-P1373)*N1373/NETWORKDAYS(Lister!$D$20,Lister!$E$20,Lister!$D$7:$D$13),IF(AND(MONTH(E1373)=4,MONTH(F1373)=5),(NETWORKDAYS(Lister!$D$20,F1373,Lister!$D$7:$D$13)-P1373)*N1373/NETWORKDAYS(Lister!$D$20,Lister!$E$20,Lister!$D$7:$D$13),IF(AND(MONTH(E1373)=5,MONTH(F1373)=6),(NETWORKDAYS(E1373,Lister!$E$20,Lister!$D$7:$D$13)-P1373)*N1373/NETWORKDAYS(Lister!$D$20,Lister!$E$20,Lister!$D$7:$D$13),IF(AND(MONTH(E1373)=4,MONTH(F1373)=6),(NETWORKDAYS(Lister!$D$20,Lister!$E$20,Lister!$D$7:$D$13)-P1373)*N1373/NETWORKDAYS(Lister!$D$20,Lister!$E$20,Lister!$D$7:$D$13),IF(OR(MONTH(F1373)=4,MONTH(E1373)=6),0)))))),0),"")</f>
        <v/>
      </c>
      <c r="T1373" s="48" t="str">
        <f>IFERROR(MAX(IF(OR(O1373="",P1373="",Q1373=""),"",IF(AND(MONTH(E1373)=6,MONTH(F1373)=6),(NETWORKDAYS(E1373,F1373,Lister!$D$7:$D$13)-Q1373)*N1373/NETWORKDAYS(Lister!$D$21,Lister!$E$21,Lister!$D$7:$D$13),IF(AND(MONTH(E1373)&lt;6,MONTH(F1373)=6),(NETWORKDAYS(Lister!$D$21,F1373,Lister!$D$7:$D$13)-Q1373)*N1373/NETWORKDAYS(Lister!$D$21,Lister!$E$21,Lister!$D$7:$D$13),IF(MONTH(F1373)&lt;6,0)))),0),"")</f>
        <v/>
      </c>
      <c r="U1373" s="50" t="str">
        <f t="shared" si="108"/>
        <v/>
      </c>
    </row>
    <row r="1374" spans="1:21" x14ac:dyDescent="0.35">
      <c r="A1374" s="11" t="str">
        <f t="shared" si="109"/>
        <v/>
      </c>
      <c r="B1374" s="32"/>
      <c r="C1374" s="17"/>
      <c r="D1374" s="18"/>
      <c r="E1374" s="12"/>
      <c r="F1374" s="12"/>
      <c r="G1374" s="40" t="str">
        <f>IF(OR(E1374="",F1374=""),"",NETWORKDAYS(E1374,F1374,Lister!$D$7:$D$13))</f>
        <v/>
      </c>
      <c r="H1374" s="14"/>
      <c r="I1374" s="25" t="str">
        <f t="shared" si="105"/>
        <v/>
      </c>
      <c r="J1374" s="45"/>
      <c r="K1374" s="46"/>
      <c r="L1374" s="15"/>
      <c r="M1374" s="49" t="str">
        <f t="shared" si="106"/>
        <v/>
      </c>
      <c r="N1374" s="47" t="str">
        <f t="shared" si="107"/>
        <v/>
      </c>
      <c r="O1374" s="15"/>
      <c r="P1374" s="15"/>
      <c r="Q1374" s="15"/>
      <c r="R1374" s="48" t="str">
        <f>IFERROR(MAX(IF(OR(O1374="",P1374="",Q1374=""),"",IF(AND(MONTH(E1374)=4,MONTH(F1374)=4),(NETWORKDAYS(E1374,F1374,Lister!$D$7:$D$13)-O1374)*N1374/NETWORKDAYS(Lister!$D$19,Lister!$E$19,Lister!$D$7:$D$13),IF(AND(MONTH(E1374)=4,MONTH(F1374)&gt;4),(NETWORKDAYS(E1374,Lister!$E$19,Lister!$D$7:$D$13)-O1374)*N1374/NETWORKDAYS(Lister!$D$19,Lister!$E$19,Lister!$D$7:$D$13),IF(MONTH(E1374)&gt;4,0)))),0),"")</f>
        <v/>
      </c>
      <c r="S1374" s="48" t="str">
        <f>IFERROR(MAX(IF(OR(O1374="",P1374="",Q1374=""),"",IF(AND(MONTH(E1374)=5,MONTH(F1374)=5),(NETWORKDAYS(E1374,F1374,Lister!$D$7:$D$13)-P1374)*N1374/NETWORKDAYS(Lister!$D$20,Lister!$E$20,Lister!$D$7:$D$13),IF(AND(MONTH(E1374)=4,MONTH(F1374)=5),(NETWORKDAYS(Lister!$D$20,F1374,Lister!$D$7:$D$13)-P1374)*N1374/NETWORKDAYS(Lister!$D$20,Lister!$E$20,Lister!$D$7:$D$13),IF(AND(MONTH(E1374)=5,MONTH(F1374)=6),(NETWORKDAYS(E1374,Lister!$E$20,Lister!$D$7:$D$13)-P1374)*N1374/NETWORKDAYS(Lister!$D$20,Lister!$E$20,Lister!$D$7:$D$13),IF(AND(MONTH(E1374)=4,MONTH(F1374)=6),(NETWORKDAYS(Lister!$D$20,Lister!$E$20,Lister!$D$7:$D$13)-P1374)*N1374/NETWORKDAYS(Lister!$D$20,Lister!$E$20,Lister!$D$7:$D$13),IF(OR(MONTH(F1374)=4,MONTH(E1374)=6),0)))))),0),"")</f>
        <v/>
      </c>
      <c r="T1374" s="48" t="str">
        <f>IFERROR(MAX(IF(OR(O1374="",P1374="",Q1374=""),"",IF(AND(MONTH(E1374)=6,MONTH(F1374)=6),(NETWORKDAYS(E1374,F1374,Lister!$D$7:$D$13)-Q1374)*N1374/NETWORKDAYS(Lister!$D$21,Lister!$E$21,Lister!$D$7:$D$13),IF(AND(MONTH(E1374)&lt;6,MONTH(F1374)=6),(NETWORKDAYS(Lister!$D$21,F1374,Lister!$D$7:$D$13)-Q1374)*N1374/NETWORKDAYS(Lister!$D$21,Lister!$E$21,Lister!$D$7:$D$13),IF(MONTH(F1374)&lt;6,0)))),0),"")</f>
        <v/>
      </c>
      <c r="U1374" s="50" t="str">
        <f t="shared" si="108"/>
        <v/>
      </c>
    </row>
    <row r="1375" spans="1:21" x14ac:dyDescent="0.35">
      <c r="A1375" s="11" t="str">
        <f t="shared" si="109"/>
        <v/>
      </c>
      <c r="B1375" s="32"/>
      <c r="C1375" s="17"/>
      <c r="D1375" s="18"/>
      <c r="E1375" s="12"/>
      <c r="F1375" s="12"/>
      <c r="G1375" s="40" t="str">
        <f>IF(OR(E1375="",F1375=""),"",NETWORKDAYS(E1375,F1375,Lister!$D$7:$D$13))</f>
        <v/>
      </c>
      <c r="H1375" s="14"/>
      <c r="I1375" s="25" t="str">
        <f t="shared" si="105"/>
        <v/>
      </c>
      <c r="J1375" s="45"/>
      <c r="K1375" s="46"/>
      <c r="L1375" s="15"/>
      <c r="M1375" s="49" t="str">
        <f t="shared" si="106"/>
        <v/>
      </c>
      <c r="N1375" s="47" t="str">
        <f t="shared" si="107"/>
        <v/>
      </c>
      <c r="O1375" s="15"/>
      <c r="P1375" s="15"/>
      <c r="Q1375" s="15"/>
      <c r="R1375" s="48" t="str">
        <f>IFERROR(MAX(IF(OR(O1375="",P1375="",Q1375=""),"",IF(AND(MONTH(E1375)=4,MONTH(F1375)=4),(NETWORKDAYS(E1375,F1375,Lister!$D$7:$D$13)-O1375)*N1375/NETWORKDAYS(Lister!$D$19,Lister!$E$19,Lister!$D$7:$D$13),IF(AND(MONTH(E1375)=4,MONTH(F1375)&gt;4),(NETWORKDAYS(E1375,Lister!$E$19,Lister!$D$7:$D$13)-O1375)*N1375/NETWORKDAYS(Lister!$D$19,Lister!$E$19,Lister!$D$7:$D$13),IF(MONTH(E1375)&gt;4,0)))),0),"")</f>
        <v/>
      </c>
      <c r="S1375" s="48" t="str">
        <f>IFERROR(MAX(IF(OR(O1375="",P1375="",Q1375=""),"",IF(AND(MONTH(E1375)=5,MONTH(F1375)=5),(NETWORKDAYS(E1375,F1375,Lister!$D$7:$D$13)-P1375)*N1375/NETWORKDAYS(Lister!$D$20,Lister!$E$20,Lister!$D$7:$D$13),IF(AND(MONTH(E1375)=4,MONTH(F1375)=5),(NETWORKDAYS(Lister!$D$20,F1375,Lister!$D$7:$D$13)-P1375)*N1375/NETWORKDAYS(Lister!$D$20,Lister!$E$20,Lister!$D$7:$D$13),IF(AND(MONTH(E1375)=5,MONTH(F1375)=6),(NETWORKDAYS(E1375,Lister!$E$20,Lister!$D$7:$D$13)-P1375)*N1375/NETWORKDAYS(Lister!$D$20,Lister!$E$20,Lister!$D$7:$D$13),IF(AND(MONTH(E1375)=4,MONTH(F1375)=6),(NETWORKDAYS(Lister!$D$20,Lister!$E$20,Lister!$D$7:$D$13)-P1375)*N1375/NETWORKDAYS(Lister!$D$20,Lister!$E$20,Lister!$D$7:$D$13),IF(OR(MONTH(F1375)=4,MONTH(E1375)=6),0)))))),0),"")</f>
        <v/>
      </c>
      <c r="T1375" s="48" t="str">
        <f>IFERROR(MAX(IF(OR(O1375="",P1375="",Q1375=""),"",IF(AND(MONTH(E1375)=6,MONTH(F1375)=6),(NETWORKDAYS(E1375,F1375,Lister!$D$7:$D$13)-Q1375)*N1375/NETWORKDAYS(Lister!$D$21,Lister!$E$21,Lister!$D$7:$D$13),IF(AND(MONTH(E1375)&lt;6,MONTH(F1375)=6),(NETWORKDAYS(Lister!$D$21,F1375,Lister!$D$7:$D$13)-Q1375)*N1375/NETWORKDAYS(Lister!$D$21,Lister!$E$21,Lister!$D$7:$D$13),IF(MONTH(F1375)&lt;6,0)))),0),"")</f>
        <v/>
      </c>
      <c r="U1375" s="50" t="str">
        <f t="shared" si="108"/>
        <v/>
      </c>
    </row>
    <row r="1376" spans="1:21" x14ac:dyDescent="0.35">
      <c r="A1376" s="11" t="str">
        <f t="shared" si="109"/>
        <v/>
      </c>
      <c r="B1376" s="32"/>
      <c r="C1376" s="17"/>
      <c r="D1376" s="18"/>
      <c r="E1376" s="12"/>
      <c r="F1376" s="12"/>
      <c r="G1376" s="40" t="str">
        <f>IF(OR(E1376="",F1376=""),"",NETWORKDAYS(E1376,F1376,Lister!$D$7:$D$13))</f>
        <v/>
      </c>
      <c r="H1376" s="14"/>
      <c r="I1376" s="25" t="str">
        <f t="shared" si="105"/>
        <v/>
      </c>
      <c r="J1376" s="45"/>
      <c r="K1376" s="46"/>
      <c r="L1376" s="15"/>
      <c r="M1376" s="49" t="str">
        <f t="shared" si="106"/>
        <v/>
      </c>
      <c r="N1376" s="47" t="str">
        <f t="shared" si="107"/>
        <v/>
      </c>
      <c r="O1376" s="15"/>
      <c r="P1376" s="15"/>
      <c r="Q1376" s="15"/>
      <c r="R1376" s="48" t="str">
        <f>IFERROR(MAX(IF(OR(O1376="",P1376="",Q1376=""),"",IF(AND(MONTH(E1376)=4,MONTH(F1376)=4),(NETWORKDAYS(E1376,F1376,Lister!$D$7:$D$13)-O1376)*N1376/NETWORKDAYS(Lister!$D$19,Lister!$E$19,Lister!$D$7:$D$13),IF(AND(MONTH(E1376)=4,MONTH(F1376)&gt;4),(NETWORKDAYS(E1376,Lister!$E$19,Lister!$D$7:$D$13)-O1376)*N1376/NETWORKDAYS(Lister!$D$19,Lister!$E$19,Lister!$D$7:$D$13),IF(MONTH(E1376)&gt;4,0)))),0),"")</f>
        <v/>
      </c>
      <c r="S1376" s="48" t="str">
        <f>IFERROR(MAX(IF(OR(O1376="",P1376="",Q1376=""),"",IF(AND(MONTH(E1376)=5,MONTH(F1376)=5),(NETWORKDAYS(E1376,F1376,Lister!$D$7:$D$13)-P1376)*N1376/NETWORKDAYS(Lister!$D$20,Lister!$E$20,Lister!$D$7:$D$13),IF(AND(MONTH(E1376)=4,MONTH(F1376)=5),(NETWORKDAYS(Lister!$D$20,F1376,Lister!$D$7:$D$13)-P1376)*N1376/NETWORKDAYS(Lister!$D$20,Lister!$E$20,Lister!$D$7:$D$13),IF(AND(MONTH(E1376)=5,MONTH(F1376)=6),(NETWORKDAYS(E1376,Lister!$E$20,Lister!$D$7:$D$13)-P1376)*N1376/NETWORKDAYS(Lister!$D$20,Lister!$E$20,Lister!$D$7:$D$13),IF(AND(MONTH(E1376)=4,MONTH(F1376)=6),(NETWORKDAYS(Lister!$D$20,Lister!$E$20,Lister!$D$7:$D$13)-P1376)*N1376/NETWORKDAYS(Lister!$D$20,Lister!$E$20,Lister!$D$7:$D$13),IF(OR(MONTH(F1376)=4,MONTH(E1376)=6),0)))))),0),"")</f>
        <v/>
      </c>
      <c r="T1376" s="48" t="str">
        <f>IFERROR(MAX(IF(OR(O1376="",P1376="",Q1376=""),"",IF(AND(MONTH(E1376)=6,MONTH(F1376)=6),(NETWORKDAYS(E1376,F1376,Lister!$D$7:$D$13)-Q1376)*N1376/NETWORKDAYS(Lister!$D$21,Lister!$E$21,Lister!$D$7:$D$13),IF(AND(MONTH(E1376)&lt;6,MONTH(F1376)=6),(NETWORKDAYS(Lister!$D$21,F1376,Lister!$D$7:$D$13)-Q1376)*N1376/NETWORKDAYS(Lister!$D$21,Lister!$E$21,Lister!$D$7:$D$13),IF(MONTH(F1376)&lt;6,0)))),0),"")</f>
        <v/>
      </c>
      <c r="U1376" s="50" t="str">
        <f t="shared" si="108"/>
        <v/>
      </c>
    </row>
    <row r="1377" spans="1:21" x14ac:dyDescent="0.35">
      <c r="A1377" s="11" t="str">
        <f t="shared" si="109"/>
        <v/>
      </c>
      <c r="B1377" s="32"/>
      <c r="C1377" s="17"/>
      <c r="D1377" s="18"/>
      <c r="E1377" s="12"/>
      <c r="F1377" s="12"/>
      <c r="G1377" s="40" t="str">
        <f>IF(OR(E1377="",F1377=""),"",NETWORKDAYS(E1377,F1377,Lister!$D$7:$D$13))</f>
        <v/>
      </c>
      <c r="H1377" s="14"/>
      <c r="I1377" s="25" t="str">
        <f t="shared" si="105"/>
        <v/>
      </c>
      <c r="J1377" s="45"/>
      <c r="K1377" s="46"/>
      <c r="L1377" s="15"/>
      <c r="M1377" s="49" t="str">
        <f t="shared" si="106"/>
        <v/>
      </c>
      <c r="N1377" s="47" t="str">
        <f t="shared" si="107"/>
        <v/>
      </c>
      <c r="O1377" s="15"/>
      <c r="P1377" s="15"/>
      <c r="Q1377" s="15"/>
      <c r="R1377" s="48" t="str">
        <f>IFERROR(MAX(IF(OR(O1377="",P1377="",Q1377=""),"",IF(AND(MONTH(E1377)=4,MONTH(F1377)=4),(NETWORKDAYS(E1377,F1377,Lister!$D$7:$D$13)-O1377)*N1377/NETWORKDAYS(Lister!$D$19,Lister!$E$19,Lister!$D$7:$D$13),IF(AND(MONTH(E1377)=4,MONTH(F1377)&gt;4),(NETWORKDAYS(E1377,Lister!$E$19,Lister!$D$7:$D$13)-O1377)*N1377/NETWORKDAYS(Lister!$D$19,Lister!$E$19,Lister!$D$7:$D$13),IF(MONTH(E1377)&gt;4,0)))),0),"")</f>
        <v/>
      </c>
      <c r="S1377" s="48" t="str">
        <f>IFERROR(MAX(IF(OR(O1377="",P1377="",Q1377=""),"",IF(AND(MONTH(E1377)=5,MONTH(F1377)=5),(NETWORKDAYS(E1377,F1377,Lister!$D$7:$D$13)-P1377)*N1377/NETWORKDAYS(Lister!$D$20,Lister!$E$20,Lister!$D$7:$D$13),IF(AND(MONTH(E1377)=4,MONTH(F1377)=5),(NETWORKDAYS(Lister!$D$20,F1377,Lister!$D$7:$D$13)-P1377)*N1377/NETWORKDAYS(Lister!$D$20,Lister!$E$20,Lister!$D$7:$D$13),IF(AND(MONTH(E1377)=5,MONTH(F1377)=6),(NETWORKDAYS(E1377,Lister!$E$20,Lister!$D$7:$D$13)-P1377)*N1377/NETWORKDAYS(Lister!$D$20,Lister!$E$20,Lister!$D$7:$D$13),IF(AND(MONTH(E1377)=4,MONTH(F1377)=6),(NETWORKDAYS(Lister!$D$20,Lister!$E$20,Lister!$D$7:$D$13)-P1377)*N1377/NETWORKDAYS(Lister!$D$20,Lister!$E$20,Lister!$D$7:$D$13),IF(OR(MONTH(F1377)=4,MONTH(E1377)=6),0)))))),0),"")</f>
        <v/>
      </c>
      <c r="T1377" s="48" t="str">
        <f>IFERROR(MAX(IF(OR(O1377="",P1377="",Q1377=""),"",IF(AND(MONTH(E1377)=6,MONTH(F1377)=6),(NETWORKDAYS(E1377,F1377,Lister!$D$7:$D$13)-Q1377)*N1377/NETWORKDAYS(Lister!$D$21,Lister!$E$21,Lister!$D$7:$D$13),IF(AND(MONTH(E1377)&lt;6,MONTH(F1377)=6),(NETWORKDAYS(Lister!$D$21,F1377,Lister!$D$7:$D$13)-Q1377)*N1377/NETWORKDAYS(Lister!$D$21,Lister!$E$21,Lister!$D$7:$D$13),IF(MONTH(F1377)&lt;6,0)))),0),"")</f>
        <v/>
      </c>
      <c r="U1377" s="50" t="str">
        <f t="shared" si="108"/>
        <v/>
      </c>
    </row>
    <row r="1378" spans="1:21" x14ac:dyDescent="0.35">
      <c r="A1378" s="11" t="str">
        <f t="shared" si="109"/>
        <v/>
      </c>
      <c r="B1378" s="32"/>
      <c r="C1378" s="17"/>
      <c r="D1378" s="18"/>
      <c r="E1378" s="12"/>
      <c r="F1378" s="12"/>
      <c r="G1378" s="40" t="str">
        <f>IF(OR(E1378="",F1378=""),"",NETWORKDAYS(E1378,F1378,Lister!$D$7:$D$13))</f>
        <v/>
      </c>
      <c r="H1378" s="14"/>
      <c r="I1378" s="25" t="str">
        <f t="shared" si="105"/>
        <v/>
      </c>
      <c r="J1378" s="45"/>
      <c r="K1378" s="46"/>
      <c r="L1378" s="15"/>
      <c r="M1378" s="49" t="str">
        <f t="shared" si="106"/>
        <v/>
      </c>
      <c r="N1378" s="47" t="str">
        <f t="shared" si="107"/>
        <v/>
      </c>
      <c r="O1378" s="15"/>
      <c r="P1378" s="15"/>
      <c r="Q1378" s="15"/>
      <c r="R1378" s="48" t="str">
        <f>IFERROR(MAX(IF(OR(O1378="",P1378="",Q1378=""),"",IF(AND(MONTH(E1378)=4,MONTH(F1378)=4),(NETWORKDAYS(E1378,F1378,Lister!$D$7:$D$13)-O1378)*N1378/NETWORKDAYS(Lister!$D$19,Lister!$E$19,Lister!$D$7:$D$13),IF(AND(MONTH(E1378)=4,MONTH(F1378)&gt;4),(NETWORKDAYS(E1378,Lister!$E$19,Lister!$D$7:$D$13)-O1378)*N1378/NETWORKDAYS(Lister!$D$19,Lister!$E$19,Lister!$D$7:$D$13),IF(MONTH(E1378)&gt;4,0)))),0),"")</f>
        <v/>
      </c>
      <c r="S1378" s="48" t="str">
        <f>IFERROR(MAX(IF(OR(O1378="",P1378="",Q1378=""),"",IF(AND(MONTH(E1378)=5,MONTH(F1378)=5),(NETWORKDAYS(E1378,F1378,Lister!$D$7:$D$13)-P1378)*N1378/NETWORKDAYS(Lister!$D$20,Lister!$E$20,Lister!$D$7:$D$13),IF(AND(MONTH(E1378)=4,MONTH(F1378)=5),(NETWORKDAYS(Lister!$D$20,F1378,Lister!$D$7:$D$13)-P1378)*N1378/NETWORKDAYS(Lister!$D$20,Lister!$E$20,Lister!$D$7:$D$13),IF(AND(MONTH(E1378)=5,MONTH(F1378)=6),(NETWORKDAYS(E1378,Lister!$E$20,Lister!$D$7:$D$13)-P1378)*N1378/NETWORKDAYS(Lister!$D$20,Lister!$E$20,Lister!$D$7:$D$13),IF(AND(MONTH(E1378)=4,MONTH(F1378)=6),(NETWORKDAYS(Lister!$D$20,Lister!$E$20,Lister!$D$7:$D$13)-P1378)*N1378/NETWORKDAYS(Lister!$D$20,Lister!$E$20,Lister!$D$7:$D$13),IF(OR(MONTH(F1378)=4,MONTH(E1378)=6),0)))))),0),"")</f>
        <v/>
      </c>
      <c r="T1378" s="48" t="str">
        <f>IFERROR(MAX(IF(OR(O1378="",P1378="",Q1378=""),"",IF(AND(MONTH(E1378)=6,MONTH(F1378)=6),(NETWORKDAYS(E1378,F1378,Lister!$D$7:$D$13)-Q1378)*N1378/NETWORKDAYS(Lister!$D$21,Lister!$E$21,Lister!$D$7:$D$13),IF(AND(MONTH(E1378)&lt;6,MONTH(F1378)=6),(NETWORKDAYS(Lister!$D$21,F1378,Lister!$D$7:$D$13)-Q1378)*N1378/NETWORKDAYS(Lister!$D$21,Lister!$E$21,Lister!$D$7:$D$13),IF(MONTH(F1378)&lt;6,0)))),0),"")</f>
        <v/>
      </c>
      <c r="U1378" s="50" t="str">
        <f t="shared" si="108"/>
        <v/>
      </c>
    </row>
    <row r="1379" spans="1:21" x14ac:dyDescent="0.35">
      <c r="A1379" s="11" t="str">
        <f t="shared" si="109"/>
        <v/>
      </c>
      <c r="B1379" s="32"/>
      <c r="C1379" s="17"/>
      <c r="D1379" s="18"/>
      <c r="E1379" s="12"/>
      <c r="F1379" s="12"/>
      <c r="G1379" s="40" t="str">
        <f>IF(OR(E1379="",F1379=""),"",NETWORKDAYS(E1379,F1379,Lister!$D$7:$D$13))</f>
        <v/>
      </c>
      <c r="H1379" s="14"/>
      <c r="I1379" s="25" t="str">
        <f t="shared" si="105"/>
        <v/>
      </c>
      <c r="J1379" s="45"/>
      <c r="K1379" s="46"/>
      <c r="L1379" s="15"/>
      <c r="M1379" s="49" t="str">
        <f t="shared" si="106"/>
        <v/>
      </c>
      <c r="N1379" s="47" t="str">
        <f t="shared" si="107"/>
        <v/>
      </c>
      <c r="O1379" s="15"/>
      <c r="P1379" s="15"/>
      <c r="Q1379" s="15"/>
      <c r="R1379" s="48" t="str">
        <f>IFERROR(MAX(IF(OR(O1379="",P1379="",Q1379=""),"",IF(AND(MONTH(E1379)=4,MONTH(F1379)=4),(NETWORKDAYS(E1379,F1379,Lister!$D$7:$D$13)-O1379)*N1379/NETWORKDAYS(Lister!$D$19,Lister!$E$19,Lister!$D$7:$D$13),IF(AND(MONTH(E1379)=4,MONTH(F1379)&gt;4),(NETWORKDAYS(E1379,Lister!$E$19,Lister!$D$7:$D$13)-O1379)*N1379/NETWORKDAYS(Lister!$D$19,Lister!$E$19,Lister!$D$7:$D$13),IF(MONTH(E1379)&gt;4,0)))),0),"")</f>
        <v/>
      </c>
      <c r="S1379" s="48" t="str">
        <f>IFERROR(MAX(IF(OR(O1379="",P1379="",Q1379=""),"",IF(AND(MONTH(E1379)=5,MONTH(F1379)=5),(NETWORKDAYS(E1379,F1379,Lister!$D$7:$D$13)-P1379)*N1379/NETWORKDAYS(Lister!$D$20,Lister!$E$20,Lister!$D$7:$D$13),IF(AND(MONTH(E1379)=4,MONTH(F1379)=5),(NETWORKDAYS(Lister!$D$20,F1379,Lister!$D$7:$D$13)-P1379)*N1379/NETWORKDAYS(Lister!$D$20,Lister!$E$20,Lister!$D$7:$D$13),IF(AND(MONTH(E1379)=5,MONTH(F1379)=6),(NETWORKDAYS(E1379,Lister!$E$20,Lister!$D$7:$D$13)-P1379)*N1379/NETWORKDAYS(Lister!$D$20,Lister!$E$20,Lister!$D$7:$D$13),IF(AND(MONTH(E1379)=4,MONTH(F1379)=6),(NETWORKDAYS(Lister!$D$20,Lister!$E$20,Lister!$D$7:$D$13)-P1379)*N1379/NETWORKDAYS(Lister!$D$20,Lister!$E$20,Lister!$D$7:$D$13),IF(OR(MONTH(F1379)=4,MONTH(E1379)=6),0)))))),0),"")</f>
        <v/>
      </c>
      <c r="T1379" s="48" t="str">
        <f>IFERROR(MAX(IF(OR(O1379="",P1379="",Q1379=""),"",IF(AND(MONTH(E1379)=6,MONTH(F1379)=6),(NETWORKDAYS(E1379,F1379,Lister!$D$7:$D$13)-Q1379)*N1379/NETWORKDAYS(Lister!$D$21,Lister!$E$21,Lister!$D$7:$D$13),IF(AND(MONTH(E1379)&lt;6,MONTH(F1379)=6),(NETWORKDAYS(Lister!$D$21,F1379,Lister!$D$7:$D$13)-Q1379)*N1379/NETWORKDAYS(Lister!$D$21,Lister!$E$21,Lister!$D$7:$D$13),IF(MONTH(F1379)&lt;6,0)))),0),"")</f>
        <v/>
      </c>
      <c r="U1379" s="50" t="str">
        <f t="shared" si="108"/>
        <v/>
      </c>
    </row>
    <row r="1380" spans="1:21" x14ac:dyDescent="0.35">
      <c r="A1380" s="11" t="str">
        <f t="shared" si="109"/>
        <v/>
      </c>
      <c r="B1380" s="32"/>
      <c r="C1380" s="17"/>
      <c r="D1380" s="18"/>
      <c r="E1380" s="12"/>
      <c r="F1380" s="12"/>
      <c r="G1380" s="40" t="str">
        <f>IF(OR(E1380="",F1380=""),"",NETWORKDAYS(E1380,F1380,Lister!$D$7:$D$13))</f>
        <v/>
      </c>
      <c r="H1380" s="14"/>
      <c r="I1380" s="25" t="str">
        <f t="shared" si="105"/>
        <v/>
      </c>
      <c r="J1380" s="45"/>
      <c r="K1380" s="46"/>
      <c r="L1380" s="15"/>
      <c r="M1380" s="49" t="str">
        <f t="shared" si="106"/>
        <v/>
      </c>
      <c r="N1380" s="47" t="str">
        <f t="shared" si="107"/>
        <v/>
      </c>
      <c r="O1380" s="15"/>
      <c r="P1380" s="15"/>
      <c r="Q1380" s="15"/>
      <c r="R1380" s="48" t="str">
        <f>IFERROR(MAX(IF(OR(O1380="",P1380="",Q1380=""),"",IF(AND(MONTH(E1380)=4,MONTH(F1380)=4),(NETWORKDAYS(E1380,F1380,Lister!$D$7:$D$13)-O1380)*N1380/NETWORKDAYS(Lister!$D$19,Lister!$E$19,Lister!$D$7:$D$13),IF(AND(MONTH(E1380)=4,MONTH(F1380)&gt;4),(NETWORKDAYS(E1380,Lister!$E$19,Lister!$D$7:$D$13)-O1380)*N1380/NETWORKDAYS(Lister!$D$19,Lister!$E$19,Lister!$D$7:$D$13),IF(MONTH(E1380)&gt;4,0)))),0),"")</f>
        <v/>
      </c>
      <c r="S1380" s="48" t="str">
        <f>IFERROR(MAX(IF(OR(O1380="",P1380="",Q1380=""),"",IF(AND(MONTH(E1380)=5,MONTH(F1380)=5),(NETWORKDAYS(E1380,F1380,Lister!$D$7:$D$13)-P1380)*N1380/NETWORKDAYS(Lister!$D$20,Lister!$E$20,Lister!$D$7:$D$13),IF(AND(MONTH(E1380)=4,MONTH(F1380)=5),(NETWORKDAYS(Lister!$D$20,F1380,Lister!$D$7:$D$13)-P1380)*N1380/NETWORKDAYS(Lister!$D$20,Lister!$E$20,Lister!$D$7:$D$13),IF(AND(MONTH(E1380)=5,MONTH(F1380)=6),(NETWORKDAYS(E1380,Lister!$E$20,Lister!$D$7:$D$13)-P1380)*N1380/NETWORKDAYS(Lister!$D$20,Lister!$E$20,Lister!$D$7:$D$13),IF(AND(MONTH(E1380)=4,MONTH(F1380)=6),(NETWORKDAYS(Lister!$D$20,Lister!$E$20,Lister!$D$7:$D$13)-P1380)*N1380/NETWORKDAYS(Lister!$D$20,Lister!$E$20,Lister!$D$7:$D$13),IF(OR(MONTH(F1380)=4,MONTH(E1380)=6),0)))))),0),"")</f>
        <v/>
      </c>
      <c r="T1380" s="48" t="str">
        <f>IFERROR(MAX(IF(OR(O1380="",P1380="",Q1380=""),"",IF(AND(MONTH(E1380)=6,MONTH(F1380)=6),(NETWORKDAYS(E1380,F1380,Lister!$D$7:$D$13)-Q1380)*N1380/NETWORKDAYS(Lister!$D$21,Lister!$E$21,Lister!$D$7:$D$13),IF(AND(MONTH(E1380)&lt;6,MONTH(F1380)=6),(NETWORKDAYS(Lister!$D$21,F1380,Lister!$D$7:$D$13)-Q1380)*N1380/NETWORKDAYS(Lister!$D$21,Lister!$E$21,Lister!$D$7:$D$13),IF(MONTH(F1380)&lt;6,0)))),0),"")</f>
        <v/>
      </c>
      <c r="U1380" s="50" t="str">
        <f t="shared" si="108"/>
        <v/>
      </c>
    </row>
    <row r="1381" spans="1:21" x14ac:dyDescent="0.35">
      <c r="A1381" s="11" t="str">
        <f t="shared" si="109"/>
        <v/>
      </c>
      <c r="B1381" s="32"/>
      <c r="C1381" s="17"/>
      <c r="D1381" s="18"/>
      <c r="E1381" s="12"/>
      <c r="F1381" s="12"/>
      <c r="G1381" s="40" t="str">
        <f>IF(OR(E1381="",F1381=""),"",NETWORKDAYS(E1381,F1381,Lister!$D$7:$D$13))</f>
        <v/>
      </c>
      <c r="H1381" s="14"/>
      <c r="I1381" s="25" t="str">
        <f t="shared" si="105"/>
        <v/>
      </c>
      <c r="J1381" s="45"/>
      <c r="K1381" s="46"/>
      <c r="L1381" s="15"/>
      <c r="M1381" s="49" t="str">
        <f t="shared" si="106"/>
        <v/>
      </c>
      <c r="N1381" s="47" t="str">
        <f t="shared" si="107"/>
        <v/>
      </c>
      <c r="O1381" s="15"/>
      <c r="P1381" s="15"/>
      <c r="Q1381" s="15"/>
      <c r="R1381" s="48" t="str">
        <f>IFERROR(MAX(IF(OR(O1381="",P1381="",Q1381=""),"",IF(AND(MONTH(E1381)=4,MONTH(F1381)=4),(NETWORKDAYS(E1381,F1381,Lister!$D$7:$D$13)-O1381)*N1381/NETWORKDAYS(Lister!$D$19,Lister!$E$19,Lister!$D$7:$D$13),IF(AND(MONTH(E1381)=4,MONTH(F1381)&gt;4),(NETWORKDAYS(E1381,Lister!$E$19,Lister!$D$7:$D$13)-O1381)*N1381/NETWORKDAYS(Lister!$D$19,Lister!$E$19,Lister!$D$7:$D$13),IF(MONTH(E1381)&gt;4,0)))),0),"")</f>
        <v/>
      </c>
      <c r="S1381" s="48" t="str">
        <f>IFERROR(MAX(IF(OR(O1381="",P1381="",Q1381=""),"",IF(AND(MONTH(E1381)=5,MONTH(F1381)=5),(NETWORKDAYS(E1381,F1381,Lister!$D$7:$D$13)-P1381)*N1381/NETWORKDAYS(Lister!$D$20,Lister!$E$20,Lister!$D$7:$D$13),IF(AND(MONTH(E1381)=4,MONTH(F1381)=5),(NETWORKDAYS(Lister!$D$20,F1381,Lister!$D$7:$D$13)-P1381)*N1381/NETWORKDAYS(Lister!$D$20,Lister!$E$20,Lister!$D$7:$D$13),IF(AND(MONTH(E1381)=5,MONTH(F1381)=6),(NETWORKDAYS(E1381,Lister!$E$20,Lister!$D$7:$D$13)-P1381)*N1381/NETWORKDAYS(Lister!$D$20,Lister!$E$20,Lister!$D$7:$D$13),IF(AND(MONTH(E1381)=4,MONTH(F1381)=6),(NETWORKDAYS(Lister!$D$20,Lister!$E$20,Lister!$D$7:$D$13)-P1381)*N1381/NETWORKDAYS(Lister!$D$20,Lister!$E$20,Lister!$D$7:$D$13),IF(OR(MONTH(F1381)=4,MONTH(E1381)=6),0)))))),0),"")</f>
        <v/>
      </c>
      <c r="T1381" s="48" t="str">
        <f>IFERROR(MAX(IF(OR(O1381="",P1381="",Q1381=""),"",IF(AND(MONTH(E1381)=6,MONTH(F1381)=6),(NETWORKDAYS(E1381,F1381,Lister!$D$7:$D$13)-Q1381)*N1381/NETWORKDAYS(Lister!$D$21,Lister!$E$21,Lister!$D$7:$D$13),IF(AND(MONTH(E1381)&lt;6,MONTH(F1381)=6),(NETWORKDAYS(Lister!$D$21,F1381,Lister!$D$7:$D$13)-Q1381)*N1381/NETWORKDAYS(Lister!$D$21,Lister!$E$21,Lister!$D$7:$D$13),IF(MONTH(F1381)&lt;6,0)))),0),"")</f>
        <v/>
      </c>
      <c r="U1381" s="50" t="str">
        <f t="shared" si="108"/>
        <v/>
      </c>
    </row>
    <row r="1382" spans="1:21" x14ac:dyDescent="0.35">
      <c r="A1382" s="11" t="str">
        <f t="shared" si="109"/>
        <v/>
      </c>
      <c r="B1382" s="32"/>
      <c r="C1382" s="17"/>
      <c r="D1382" s="18"/>
      <c r="E1382" s="12"/>
      <c r="F1382" s="12"/>
      <c r="G1382" s="40" t="str">
        <f>IF(OR(E1382="",F1382=""),"",NETWORKDAYS(E1382,F1382,Lister!$D$7:$D$13))</f>
        <v/>
      </c>
      <c r="H1382" s="14"/>
      <c r="I1382" s="25" t="str">
        <f t="shared" si="105"/>
        <v/>
      </c>
      <c r="J1382" s="45"/>
      <c r="K1382" s="46"/>
      <c r="L1382" s="15"/>
      <c r="M1382" s="49" t="str">
        <f t="shared" si="106"/>
        <v/>
      </c>
      <c r="N1382" s="47" t="str">
        <f t="shared" si="107"/>
        <v/>
      </c>
      <c r="O1382" s="15"/>
      <c r="P1382" s="15"/>
      <c r="Q1382" s="15"/>
      <c r="R1382" s="48" t="str">
        <f>IFERROR(MAX(IF(OR(O1382="",P1382="",Q1382=""),"",IF(AND(MONTH(E1382)=4,MONTH(F1382)=4),(NETWORKDAYS(E1382,F1382,Lister!$D$7:$D$13)-O1382)*N1382/NETWORKDAYS(Lister!$D$19,Lister!$E$19,Lister!$D$7:$D$13),IF(AND(MONTH(E1382)=4,MONTH(F1382)&gt;4),(NETWORKDAYS(E1382,Lister!$E$19,Lister!$D$7:$D$13)-O1382)*N1382/NETWORKDAYS(Lister!$D$19,Lister!$E$19,Lister!$D$7:$D$13),IF(MONTH(E1382)&gt;4,0)))),0),"")</f>
        <v/>
      </c>
      <c r="S1382" s="48" t="str">
        <f>IFERROR(MAX(IF(OR(O1382="",P1382="",Q1382=""),"",IF(AND(MONTH(E1382)=5,MONTH(F1382)=5),(NETWORKDAYS(E1382,F1382,Lister!$D$7:$D$13)-P1382)*N1382/NETWORKDAYS(Lister!$D$20,Lister!$E$20,Lister!$D$7:$D$13),IF(AND(MONTH(E1382)=4,MONTH(F1382)=5),(NETWORKDAYS(Lister!$D$20,F1382,Lister!$D$7:$D$13)-P1382)*N1382/NETWORKDAYS(Lister!$D$20,Lister!$E$20,Lister!$D$7:$D$13),IF(AND(MONTH(E1382)=5,MONTH(F1382)=6),(NETWORKDAYS(E1382,Lister!$E$20,Lister!$D$7:$D$13)-P1382)*N1382/NETWORKDAYS(Lister!$D$20,Lister!$E$20,Lister!$D$7:$D$13),IF(AND(MONTH(E1382)=4,MONTH(F1382)=6),(NETWORKDAYS(Lister!$D$20,Lister!$E$20,Lister!$D$7:$D$13)-P1382)*N1382/NETWORKDAYS(Lister!$D$20,Lister!$E$20,Lister!$D$7:$D$13),IF(OR(MONTH(F1382)=4,MONTH(E1382)=6),0)))))),0),"")</f>
        <v/>
      </c>
      <c r="T1382" s="48" t="str">
        <f>IFERROR(MAX(IF(OR(O1382="",P1382="",Q1382=""),"",IF(AND(MONTH(E1382)=6,MONTH(F1382)=6),(NETWORKDAYS(E1382,F1382,Lister!$D$7:$D$13)-Q1382)*N1382/NETWORKDAYS(Lister!$D$21,Lister!$E$21,Lister!$D$7:$D$13),IF(AND(MONTH(E1382)&lt;6,MONTH(F1382)=6),(NETWORKDAYS(Lister!$D$21,F1382,Lister!$D$7:$D$13)-Q1382)*N1382/NETWORKDAYS(Lister!$D$21,Lister!$E$21,Lister!$D$7:$D$13),IF(MONTH(F1382)&lt;6,0)))),0),"")</f>
        <v/>
      </c>
      <c r="U1382" s="50" t="str">
        <f t="shared" si="108"/>
        <v/>
      </c>
    </row>
    <row r="1383" spans="1:21" x14ac:dyDescent="0.35">
      <c r="A1383" s="11" t="str">
        <f t="shared" si="109"/>
        <v/>
      </c>
      <c r="B1383" s="32"/>
      <c r="C1383" s="17"/>
      <c r="D1383" s="18"/>
      <c r="E1383" s="12"/>
      <c r="F1383" s="12"/>
      <c r="G1383" s="40" t="str">
        <f>IF(OR(E1383="",F1383=""),"",NETWORKDAYS(E1383,F1383,Lister!$D$7:$D$13))</f>
        <v/>
      </c>
      <c r="H1383" s="14"/>
      <c r="I1383" s="25" t="str">
        <f t="shared" si="105"/>
        <v/>
      </c>
      <c r="J1383" s="45"/>
      <c r="K1383" s="46"/>
      <c r="L1383" s="15"/>
      <c r="M1383" s="49" t="str">
        <f t="shared" si="106"/>
        <v/>
      </c>
      <c r="N1383" s="47" t="str">
        <f t="shared" si="107"/>
        <v/>
      </c>
      <c r="O1383" s="15"/>
      <c r="P1383" s="15"/>
      <c r="Q1383" s="15"/>
      <c r="R1383" s="48" t="str">
        <f>IFERROR(MAX(IF(OR(O1383="",P1383="",Q1383=""),"",IF(AND(MONTH(E1383)=4,MONTH(F1383)=4),(NETWORKDAYS(E1383,F1383,Lister!$D$7:$D$13)-O1383)*N1383/NETWORKDAYS(Lister!$D$19,Lister!$E$19,Lister!$D$7:$D$13),IF(AND(MONTH(E1383)=4,MONTH(F1383)&gt;4),(NETWORKDAYS(E1383,Lister!$E$19,Lister!$D$7:$D$13)-O1383)*N1383/NETWORKDAYS(Lister!$D$19,Lister!$E$19,Lister!$D$7:$D$13),IF(MONTH(E1383)&gt;4,0)))),0),"")</f>
        <v/>
      </c>
      <c r="S1383" s="48" t="str">
        <f>IFERROR(MAX(IF(OR(O1383="",P1383="",Q1383=""),"",IF(AND(MONTH(E1383)=5,MONTH(F1383)=5),(NETWORKDAYS(E1383,F1383,Lister!$D$7:$D$13)-P1383)*N1383/NETWORKDAYS(Lister!$D$20,Lister!$E$20,Lister!$D$7:$D$13),IF(AND(MONTH(E1383)=4,MONTH(F1383)=5),(NETWORKDAYS(Lister!$D$20,F1383,Lister!$D$7:$D$13)-P1383)*N1383/NETWORKDAYS(Lister!$D$20,Lister!$E$20,Lister!$D$7:$D$13),IF(AND(MONTH(E1383)=5,MONTH(F1383)=6),(NETWORKDAYS(E1383,Lister!$E$20,Lister!$D$7:$D$13)-P1383)*N1383/NETWORKDAYS(Lister!$D$20,Lister!$E$20,Lister!$D$7:$D$13),IF(AND(MONTH(E1383)=4,MONTH(F1383)=6),(NETWORKDAYS(Lister!$D$20,Lister!$E$20,Lister!$D$7:$D$13)-P1383)*N1383/NETWORKDAYS(Lister!$D$20,Lister!$E$20,Lister!$D$7:$D$13),IF(OR(MONTH(F1383)=4,MONTH(E1383)=6),0)))))),0),"")</f>
        <v/>
      </c>
      <c r="T1383" s="48" t="str">
        <f>IFERROR(MAX(IF(OR(O1383="",P1383="",Q1383=""),"",IF(AND(MONTH(E1383)=6,MONTH(F1383)=6),(NETWORKDAYS(E1383,F1383,Lister!$D$7:$D$13)-Q1383)*N1383/NETWORKDAYS(Lister!$D$21,Lister!$E$21,Lister!$D$7:$D$13),IF(AND(MONTH(E1383)&lt;6,MONTH(F1383)=6),(NETWORKDAYS(Lister!$D$21,F1383,Lister!$D$7:$D$13)-Q1383)*N1383/NETWORKDAYS(Lister!$D$21,Lister!$E$21,Lister!$D$7:$D$13),IF(MONTH(F1383)&lt;6,0)))),0),"")</f>
        <v/>
      </c>
      <c r="U1383" s="50" t="str">
        <f t="shared" si="108"/>
        <v/>
      </c>
    </row>
    <row r="1384" spans="1:21" x14ac:dyDescent="0.35">
      <c r="A1384" s="11" t="str">
        <f t="shared" si="109"/>
        <v/>
      </c>
      <c r="B1384" s="32"/>
      <c r="C1384" s="17"/>
      <c r="D1384" s="18"/>
      <c r="E1384" s="12"/>
      <c r="F1384" s="12"/>
      <c r="G1384" s="40" t="str">
        <f>IF(OR(E1384="",F1384=""),"",NETWORKDAYS(E1384,F1384,Lister!$D$7:$D$13))</f>
        <v/>
      </c>
      <c r="H1384" s="14"/>
      <c r="I1384" s="25" t="str">
        <f t="shared" si="105"/>
        <v/>
      </c>
      <c r="J1384" s="45"/>
      <c r="K1384" s="46"/>
      <c r="L1384" s="15"/>
      <c r="M1384" s="49" t="str">
        <f t="shared" si="106"/>
        <v/>
      </c>
      <c r="N1384" s="47" t="str">
        <f t="shared" si="107"/>
        <v/>
      </c>
      <c r="O1384" s="15"/>
      <c r="P1384" s="15"/>
      <c r="Q1384" s="15"/>
      <c r="R1384" s="48" t="str">
        <f>IFERROR(MAX(IF(OR(O1384="",P1384="",Q1384=""),"",IF(AND(MONTH(E1384)=4,MONTH(F1384)=4),(NETWORKDAYS(E1384,F1384,Lister!$D$7:$D$13)-O1384)*N1384/NETWORKDAYS(Lister!$D$19,Lister!$E$19,Lister!$D$7:$D$13),IF(AND(MONTH(E1384)=4,MONTH(F1384)&gt;4),(NETWORKDAYS(E1384,Lister!$E$19,Lister!$D$7:$D$13)-O1384)*N1384/NETWORKDAYS(Lister!$D$19,Lister!$E$19,Lister!$D$7:$D$13),IF(MONTH(E1384)&gt;4,0)))),0),"")</f>
        <v/>
      </c>
      <c r="S1384" s="48" t="str">
        <f>IFERROR(MAX(IF(OR(O1384="",P1384="",Q1384=""),"",IF(AND(MONTH(E1384)=5,MONTH(F1384)=5),(NETWORKDAYS(E1384,F1384,Lister!$D$7:$D$13)-P1384)*N1384/NETWORKDAYS(Lister!$D$20,Lister!$E$20,Lister!$D$7:$D$13),IF(AND(MONTH(E1384)=4,MONTH(F1384)=5),(NETWORKDAYS(Lister!$D$20,F1384,Lister!$D$7:$D$13)-P1384)*N1384/NETWORKDAYS(Lister!$D$20,Lister!$E$20,Lister!$D$7:$D$13),IF(AND(MONTH(E1384)=5,MONTH(F1384)=6),(NETWORKDAYS(E1384,Lister!$E$20,Lister!$D$7:$D$13)-P1384)*N1384/NETWORKDAYS(Lister!$D$20,Lister!$E$20,Lister!$D$7:$D$13),IF(AND(MONTH(E1384)=4,MONTH(F1384)=6),(NETWORKDAYS(Lister!$D$20,Lister!$E$20,Lister!$D$7:$D$13)-P1384)*N1384/NETWORKDAYS(Lister!$D$20,Lister!$E$20,Lister!$D$7:$D$13),IF(OR(MONTH(F1384)=4,MONTH(E1384)=6),0)))))),0),"")</f>
        <v/>
      </c>
      <c r="T1384" s="48" t="str">
        <f>IFERROR(MAX(IF(OR(O1384="",P1384="",Q1384=""),"",IF(AND(MONTH(E1384)=6,MONTH(F1384)=6),(NETWORKDAYS(E1384,F1384,Lister!$D$7:$D$13)-Q1384)*N1384/NETWORKDAYS(Lister!$D$21,Lister!$E$21,Lister!$D$7:$D$13),IF(AND(MONTH(E1384)&lt;6,MONTH(F1384)=6),(NETWORKDAYS(Lister!$D$21,F1384,Lister!$D$7:$D$13)-Q1384)*N1384/NETWORKDAYS(Lister!$D$21,Lister!$E$21,Lister!$D$7:$D$13),IF(MONTH(F1384)&lt;6,0)))),0),"")</f>
        <v/>
      </c>
      <c r="U1384" s="50" t="str">
        <f t="shared" si="108"/>
        <v/>
      </c>
    </row>
    <row r="1385" spans="1:21" x14ac:dyDescent="0.35">
      <c r="A1385" s="11" t="str">
        <f t="shared" si="109"/>
        <v/>
      </c>
      <c r="B1385" s="32"/>
      <c r="C1385" s="17"/>
      <c r="D1385" s="18"/>
      <c r="E1385" s="12"/>
      <c r="F1385" s="12"/>
      <c r="G1385" s="40" t="str">
        <f>IF(OR(E1385="",F1385=""),"",NETWORKDAYS(E1385,F1385,Lister!$D$7:$D$13))</f>
        <v/>
      </c>
      <c r="H1385" s="14"/>
      <c r="I1385" s="25" t="str">
        <f t="shared" si="105"/>
        <v/>
      </c>
      <c r="J1385" s="45"/>
      <c r="K1385" s="46"/>
      <c r="L1385" s="15"/>
      <c r="M1385" s="49" t="str">
        <f t="shared" si="106"/>
        <v/>
      </c>
      <c r="N1385" s="47" t="str">
        <f t="shared" si="107"/>
        <v/>
      </c>
      <c r="O1385" s="15"/>
      <c r="P1385" s="15"/>
      <c r="Q1385" s="15"/>
      <c r="R1385" s="48" t="str">
        <f>IFERROR(MAX(IF(OR(O1385="",P1385="",Q1385=""),"",IF(AND(MONTH(E1385)=4,MONTH(F1385)=4),(NETWORKDAYS(E1385,F1385,Lister!$D$7:$D$13)-O1385)*N1385/NETWORKDAYS(Lister!$D$19,Lister!$E$19,Lister!$D$7:$D$13),IF(AND(MONTH(E1385)=4,MONTH(F1385)&gt;4),(NETWORKDAYS(E1385,Lister!$E$19,Lister!$D$7:$D$13)-O1385)*N1385/NETWORKDAYS(Lister!$D$19,Lister!$E$19,Lister!$D$7:$D$13),IF(MONTH(E1385)&gt;4,0)))),0),"")</f>
        <v/>
      </c>
      <c r="S1385" s="48" t="str">
        <f>IFERROR(MAX(IF(OR(O1385="",P1385="",Q1385=""),"",IF(AND(MONTH(E1385)=5,MONTH(F1385)=5),(NETWORKDAYS(E1385,F1385,Lister!$D$7:$D$13)-P1385)*N1385/NETWORKDAYS(Lister!$D$20,Lister!$E$20,Lister!$D$7:$D$13),IF(AND(MONTH(E1385)=4,MONTH(F1385)=5),(NETWORKDAYS(Lister!$D$20,F1385,Lister!$D$7:$D$13)-P1385)*N1385/NETWORKDAYS(Lister!$D$20,Lister!$E$20,Lister!$D$7:$D$13),IF(AND(MONTH(E1385)=5,MONTH(F1385)=6),(NETWORKDAYS(E1385,Lister!$E$20,Lister!$D$7:$D$13)-P1385)*N1385/NETWORKDAYS(Lister!$D$20,Lister!$E$20,Lister!$D$7:$D$13),IF(AND(MONTH(E1385)=4,MONTH(F1385)=6),(NETWORKDAYS(Lister!$D$20,Lister!$E$20,Lister!$D$7:$D$13)-P1385)*N1385/NETWORKDAYS(Lister!$D$20,Lister!$E$20,Lister!$D$7:$D$13),IF(OR(MONTH(F1385)=4,MONTH(E1385)=6),0)))))),0),"")</f>
        <v/>
      </c>
      <c r="T1385" s="48" t="str">
        <f>IFERROR(MAX(IF(OR(O1385="",P1385="",Q1385=""),"",IF(AND(MONTH(E1385)=6,MONTH(F1385)=6),(NETWORKDAYS(E1385,F1385,Lister!$D$7:$D$13)-Q1385)*N1385/NETWORKDAYS(Lister!$D$21,Lister!$E$21,Lister!$D$7:$D$13),IF(AND(MONTH(E1385)&lt;6,MONTH(F1385)=6),(NETWORKDAYS(Lister!$D$21,F1385,Lister!$D$7:$D$13)-Q1385)*N1385/NETWORKDAYS(Lister!$D$21,Lister!$E$21,Lister!$D$7:$D$13),IF(MONTH(F1385)&lt;6,0)))),0),"")</f>
        <v/>
      </c>
      <c r="U1385" s="50" t="str">
        <f t="shared" si="108"/>
        <v/>
      </c>
    </row>
    <row r="1386" spans="1:21" x14ac:dyDescent="0.35">
      <c r="A1386" s="11" t="str">
        <f t="shared" si="109"/>
        <v/>
      </c>
      <c r="B1386" s="32"/>
      <c r="C1386" s="17"/>
      <c r="D1386" s="18"/>
      <c r="E1386" s="12"/>
      <c r="F1386" s="12"/>
      <c r="G1386" s="40" t="str">
        <f>IF(OR(E1386="",F1386=""),"",NETWORKDAYS(E1386,F1386,Lister!$D$7:$D$13))</f>
        <v/>
      </c>
      <c r="H1386" s="14"/>
      <c r="I1386" s="25" t="str">
        <f t="shared" si="105"/>
        <v/>
      </c>
      <c r="J1386" s="45"/>
      <c r="K1386" s="46"/>
      <c r="L1386" s="15"/>
      <c r="M1386" s="49" t="str">
        <f t="shared" si="106"/>
        <v/>
      </c>
      <c r="N1386" s="47" t="str">
        <f t="shared" si="107"/>
        <v/>
      </c>
      <c r="O1386" s="15"/>
      <c r="P1386" s="15"/>
      <c r="Q1386" s="15"/>
      <c r="R1386" s="48" t="str">
        <f>IFERROR(MAX(IF(OR(O1386="",P1386="",Q1386=""),"",IF(AND(MONTH(E1386)=4,MONTH(F1386)=4),(NETWORKDAYS(E1386,F1386,Lister!$D$7:$D$13)-O1386)*N1386/NETWORKDAYS(Lister!$D$19,Lister!$E$19,Lister!$D$7:$D$13),IF(AND(MONTH(E1386)=4,MONTH(F1386)&gt;4),(NETWORKDAYS(E1386,Lister!$E$19,Lister!$D$7:$D$13)-O1386)*N1386/NETWORKDAYS(Lister!$D$19,Lister!$E$19,Lister!$D$7:$D$13),IF(MONTH(E1386)&gt;4,0)))),0),"")</f>
        <v/>
      </c>
      <c r="S1386" s="48" t="str">
        <f>IFERROR(MAX(IF(OR(O1386="",P1386="",Q1386=""),"",IF(AND(MONTH(E1386)=5,MONTH(F1386)=5),(NETWORKDAYS(E1386,F1386,Lister!$D$7:$D$13)-P1386)*N1386/NETWORKDAYS(Lister!$D$20,Lister!$E$20,Lister!$D$7:$D$13),IF(AND(MONTH(E1386)=4,MONTH(F1386)=5),(NETWORKDAYS(Lister!$D$20,F1386,Lister!$D$7:$D$13)-P1386)*N1386/NETWORKDAYS(Lister!$D$20,Lister!$E$20,Lister!$D$7:$D$13),IF(AND(MONTH(E1386)=5,MONTH(F1386)=6),(NETWORKDAYS(E1386,Lister!$E$20,Lister!$D$7:$D$13)-P1386)*N1386/NETWORKDAYS(Lister!$D$20,Lister!$E$20,Lister!$D$7:$D$13),IF(AND(MONTH(E1386)=4,MONTH(F1386)=6),(NETWORKDAYS(Lister!$D$20,Lister!$E$20,Lister!$D$7:$D$13)-P1386)*N1386/NETWORKDAYS(Lister!$D$20,Lister!$E$20,Lister!$D$7:$D$13),IF(OR(MONTH(F1386)=4,MONTH(E1386)=6),0)))))),0),"")</f>
        <v/>
      </c>
      <c r="T1386" s="48" t="str">
        <f>IFERROR(MAX(IF(OR(O1386="",P1386="",Q1386=""),"",IF(AND(MONTH(E1386)=6,MONTH(F1386)=6),(NETWORKDAYS(E1386,F1386,Lister!$D$7:$D$13)-Q1386)*N1386/NETWORKDAYS(Lister!$D$21,Lister!$E$21,Lister!$D$7:$D$13),IF(AND(MONTH(E1386)&lt;6,MONTH(F1386)=6),(NETWORKDAYS(Lister!$D$21,F1386,Lister!$D$7:$D$13)-Q1386)*N1386/NETWORKDAYS(Lister!$D$21,Lister!$E$21,Lister!$D$7:$D$13),IF(MONTH(F1386)&lt;6,0)))),0),"")</f>
        <v/>
      </c>
      <c r="U1386" s="50" t="str">
        <f t="shared" si="108"/>
        <v/>
      </c>
    </row>
    <row r="1387" spans="1:21" x14ac:dyDescent="0.35">
      <c r="A1387" s="11" t="str">
        <f t="shared" si="109"/>
        <v/>
      </c>
      <c r="B1387" s="32"/>
      <c r="C1387" s="17"/>
      <c r="D1387" s="18"/>
      <c r="E1387" s="12"/>
      <c r="F1387" s="12"/>
      <c r="G1387" s="40" t="str">
        <f>IF(OR(E1387="",F1387=""),"",NETWORKDAYS(E1387,F1387,Lister!$D$7:$D$13))</f>
        <v/>
      </c>
      <c r="H1387" s="14"/>
      <c r="I1387" s="25" t="str">
        <f t="shared" si="105"/>
        <v/>
      </c>
      <c r="J1387" s="45"/>
      <c r="K1387" s="46"/>
      <c r="L1387" s="15"/>
      <c r="M1387" s="49" t="str">
        <f t="shared" si="106"/>
        <v/>
      </c>
      <c r="N1387" s="47" t="str">
        <f t="shared" si="107"/>
        <v/>
      </c>
      <c r="O1387" s="15"/>
      <c r="P1387" s="15"/>
      <c r="Q1387" s="15"/>
      <c r="R1387" s="48" t="str">
        <f>IFERROR(MAX(IF(OR(O1387="",P1387="",Q1387=""),"",IF(AND(MONTH(E1387)=4,MONTH(F1387)=4),(NETWORKDAYS(E1387,F1387,Lister!$D$7:$D$13)-O1387)*N1387/NETWORKDAYS(Lister!$D$19,Lister!$E$19,Lister!$D$7:$D$13),IF(AND(MONTH(E1387)=4,MONTH(F1387)&gt;4),(NETWORKDAYS(E1387,Lister!$E$19,Lister!$D$7:$D$13)-O1387)*N1387/NETWORKDAYS(Lister!$D$19,Lister!$E$19,Lister!$D$7:$D$13),IF(MONTH(E1387)&gt;4,0)))),0),"")</f>
        <v/>
      </c>
      <c r="S1387" s="48" t="str">
        <f>IFERROR(MAX(IF(OR(O1387="",P1387="",Q1387=""),"",IF(AND(MONTH(E1387)=5,MONTH(F1387)=5),(NETWORKDAYS(E1387,F1387,Lister!$D$7:$D$13)-P1387)*N1387/NETWORKDAYS(Lister!$D$20,Lister!$E$20,Lister!$D$7:$D$13),IF(AND(MONTH(E1387)=4,MONTH(F1387)=5),(NETWORKDAYS(Lister!$D$20,F1387,Lister!$D$7:$D$13)-P1387)*N1387/NETWORKDAYS(Lister!$D$20,Lister!$E$20,Lister!$D$7:$D$13),IF(AND(MONTH(E1387)=5,MONTH(F1387)=6),(NETWORKDAYS(E1387,Lister!$E$20,Lister!$D$7:$D$13)-P1387)*N1387/NETWORKDAYS(Lister!$D$20,Lister!$E$20,Lister!$D$7:$D$13),IF(AND(MONTH(E1387)=4,MONTH(F1387)=6),(NETWORKDAYS(Lister!$D$20,Lister!$E$20,Lister!$D$7:$D$13)-P1387)*N1387/NETWORKDAYS(Lister!$D$20,Lister!$E$20,Lister!$D$7:$D$13),IF(OR(MONTH(F1387)=4,MONTH(E1387)=6),0)))))),0),"")</f>
        <v/>
      </c>
      <c r="T1387" s="48" t="str">
        <f>IFERROR(MAX(IF(OR(O1387="",P1387="",Q1387=""),"",IF(AND(MONTH(E1387)=6,MONTH(F1387)=6),(NETWORKDAYS(E1387,F1387,Lister!$D$7:$D$13)-Q1387)*N1387/NETWORKDAYS(Lister!$D$21,Lister!$E$21,Lister!$D$7:$D$13),IF(AND(MONTH(E1387)&lt;6,MONTH(F1387)=6),(NETWORKDAYS(Lister!$D$21,F1387,Lister!$D$7:$D$13)-Q1387)*N1387/NETWORKDAYS(Lister!$D$21,Lister!$E$21,Lister!$D$7:$D$13),IF(MONTH(F1387)&lt;6,0)))),0),"")</f>
        <v/>
      </c>
      <c r="U1387" s="50" t="str">
        <f t="shared" si="108"/>
        <v/>
      </c>
    </row>
    <row r="1388" spans="1:21" x14ac:dyDescent="0.35">
      <c r="A1388" s="11" t="str">
        <f t="shared" si="109"/>
        <v/>
      </c>
      <c r="B1388" s="32"/>
      <c r="C1388" s="17"/>
      <c r="D1388" s="18"/>
      <c r="E1388" s="12"/>
      <c r="F1388" s="12"/>
      <c r="G1388" s="40" t="str">
        <f>IF(OR(E1388="",F1388=""),"",NETWORKDAYS(E1388,F1388,Lister!$D$7:$D$13))</f>
        <v/>
      </c>
      <c r="H1388" s="14"/>
      <c r="I1388" s="25" t="str">
        <f t="shared" si="105"/>
        <v/>
      </c>
      <c r="J1388" s="45"/>
      <c r="K1388" s="46"/>
      <c r="L1388" s="15"/>
      <c r="M1388" s="49" t="str">
        <f t="shared" si="106"/>
        <v/>
      </c>
      <c r="N1388" s="47" t="str">
        <f t="shared" si="107"/>
        <v/>
      </c>
      <c r="O1388" s="15"/>
      <c r="P1388" s="15"/>
      <c r="Q1388" s="15"/>
      <c r="R1388" s="48" t="str">
        <f>IFERROR(MAX(IF(OR(O1388="",P1388="",Q1388=""),"",IF(AND(MONTH(E1388)=4,MONTH(F1388)=4),(NETWORKDAYS(E1388,F1388,Lister!$D$7:$D$13)-O1388)*N1388/NETWORKDAYS(Lister!$D$19,Lister!$E$19,Lister!$D$7:$D$13),IF(AND(MONTH(E1388)=4,MONTH(F1388)&gt;4),(NETWORKDAYS(E1388,Lister!$E$19,Lister!$D$7:$D$13)-O1388)*N1388/NETWORKDAYS(Lister!$D$19,Lister!$E$19,Lister!$D$7:$D$13),IF(MONTH(E1388)&gt;4,0)))),0),"")</f>
        <v/>
      </c>
      <c r="S1388" s="48" t="str">
        <f>IFERROR(MAX(IF(OR(O1388="",P1388="",Q1388=""),"",IF(AND(MONTH(E1388)=5,MONTH(F1388)=5),(NETWORKDAYS(E1388,F1388,Lister!$D$7:$D$13)-P1388)*N1388/NETWORKDAYS(Lister!$D$20,Lister!$E$20,Lister!$D$7:$D$13),IF(AND(MONTH(E1388)=4,MONTH(F1388)=5),(NETWORKDAYS(Lister!$D$20,F1388,Lister!$D$7:$D$13)-P1388)*N1388/NETWORKDAYS(Lister!$D$20,Lister!$E$20,Lister!$D$7:$D$13),IF(AND(MONTH(E1388)=5,MONTH(F1388)=6),(NETWORKDAYS(E1388,Lister!$E$20,Lister!$D$7:$D$13)-P1388)*N1388/NETWORKDAYS(Lister!$D$20,Lister!$E$20,Lister!$D$7:$D$13),IF(AND(MONTH(E1388)=4,MONTH(F1388)=6),(NETWORKDAYS(Lister!$D$20,Lister!$E$20,Lister!$D$7:$D$13)-P1388)*N1388/NETWORKDAYS(Lister!$D$20,Lister!$E$20,Lister!$D$7:$D$13),IF(OR(MONTH(F1388)=4,MONTH(E1388)=6),0)))))),0),"")</f>
        <v/>
      </c>
      <c r="T1388" s="48" t="str">
        <f>IFERROR(MAX(IF(OR(O1388="",P1388="",Q1388=""),"",IF(AND(MONTH(E1388)=6,MONTH(F1388)=6),(NETWORKDAYS(E1388,F1388,Lister!$D$7:$D$13)-Q1388)*N1388/NETWORKDAYS(Lister!$D$21,Lister!$E$21,Lister!$D$7:$D$13),IF(AND(MONTH(E1388)&lt;6,MONTH(F1388)=6),(NETWORKDAYS(Lister!$D$21,F1388,Lister!$D$7:$D$13)-Q1388)*N1388/NETWORKDAYS(Lister!$D$21,Lister!$E$21,Lister!$D$7:$D$13),IF(MONTH(F1388)&lt;6,0)))),0),"")</f>
        <v/>
      </c>
      <c r="U1388" s="50" t="str">
        <f t="shared" si="108"/>
        <v/>
      </c>
    </row>
    <row r="1389" spans="1:21" x14ac:dyDescent="0.35">
      <c r="A1389" s="11" t="str">
        <f t="shared" si="109"/>
        <v/>
      </c>
      <c r="B1389" s="32"/>
      <c r="C1389" s="17"/>
      <c r="D1389" s="18"/>
      <c r="E1389" s="12"/>
      <c r="F1389" s="12"/>
      <c r="G1389" s="40" t="str">
        <f>IF(OR(E1389="",F1389=""),"",NETWORKDAYS(E1389,F1389,Lister!$D$7:$D$13))</f>
        <v/>
      </c>
      <c r="H1389" s="14"/>
      <c r="I1389" s="25" t="str">
        <f t="shared" si="105"/>
        <v/>
      </c>
      <c r="J1389" s="45"/>
      <c r="K1389" s="46"/>
      <c r="L1389" s="15"/>
      <c r="M1389" s="49" t="str">
        <f t="shared" si="106"/>
        <v/>
      </c>
      <c r="N1389" s="47" t="str">
        <f t="shared" si="107"/>
        <v/>
      </c>
      <c r="O1389" s="15"/>
      <c r="P1389" s="15"/>
      <c r="Q1389" s="15"/>
      <c r="R1389" s="48" t="str">
        <f>IFERROR(MAX(IF(OR(O1389="",P1389="",Q1389=""),"",IF(AND(MONTH(E1389)=4,MONTH(F1389)=4),(NETWORKDAYS(E1389,F1389,Lister!$D$7:$D$13)-O1389)*N1389/NETWORKDAYS(Lister!$D$19,Lister!$E$19,Lister!$D$7:$D$13),IF(AND(MONTH(E1389)=4,MONTH(F1389)&gt;4),(NETWORKDAYS(E1389,Lister!$E$19,Lister!$D$7:$D$13)-O1389)*N1389/NETWORKDAYS(Lister!$D$19,Lister!$E$19,Lister!$D$7:$D$13),IF(MONTH(E1389)&gt;4,0)))),0),"")</f>
        <v/>
      </c>
      <c r="S1389" s="48" t="str">
        <f>IFERROR(MAX(IF(OR(O1389="",P1389="",Q1389=""),"",IF(AND(MONTH(E1389)=5,MONTH(F1389)=5),(NETWORKDAYS(E1389,F1389,Lister!$D$7:$D$13)-P1389)*N1389/NETWORKDAYS(Lister!$D$20,Lister!$E$20,Lister!$D$7:$D$13),IF(AND(MONTH(E1389)=4,MONTH(F1389)=5),(NETWORKDAYS(Lister!$D$20,F1389,Lister!$D$7:$D$13)-P1389)*N1389/NETWORKDAYS(Lister!$D$20,Lister!$E$20,Lister!$D$7:$D$13),IF(AND(MONTH(E1389)=5,MONTH(F1389)=6),(NETWORKDAYS(E1389,Lister!$E$20,Lister!$D$7:$D$13)-P1389)*N1389/NETWORKDAYS(Lister!$D$20,Lister!$E$20,Lister!$D$7:$D$13),IF(AND(MONTH(E1389)=4,MONTH(F1389)=6),(NETWORKDAYS(Lister!$D$20,Lister!$E$20,Lister!$D$7:$D$13)-P1389)*N1389/NETWORKDAYS(Lister!$D$20,Lister!$E$20,Lister!$D$7:$D$13),IF(OR(MONTH(F1389)=4,MONTH(E1389)=6),0)))))),0),"")</f>
        <v/>
      </c>
      <c r="T1389" s="48" t="str">
        <f>IFERROR(MAX(IF(OR(O1389="",P1389="",Q1389=""),"",IF(AND(MONTH(E1389)=6,MONTH(F1389)=6),(NETWORKDAYS(E1389,F1389,Lister!$D$7:$D$13)-Q1389)*N1389/NETWORKDAYS(Lister!$D$21,Lister!$E$21,Lister!$D$7:$D$13),IF(AND(MONTH(E1389)&lt;6,MONTH(F1389)=6),(NETWORKDAYS(Lister!$D$21,F1389,Lister!$D$7:$D$13)-Q1389)*N1389/NETWORKDAYS(Lister!$D$21,Lister!$E$21,Lister!$D$7:$D$13),IF(MONTH(F1389)&lt;6,0)))),0),"")</f>
        <v/>
      </c>
      <c r="U1389" s="50" t="str">
        <f t="shared" si="108"/>
        <v/>
      </c>
    </row>
    <row r="1390" spans="1:21" x14ac:dyDescent="0.35">
      <c r="A1390" s="11" t="str">
        <f t="shared" si="109"/>
        <v/>
      </c>
      <c r="B1390" s="32"/>
      <c r="C1390" s="17"/>
      <c r="D1390" s="18"/>
      <c r="E1390" s="12"/>
      <c r="F1390" s="12"/>
      <c r="G1390" s="40" t="str">
        <f>IF(OR(E1390="",F1390=""),"",NETWORKDAYS(E1390,F1390,Lister!$D$7:$D$13))</f>
        <v/>
      </c>
      <c r="H1390" s="14"/>
      <c r="I1390" s="25" t="str">
        <f t="shared" si="105"/>
        <v/>
      </c>
      <c r="J1390" s="45"/>
      <c r="K1390" s="46"/>
      <c r="L1390" s="15"/>
      <c r="M1390" s="49" t="str">
        <f t="shared" si="106"/>
        <v/>
      </c>
      <c r="N1390" s="47" t="str">
        <f t="shared" si="107"/>
        <v/>
      </c>
      <c r="O1390" s="15"/>
      <c r="P1390" s="15"/>
      <c r="Q1390" s="15"/>
      <c r="R1390" s="48" t="str">
        <f>IFERROR(MAX(IF(OR(O1390="",P1390="",Q1390=""),"",IF(AND(MONTH(E1390)=4,MONTH(F1390)=4),(NETWORKDAYS(E1390,F1390,Lister!$D$7:$D$13)-O1390)*N1390/NETWORKDAYS(Lister!$D$19,Lister!$E$19,Lister!$D$7:$D$13),IF(AND(MONTH(E1390)=4,MONTH(F1390)&gt;4),(NETWORKDAYS(E1390,Lister!$E$19,Lister!$D$7:$D$13)-O1390)*N1390/NETWORKDAYS(Lister!$D$19,Lister!$E$19,Lister!$D$7:$D$13),IF(MONTH(E1390)&gt;4,0)))),0),"")</f>
        <v/>
      </c>
      <c r="S1390" s="48" t="str">
        <f>IFERROR(MAX(IF(OR(O1390="",P1390="",Q1390=""),"",IF(AND(MONTH(E1390)=5,MONTH(F1390)=5),(NETWORKDAYS(E1390,F1390,Lister!$D$7:$D$13)-P1390)*N1390/NETWORKDAYS(Lister!$D$20,Lister!$E$20,Lister!$D$7:$D$13),IF(AND(MONTH(E1390)=4,MONTH(F1390)=5),(NETWORKDAYS(Lister!$D$20,F1390,Lister!$D$7:$D$13)-P1390)*N1390/NETWORKDAYS(Lister!$D$20,Lister!$E$20,Lister!$D$7:$D$13),IF(AND(MONTH(E1390)=5,MONTH(F1390)=6),(NETWORKDAYS(E1390,Lister!$E$20,Lister!$D$7:$D$13)-P1390)*N1390/NETWORKDAYS(Lister!$D$20,Lister!$E$20,Lister!$D$7:$D$13),IF(AND(MONTH(E1390)=4,MONTH(F1390)=6),(NETWORKDAYS(Lister!$D$20,Lister!$E$20,Lister!$D$7:$D$13)-P1390)*N1390/NETWORKDAYS(Lister!$D$20,Lister!$E$20,Lister!$D$7:$D$13),IF(OR(MONTH(F1390)=4,MONTH(E1390)=6),0)))))),0),"")</f>
        <v/>
      </c>
      <c r="T1390" s="48" t="str">
        <f>IFERROR(MAX(IF(OR(O1390="",P1390="",Q1390=""),"",IF(AND(MONTH(E1390)=6,MONTH(F1390)=6),(NETWORKDAYS(E1390,F1390,Lister!$D$7:$D$13)-Q1390)*N1390/NETWORKDAYS(Lister!$D$21,Lister!$E$21,Lister!$D$7:$D$13),IF(AND(MONTH(E1390)&lt;6,MONTH(F1390)=6),(NETWORKDAYS(Lister!$D$21,F1390,Lister!$D$7:$D$13)-Q1390)*N1390/NETWORKDAYS(Lister!$D$21,Lister!$E$21,Lister!$D$7:$D$13),IF(MONTH(F1390)&lt;6,0)))),0),"")</f>
        <v/>
      </c>
      <c r="U1390" s="50" t="str">
        <f t="shared" si="108"/>
        <v/>
      </c>
    </row>
    <row r="1391" spans="1:21" x14ac:dyDescent="0.35">
      <c r="A1391" s="11" t="str">
        <f t="shared" si="109"/>
        <v/>
      </c>
      <c r="B1391" s="32"/>
      <c r="C1391" s="17"/>
      <c r="D1391" s="18"/>
      <c r="E1391" s="12"/>
      <c r="F1391" s="12"/>
      <c r="G1391" s="40" t="str">
        <f>IF(OR(E1391="",F1391=""),"",NETWORKDAYS(E1391,F1391,Lister!$D$7:$D$13))</f>
        <v/>
      </c>
      <c r="H1391" s="14"/>
      <c r="I1391" s="25" t="str">
        <f t="shared" si="105"/>
        <v/>
      </c>
      <c r="J1391" s="45"/>
      <c r="K1391" s="46"/>
      <c r="L1391" s="15"/>
      <c r="M1391" s="49" t="str">
        <f t="shared" si="106"/>
        <v/>
      </c>
      <c r="N1391" s="47" t="str">
        <f t="shared" si="107"/>
        <v/>
      </c>
      <c r="O1391" s="15"/>
      <c r="P1391" s="15"/>
      <c r="Q1391" s="15"/>
      <c r="R1391" s="48" t="str">
        <f>IFERROR(MAX(IF(OR(O1391="",P1391="",Q1391=""),"",IF(AND(MONTH(E1391)=4,MONTH(F1391)=4),(NETWORKDAYS(E1391,F1391,Lister!$D$7:$D$13)-O1391)*N1391/NETWORKDAYS(Lister!$D$19,Lister!$E$19,Lister!$D$7:$D$13),IF(AND(MONTH(E1391)=4,MONTH(F1391)&gt;4),(NETWORKDAYS(E1391,Lister!$E$19,Lister!$D$7:$D$13)-O1391)*N1391/NETWORKDAYS(Lister!$D$19,Lister!$E$19,Lister!$D$7:$D$13),IF(MONTH(E1391)&gt;4,0)))),0),"")</f>
        <v/>
      </c>
      <c r="S1391" s="48" t="str">
        <f>IFERROR(MAX(IF(OR(O1391="",P1391="",Q1391=""),"",IF(AND(MONTH(E1391)=5,MONTH(F1391)=5),(NETWORKDAYS(E1391,F1391,Lister!$D$7:$D$13)-P1391)*N1391/NETWORKDAYS(Lister!$D$20,Lister!$E$20,Lister!$D$7:$D$13),IF(AND(MONTH(E1391)=4,MONTH(F1391)=5),(NETWORKDAYS(Lister!$D$20,F1391,Lister!$D$7:$D$13)-P1391)*N1391/NETWORKDAYS(Lister!$D$20,Lister!$E$20,Lister!$D$7:$D$13),IF(AND(MONTH(E1391)=5,MONTH(F1391)=6),(NETWORKDAYS(E1391,Lister!$E$20,Lister!$D$7:$D$13)-P1391)*N1391/NETWORKDAYS(Lister!$D$20,Lister!$E$20,Lister!$D$7:$D$13),IF(AND(MONTH(E1391)=4,MONTH(F1391)=6),(NETWORKDAYS(Lister!$D$20,Lister!$E$20,Lister!$D$7:$D$13)-P1391)*N1391/NETWORKDAYS(Lister!$D$20,Lister!$E$20,Lister!$D$7:$D$13),IF(OR(MONTH(F1391)=4,MONTH(E1391)=6),0)))))),0),"")</f>
        <v/>
      </c>
      <c r="T1391" s="48" t="str">
        <f>IFERROR(MAX(IF(OR(O1391="",P1391="",Q1391=""),"",IF(AND(MONTH(E1391)=6,MONTH(F1391)=6),(NETWORKDAYS(E1391,F1391,Lister!$D$7:$D$13)-Q1391)*N1391/NETWORKDAYS(Lister!$D$21,Lister!$E$21,Lister!$D$7:$D$13),IF(AND(MONTH(E1391)&lt;6,MONTH(F1391)=6),(NETWORKDAYS(Lister!$D$21,F1391,Lister!$D$7:$D$13)-Q1391)*N1391/NETWORKDAYS(Lister!$D$21,Lister!$E$21,Lister!$D$7:$D$13),IF(MONTH(F1391)&lt;6,0)))),0),"")</f>
        <v/>
      </c>
      <c r="U1391" s="50" t="str">
        <f t="shared" si="108"/>
        <v/>
      </c>
    </row>
    <row r="1392" spans="1:21" x14ac:dyDescent="0.35">
      <c r="A1392" s="11" t="str">
        <f t="shared" si="109"/>
        <v/>
      </c>
      <c r="B1392" s="32"/>
      <c r="C1392" s="17"/>
      <c r="D1392" s="18"/>
      <c r="E1392" s="12"/>
      <c r="F1392" s="12"/>
      <c r="G1392" s="40" t="str">
        <f>IF(OR(E1392="",F1392=""),"",NETWORKDAYS(E1392,F1392,Lister!$D$7:$D$13))</f>
        <v/>
      </c>
      <c r="H1392" s="14"/>
      <c r="I1392" s="25" t="str">
        <f t="shared" si="105"/>
        <v/>
      </c>
      <c r="J1392" s="45"/>
      <c r="K1392" s="46"/>
      <c r="L1392" s="15"/>
      <c r="M1392" s="49" t="str">
        <f t="shared" si="106"/>
        <v/>
      </c>
      <c r="N1392" s="47" t="str">
        <f t="shared" si="107"/>
        <v/>
      </c>
      <c r="O1392" s="15"/>
      <c r="P1392" s="15"/>
      <c r="Q1392" s="15"/>
      <c r="R1392" s="48" t="str">
        <f>IFERROR(MAX(IF(OR(O1392="",P1392="",Q1392=""),"",IF(AND(MONTH(E1392)=4,MONTH(F1392)=4),(NETWORKDAYS(E1392,F1392,Lister!$D$7:$D$13)-O1392)*N1392/NETWORKDAYS(Lister!$D$19,Lister!$E$19,Lister!$D$7:$D$13),IF(AND(MONTH(E1392)=4,MONTH(F1392)&gt;4),(NETWORKDAYS(E1392,Lister!$E$19,Lister!$D$7:$D$13)-O1392)*N1392/NETWORKDAYS(Lister!$D$19,Lister!$E$19,Lister!$D$7:$D$13),IF(MONTH(E1392)&gt;4,0)))),0),"")</f>
        <v/>
      </c>
      <c r="S1392" s="48" t="str">
        <f>IFERROR(MAX(IF(OR(O1392="",P1392="",Q1392=""),"",IF(AND(MONTH(E1392)=5,MONTH(F1392)=5),(NETWORKDAYS(E1392,F1392,Lister!$D$7:$D$13)-P1392)*N1392/NETWORKDAYS(Lister!$D$20,Lister!$E$20,Lister!$D$7:$D$13),IF(AND(MONTH(E1392)=4,MONTH(F1392)=5),(NETWORKDAYS(Lister!$D$20,F1392,Lister!$D$7:$D$13)-P1392)*N1392/NETWORKDAYS(Lister!$D$20,Lister!$E$20,Lister!$D$7:$D$13),IF(AND(MONTH(E1392)=5,MONTH(F1392)=6),(NETWORKDAYS(E1392,Lister!$E$20,Lister!$D$7:$D$13)-P1392)*N1392/NETWORKDAYS(Lister!$D$20,Lister!$E$20,Lister!$D$7:$D$13),IF(AND(MONTH(E1392)=4,MONTH(F1392)=6),(NETWORKDAYS(Lister!$D$20,Lister!$E$20,Lister!$D$7:$D$13)-P1392)*N1392/NETWORKDAYS(Lister!$D$20,Lister!$E$20,Lister!$D$7:$D$13),IF(OR(MONTH(F1392)=4,MONTH(E1392)=6),0)))))),0),"")</f>
        <v/>
      </c>
      <c r="T1392" s="48" t="str">
        <f>IFERROR(MAX(IF(OR(O1392="",P1392="",Q1392=""),"",IF(AND(MONTH(E1392)=6,MONTH(F1392)=6),(NETWORKDAYS(E1392,F1392,Lister!$D$7:$D$13)-Q1392)*N1392/NETWORKDAYS(Lister!$D$21,Lister!$E$21,Lister!$D$7:$D$13),IF(AND(MONTH(E1392)&lt;6,MONTH(F1392)=6),(NETWORKDAYS(Lister!$D$21,F1392,Lister!$D$7:$D$13)-Q1392)*N1392/NETWORKDAYS(Lister!$D$21,Lister!$E$21,Lister!$D$7:$D$13),IF(MONTH(F1392)&lt;6,0)))),0),"")</f>
        <v/>
      </c>
      <c r="U1392" s="50" t="str">
        <f t="shared" si="108"/>
        <v/>
      </c>
    </row>
    <row r="1393" spans="1:21" x14ac:dyDescent="0.35">
      <c r="A1393" s="11" t="str">
        <f t="shared" si="109"/>
        <v/>
      </c>
      <c r="B1393" s="32"/>
      <c r="C1393" s="17"/>
      <c r="D1393" s="18"/>
      <c r="E1393" s="12"/>
      <c r="F1393" s="12"/>
      <c r="G1393" s="40" t="str">
        <f>IF(OR(E1393="",F1393=""),"",NETWORKDAYS(E1393,F1393,Lister!$D$7:$D$13))</f>
        <v/>
      </c>
      <c r="H1393" s="14"/>
      <c r="I1393" s="25" t="str">
        <f t="shared" si="105"/>
        <v/>
      </c>
      <c r="J1393" s="45"/>
      <c r="K1393" s="46"/>
      <c r="L1393" s="15"/>
      <c r="M1393" s="49" t="str">
        <f t="shared" si="106"/>
        <v/>
      </c>
      <c r="N1393" s="47" t="str">
        <f t="shared" si="107"/>
        <v/>
      </c>
      <c r="O1393" s="15"/>
      <c r="P1393" s="15"/>
      <c r="Q1393" s="15"/>
      <c r="R1393" s="48" t="str">
        <f>IFERROR(MAX(IF(OR(O1393="",P1393="",Q1393=""),"",IF(AND(MONTH(E1393)=4,MONTH(F1393)=4),(NETWORKDAYS(E1393,F1393,Lister!$D$7:$D$13)-O1393)*N1393/NETWORKDAYS(Lister!$D$19,Lister!$E$19,Lister!$D$7:$D$13),IF(AND(MONTH(E1393)=4,MONTH(F1393)&gt;4),(NETWORKDAYS(E1393,Lister!$E$19,Lister!$D$7:$D$13)-O1393)*N1393/NETWORKDAYS(Lister!$D$19,Lister!$E$19,Lister!$D$7:$D$13),IF(MONTH(E1393)&gt;4,0)))),0),"")</f>
        <v/>
      </c>
      <c r="S1393" s="48" t="str">
        <f>IFERROR(MAX(IF(OR(O1393="",P1393="",Q1393=""),"",IF(AND(MONTH(E1393)=5,MONTH(F1393)=5),(NETWORKDAYS(E1393,F1393,Lister!$D$7:$D$13)-P1393)*N1393/NETWORKDAYS(Lister!$D$20,Lister!$E$20,Lister!$D$7:$D$13),IF(AND(MONTH(E1393)=4,MONTH(F1393)=5),(NETWORKDAYS(Lister!$D$20,F1393,Lister!$D$7:$D$13)-P1393)*N1393/NETWORKDAYS(Lister!$D$20,Lister!$E$20,Lister!$D$7:$D$13),IF(AND(MONTH(E1393)=5,MONTH(F1393)=6),(NETWORKDAYS(E1393,Lister!$E$20,Lister!$D$7:$D$13)-P1393)*N1393/NETWORKDAYS(Lister!$D$20,Lister!$E$20,Lister!$D$7:$D$13),IF(AND(MONTH(E1393)=4,MONTH(F1393)=6),(NETWORKDAYS(Lister!$D$20,Lister!$E$20,Lister!$D$7:$D$13)-P1393)*N1393/NETWORKDAYS(Lister!$D$20,Lister!$E$20,Lister!$D$7:$D$13),IF(OR(MONTH(F1393)=4,MONTH(E1393)=6),0)))))),0),"")</f>
        <v/>
      </c>
      <c r="T1393" s="48" t="str">
        <f>IFERROR(MAX(IF(OR(O1393="",P1393="",Q1393=""),"",IF(AND(MONTH(E1393)=6,MONTH(F1393)=6),(NETWORKDAYS(E1393,F1393,Lister!$D$7:$D$13)-Q1393)*N1393/NETWORKDAYS(Lister!$D$21,Lister!$E$21,Lister!$D$7:$D$13),IF(AND(MONTH(E1393)&lt;6,MONTH(F1393)=6),(NETWORKDAYS(Lister!$D$21,F1393,Lister!$D$7:$D$13)-Q1393)*N1393/NETWORKDAYS(Lister!$D$21,Lister!$E$21,Lister!$D$7:$D$13),IF(MONTH(F1393)&lt;6,0)))),0),"")</f>
        <v/>
      </c>
      <c r="U1393" s="50" t="str">
        <f t="shared" si="108"/>
        <v/>
      </c>
    </row>
    <row r="1394" spans="1:21" x14ac:dyDescent="0.35">
      <c r="A1394" s="11" t="str">
        <f t="shared" si="109"/>
        <v/>
      </c>
      <c r="B1394" s="32"/>
      <c r="C1394" s="17"/>
      <c r="D1394" s="18"/>
      <c r="E1394" s="12"/>
      <c r="F1394" s="12"/>
      <c r="G1394" s="40" t="str">
        <f>IF(OR(E1394="",F1394=""),"",NETWORKDAYS(E1394,F1394,Lister!$D$7:$D$13))</f>
        <v/>
      </c>
      <c r="H1394" s="14"/>
      <c r="I1394" s="25" t="str">
        <f t="shared" si="105"/>
        <v/>
      </c>
      <c r="J1394" s="45"/>
      <c r="K1394" s="46"/>
      <c r="L1394" s="15"/>
      <c r="M1394" s="49" t="str">
        <f t="shared" si="106"/>
        <v/>
      </c>
      <c r="N1394" s="47" t="str">
        <f t="shared" si="107"/>
        <v/>
      </c>
      <c r="O1394" s="15"/>
      <c r="P1394" s="15"/>
      <c r="Q1394" s="15"/>
      <c r="R1394" s="48" t="str">
        <f>IFERROR(MAX(IF(OR(O1394="",P1394="",Q1394=""),"",IF(AND(MONTH(E1394)=4,MONTH(F1394)=4),(NETWORKDAYS(E1394,F1394,Lister!$D$7:$D$13)-O1394)*N1394/NETWORKDAYS(Lister!$D$19,Lister!$E$19,Lister!$D$7:$D$13),IF(AND(MONTH(E1394)=4,MONTH(F1394)&gt;4),(NETWORKDAYS(E1394,Lister!$E$19,Lister!$D$7:$D$13)-O1394)*N1394/NETWORKDAYS(Lister!$D$19,Lister!$E$19,Lister!$D$7:$D$13),IF(MONTH(E1394)&gt;4,0)))),0),"")</f>
        <v/>
      </c>
      <c r="S1394" s="48" t="str">
        <f>IFERROR(MAX(IF(OR(O1394="",P1394="",Q1394=""),"",IF(AND(MONTH(E1394)=5,MONTH(F1394)=5),(NETWORKDAYS(E1394,F1394,Lister!$D$7:$D$13)-P1394)*N1394/NETWORKDAYS(Lister!$D$20,Lister!$E$20,Lister!$D$7:$D$13),IF(AND(MONTH(E1394)=4,MONTH(F1394)=5),(NETWORKDAYS(Lister!$D$20,F1394,Lister!$D$7:$D$13)-P1394)*N1394/NETWORKDAYS(Lister!$D$20,Lister!$E$20,Lister!$D$7:$D$13),IF(AND(MONTH(E1394)=5,MONTH(F1394)=6),(NETWORKDAYS(E1394,Lister!$E$20,Lister!$D$7:$D$13)-P1394)*N1394/NETWORKDAYS(Lister!$D$20,Lister!$E$20,Lister!$D$7:$D$13),IF(AND(MONTH(E1394)=4,MONTH(F1394)=6),(NETWORKDAYS(Lister!$D$20,Lister!$E$20,Lister!$D$7:$D$13)-P1394)*N1394/NETWORKDAYS(Lister!$D$20,Lister!$E$20,Lister!$D$7:$D$13),IF(OR(MONTH(F1394)=4,MONTH(E1394)=6),0)))))),0),"")</f>
        <v/>
      </c>
      <c r="T1394" s="48" t="str">
        <f>IFERROR(MAX(IF(OR(O1394="",P1394="",Q1394=""),"",IF(AND(MONTH(E1394)=6,MONTH(F1394)=6),(NETWORKDAYS(E1394,F1394,Lister!$D$7:$D$13)-Q1394)*N1394/NETWORKDAYS(Lister!$D$21,Lister!$E$21,Lister!$D$7:$D$13),IF(AND(MONTH(E1394)&lt;6,MONTH(F1394)=6),(NETWORKDAYS(Lister!$D$21,F1394,Lister!$D$7:$D$13)-Q1394)*N1394/NETWORKDAYS(Lister!$D$21,Lister!$E$21,Lister!$D$7:$D$13),IF(MONTH(F1394)&lt;6,0)))),0),"")</f>
        <v/>
      </c>
      <c r="U1394" s="50" t="str">
        <f t="shared" si="108"/>
        <v/>
      </c>
    </row>
    <row r="1395" spans="1:21" x14ac:dyDescent="0.35">
      <c r="A1395" s="11" t="str">
        <f t="shared" si="109"/>
        <v/>
      </c>
      <c r="B1395" s="32"/>
      <c r="C1395" s="17"/>
      <c r="D1395" s="18"/>
      <c r="E1395" s="12"/>
      <c r="F1395" s="12"/>
      <c r="G1395" s="40" t="str">
        <f>IF(OR(E1395="",F1395=""),"",NETWORKDAYS(E1395,F1395,Lister!$D$7:$D$13))</f>
        <v/>
      </c>
      <c r="H1395" s="14"/>
      <c r="I1395" s="25" t="str">
        <f t="shared" si="105"/>
        <v/>
      </c>
      <c r="J1395" s="45"/>
      <c r="K1395" s="46"/>
      <c r="L1395" s="15"/>
      <c r="M1395" s="49" t="str">
        <f t="shared" si="106"/>
        <v/>
      </c>
      <c r="N1395" s="47" t="str">
        <f t="shared" si="107"/>
        <v/>
      </c>
      <c r="O1395" s="15"/>
      <c r="P1395" s="15"/>
      <c r="Q1395" s="15"/>
      <c r="R1395" s="48" t="str">
        <f>IFERROR(MAX(IF(OR(O1395="",P1395="",Q1395=""),"",IF(AND(MONTH(E1395)=4,MONTH(F1395)=4),(NETWORKDAYS(E1395,F1395,Lister!$D$7:$D$13)-O1395)*N1395/NETWORKDAYS(Lister!$D$19,Lister!$E$19,Lister!$D$7:$D$13),IF(AND(MONTH(E1395)=4,MONTH(F1395)&gt;4),(NETWORKDAYS(E1395,Lister!$E$19,Lister!$D$7:$D$13)-O1395)*N1395/NETWORKDAYS(Lister!$D$19,Lister!$E$19,Lister!$D$7:$D$13),IF(MONTH(E1395)&gt;4,0)))),0),"")</f>
        <v/>
      </c>
      <c r="S1395" s="48" t="str">
        <f>IFERROR(MAX(IF(OR(O1395="",P1395="",Q1395=""),"",IF(AND(MONTH(E1395)=5,MONTH(F1395)=5),(NETWORKDAYS(E1395,F1395,Lister!$D$7:$D$13)-P1395)*N1395/NETWORKDAYS(Lister!$D$20,Lister!$E$20,Lister!$D$7:$D$13),IF(AND(MONTH(E1395)=4,MONTH(F1395)=5),(NETWORKDAYS(Lister!$D$20,F1395,Lister!$D$7:$D$13)-P1395)*N1395/NETWORKDAYS(Lister!$D$20,Lister!$E$20,Lister!$D$7:$D$13),IF(AND(MONTH(E1395)=5,MONTH(F1395)=6),(NETWORKDAYS(E1395,Lister!$E$20,Lister!$D$7:$D$13)-P1395)*N1395/NETWORKDAYS(Lister!$D$20,Lister!$E$20,Lister!$D$7:$D$13),IF(AND(MONTH(E1395)=4,MONTH(F1395)=6),(NETWORKDAYS(Lister!$D$20,Lister!$E$20,Lister!$D$7:$D$13)-P1395)*N1395/NETWORKDAYS(Lister!$D$20,Lister!$E$20,Lister!$D$7:$D$13),IF(OR(MONTH(F1395)=4,MONTH(E1395)=6),0)))))),0),"")</f>
        <v/>
      </c>
      <c r="T1395" s="48" t="str">
        <f>IFERROR(MAX(IF(OR(O1395="",P1395="",Q1395=""),"",IF(AND(MONTH(E1395)=6,MONTH(F1395)=6),(NETWORKDAYS(E1395,F1395,Lister!$D$7:$D$13)-Q1395)*N1395/NETWORKDAYS(Lister!$D$21,Lister!$E$21,Lister!$D$7:$D$13),IF(AND(MONTH(E1395)&lt;6,MONTH(F1395)=6),(NETWORKDAYS(Lister!$D$21,F1395,Lister!$D$7:$D$13)-Q1395)*N1395/NETWORKDAYS(Lister!$D$21,Lister!$E$21,Lister!$D$7:$D$13),IF(MONTH(F1395)&lt;6,0)))),0),"")</f>
        <v/>
      </c>
      <c r="U1395" s="50" t="str">
        <f t="shared" si="108"/>
        <v/>
      </c>
    </row>
    <row r="1396" spans="1:21" x14ac:dyDescent="0.35">
      <c r="A1396" s="11" t="str">
        <f t="shared" si="109"/>
        <v/>
      </c>
      <c r="B1396" s="32"/>
      <c r="C1396" s="17"/>
      <c r="D1396" s="18"/>
      <c r="E1396" s="12"/>
      <c r="F1396" s="12"/>
      <c r="G1396" s="40" t="str">
        <f>IF(OR(E1396="",F1396=""),"",NETWORKDAYS(E1396,F1396,Lister!$D$7:$D$13))</f>
        <v/>
      </c>
      <c r="H1396" s="14"/>
      <c r="I1396" s="25" t="str">
        <f t="shared" si="105"/>
        <v/>
      </c>
      <c r="J1396" s="45"/>
      <c r="K1396" s="46"/>
      <c r="L1396" s="15"/>
      <c r="M1396" s="49" t="str">
        <f t="shared" si="106"/>
        <v/>
      </c>
      <c r="N1396" s="47" t="str">
        <f t="shared" si="107"/>
        <v/>
      </c>
      <c r="O1396" s="15"/>
      <c r="P1396" s="15"/>
      <c r="Q1396" s="15"/>
      <c r="R1396" s="48" t="str">
        <f>IFERROR(MAX(IF(OR(O1396="",P1396="",Q1396=""),"",IF(AND(MONTH(E1396)=4,MONTH(F1396)=4),(NETWORKDAYS(E1396,F1396,Lister!$D$7:$D$13)-O1396)*N1396/NETWORKDAYS(Lister!$D$19,Lister!$E$19,Lister!$D$7:$D$13),IF(AND(MONTH(E1396)=4,MONTH(F1396)&gt;4),(NETWORKDAYS(E1396,Lister!$E$19,Lister!$D$7:$D$13)-O1396)*N1396/NETWORKDAYS(Lister!$D$19,Lister!$E$19,Lister!$D$7:$D$13),IF(MONTH(E1396)&gt;4,0)))),0),"")</f>
        <v/>
      </c>
      <c r="S1396" s="48" t="str">
        <f>IFERROR(MAX(IF(OR(O1396="",P1396="",Q1396=""),"",IF(AND(MONTH(E1396)=5,MONTH(F1396)=5),(NETWORKDAYS(E1396,F1396,Lister!$D$7:$D$13)-P1396)*N1396/NETWORKDAYS(Lister!$D$20,Lister!$E$20,Lister!$D$7:$D$13),IF(AND(MONTH(E1396)=4,MONTH(F1396)=5),(NETWORKDAYS(Lister!$D$20,F1396,Lister!$D$7:$D$13)-P1396)*N1396/NETWORKDAYS(Lister!$D$20,Lister!$E$20,Lister!$D$7:$D$13),IF(AND(MONTH(E1396)=5,MONTH(F1396)=6),(NETWORKDAYS(E1396,Lister!$E$20,Lister!$D$7:$D$13)-P1396)*N1396/NETWORKDAYS(Lister!$D$20,Lister!$E$20,Lister!$D$7:$D$13),IF(AND(MONTH(E1396)=4,MONTH(F1396)=6),(NETWORKDAYS(Lister!$D$20,Lister!$E$20,Lister!$D$7:$D$13)-P1396)*N1396/NETWORKDAYS(Lister!$D$20,Lister!$E$20,Lister!$D$7:$D$13),IF(OR(MONTH(F1396)=4,MONTH(E1396)=6),0)))))),0),"")</f>
        <v/>
      </c>
      <c r="T1396" s="48" t="str">
        <f>IFERROR(MAX(IF(OR(O1396="",P1396="",Q1396=""),"",IF(AND(MONTH(E1396)=6,MONTH(F1396)=6),(NETWORKDAYS(E1396,F1396,Lister!$D$7:$D$13)-Q1396)*N1396/NETWORKDAYS(Lister!$D$21,Lister!$E$21,Lister!$D$7:$D$13),IF(AND(MONTH(E1396)&lt;6,MONTH(F1396)=6),(NETWORKDAYS(Lister!$D$21,F1396,Lister!$D$7:$D$13)-Q1396)*N1396/NETWORKDAYS(Lister!$D$21,Lister!$E$21,Lister!$D$7:$D$13),IF(MONTH(F1396)&lt;6,0)))),0),"")</f>
        <v/>
      </c>
      <c r="U1396" s="50" t="str">
        <f t="shared" si="108"/>
        <v/>
      </c>
    </row>
    <row r="1397" spans="1:21" x14ac:dyDescent="0.35">
      <c r="A1397" s="11" t="str">
        <f t="shared" si="109"/>
        <v/>
      </c>
      <c r="B1397" s="32"/>
      <c r="C1397" s="17"/>
      <c r="D1397" s="18"/>
      <c r="E1397" s="12"/>
      <c r="F1397" s="12"/>
      <c r="G1397" s="40" t="str">
        <f>IF(OR(E1397="",F1397=""),"",NETWORKDAYS(E1397,F1397,Lister!$D$7:$D$13))</f>
        <v/>
      </c>
      <c r="H1397" s="14"/>
      <c r="I1397" s="25" t="str">
        <f t="shared" si="105"/>
        <v/>
      </c>
      <c r="J1397" s="45"/>
      <c r="K1397" s="46"/>
      <c r="L1397" s="15"/>
      <c r="M1397" s="49" t="str">
        <f t="shared" si="106"/>
        <v/>
      </c>
      <c r="N1397" s="47" t="str">
        <f t="shared" si="107"/>
        <v/>
      </c>
      <c r="O1397" s="15"/>
      <c r="P1397" s="15"/>
      <c r="Q1397" s="15"/>
      <c r="R1397" s="48" t="str">
        <f>IFERROR(MAX(IF(OR(O1397="",P1397="",Q1397=""),"",IF(AND(MONTH(E1397)=4,MONTH(F1397)=4),(NETWORKDAYS(E1397,F1397,Lister!$D$7:$D$13)-O1397)*N1397/NETWORKDAYS(Lister!$D$19,Lister!$E$19,Lister!$D$7:$D$13),IF(AND(MONTH(E1397)=4,MONTH(F1397)&gt;4),(NETWORKDAYS(E1397,Lister!$E$19,Lister!$D$7:$D$13)-O1397)*N1397/NETWORKDAYS(Lister!$D$19,Lister!$E$19,Lister!$D$7:$D$13),IF(MONTH(E1397)&gt;4,0)))),0),"")</f>
        <v/>
      </c>
      <c r="S1397" s="48" t="str">
        <f>IFERROR(MAX(IF(OR(O1397="",P1397="",Q1397=""),"",IF(AND(MONTH(E1397)=5,MONTH(F1397)=5),(NETWORKDAYS(E1397,F1397,Lister!$D$7:$D$13)-P1397)*N1397/NETWORKDAYS(Lister!$D$20,Lister!$E$20,Lister!$D$7:$D$13),IF(AND(MONTH(E1397)=4,MONTH(F1397)=5),(NETWORKDAYS(Lister!$D$20,F1397,Lister!$D$7:$D$13)-P1397)*N1397/NETWORKDAYS(Lister!$D$20,Lister!$E$20,Lister!$D$7:$D$13),IF(AND(MONTH(E1397)=5,MONTH(F1397)=6),(NETWORKDAYS(E1397,Lister!$E$20,Lister!$D$7:$D$13)-P1397)*N1397/NETWORKDAYS(Lister!$D$20,Lister!$E$20,Lister!$D$7:$D$13),IF(AND(MONTH(E1397)=4,MONTH(F1397)=6),(NETWORKDAYS(Lister!$D$20,Lister!$E$20,Lister!$D$7:$D$13)-P1397)*N1397/NETWORKDAYS(Lister!$D$20,Lister!$E$20,Lister!$D$7:$D$13),IF(OR(MONTH(F1397)=4,MONTH(E1397)=6),0)))))),0),"")</f>
        <v/>
      </c>
      <c r="T1397" s="48" t="str">
        <f>IFERROR(MAX(IF(OR(O1397="",P1397="",Q1397=""),"",IF(AND(MONTH(E1397)=6,MONTH(F1397)=6),(NETWORKDAYS(E1397,F1397,Lister!$D$7:$D$13)-Q1397)*N1397/NETWORKDAYS(Lister!$D$21,Lister!$E$21,Lister!$D$7:$D$13),IF(AND(MONTH(E1397)&lt;6,MONTH(F1397)=6),(NETWORKDAYS(Lister!$D$21,F1397,Lister!$D$7:$D$13)-Q1397)*N1397/NETWORKDAYS(Lister!$D$21,Lister!$E$21,Lister!$D$7:$D$13),IF(MONTH(F1397)&lt;6,0)))),0),"")</f>
        <v/>
      </c>
      <c r="U1397" s="50" t="str">
        <f t="shared" si="108"/>
        <v/>
      </c>
    </row>
    <row r="1398" spans="1:21" x14ac:dyDescent="0.35">
      <c r="A1398" s="11" t="str">
        <f t="shared" si="109"/>
        <v/>
      </c>
      <c r="B1398" s="32"/>
      <c r="C1398" s="17"/>
      <c r="D1398" s="18"/>
      <c r="E1398" s="12"/>
      <c r="F1398" s="12"/>
      <c r="G1398" s="40" t="str">
        <f>IF(OR(E1398="",F1398=""),"",NETWORKDAYS(E1398,F1398,Lister!$D$7:$D$13))</f>
        <v/>
      </c>
      <c r="H1398" s="14"/>
      <c r="I1398" s="25" t="str">
        <f t="shared" si="105"/>
        <v/>
      </c>
      <c r="J1398" s="45"/>
      <c r="K1398" s="46"/>
      <c r="L1398" s="15"/>
      <c r="M1398" s="49" t="str">
        <f t="shared" si="106"/>
        <v/>
      </c>
      <c r="N1398" s="47" t="str">
        <f t="shared" si="107"/>
        <v/>
      </c>
      <c r="O1398" s="15"/>
      <c r="P1398" s="15"/>
      <c r="Q1398" s="15"/>
      <c r="R1398" s="48" t="str">
        <f>IFERROR(MAX(IF(OR(O1398="",P1398="",Q1398=""),"",IF(AND(MONTH(E1398)=4,MONTH(F1398)=4),(NETWORKDAYS(E1398,F1398,Lister!$D$7:$D$13)-O1398)*N1398/NETWORKDAYS(Lister!$D$19,Lister!$E$19,Lister!$D$7:$D$13),IF(AND(MONTH(E1398)=4,MONTH(F1398)&gt;4),(NETWORKDAYS(E1398,Lister!$E$19,Lister!$D$7:$D$13)-O1398)*N1398/NETWORKDAYS(Lister!$D$19,Lister!$E$19,Lister!$D$7:$D$13),IF(MONTH(E1398)&gt;4,0)))),0),"")</f>
        <v/>
      </c>
      <c r="S1398" s="48" t="str">
        <f>IFERROR(MAX(IF(OR(O1398="",P1398="",Q1398=""),"",IF(AND(MONTH(E1398)=5,MONTH(F1398)=5),(NETWORKDAYS(E1398,F1398,Lister!$D$7:$D$13)-P1398)*N1398/NETWORKDAYS(Lister!$D$20,Lister!$E$20,Lister!$D$7:$D$13),IF(AND(MONTH(E1398)=4,MONTH(F1398)=5),(NETWORKDAYS(Lister!$D$20,F1398,Lister!$D$7:$D$13)-P1398)*N1398/NETWORKDAYS(Lister!$D$20,Lister!$E$20,Lister!$D$7:$D$13),IF(AND(MONTH(E1398)=5,MONTH(F1398)=6),(NETWORKDAYS(E1398,Lister!$E$20,Lister!$D$7:$D$13)-P1398)*N1398/NETWORKDAYS(Lister!$D$20,Lister!$E$20,Lister!$D$7:$D$13),IF(AND(MONTH(E1398)=4,MONTH(F1398)=6),(NETWORKDAYS(Lister!$D$20,Lister!$E$20,Lister!$D$7:$D$13)-P1398)*N1398/NETWORKDAYS(Lister!$D$20,Lister!$E$20,Lister!$D$7:$D$13),IF(OR(MONTH(F1398)=4,MONTH(E1398)=6),0)))))),0),"")</f>
        <v/>
      </c>
      <c r="T1398" s="48" t="str">
        <f>IFERROR(MAX(IF(OR(O1398="",P1398="",Q1398=""),"",IF(AND(MONTH(E1398)=6,MONTH(F1398)=6),(NETWORKDAYS(E1398,F1398,Lister!$D$7:$D$13)-Q1398)*N1398/NETWORKDAYS(Lister!$D$21,Lister!$E$21,Lister!$D$7:$D$13),IF(AND(MONTH(E1398)&lt;6,MONTH(F1398)=6),(NETWORKDAYS(Lister!$D$21,F1398,Lister!$D$7:$D$13)-Q1398)*N1398/NETWORKDAYS(Lister!$D$21,Lister!$E$21,Lister!$D$7:$D$13),IF(MONTH(F1398)&lt;6,0)))),0),"")</f>
        <v/>
      </c>
      <c r="U1398" s="50" t="str">
        <f t="shared" si="108"/>
        <v/>
      </c>
    </row>
    <row r="1399" spans="1:21" x14ac:dyDescent="0.35">
      <c r="A1399" s="11" t="str">
        <f t="shared" si="109"/>
        <v/>
      </c>
      <c r="B1399" s="32"/>
      <c r="C1399" s="17"/>
      <c r="D1399" s="18"/>
      <c r="E1399" s="12"/>
      <c r="F1399" s="12"/>
      <c r="G1399" s="40" t="str">
        <f>IF(OR(E1399="",F1399=""),"",NETWORKDAYS(E1399,F1399,Lister!$D$7:$D$13))</f>
        <v/>
      </c>
      <c r="H1399" s="14"/>
      <c r="I1399" s="25" t="str">
        <f t="shared" si="105"/>
        <v/>
      </c>
      <c r="J1399" s="45"/>
      <c r="K1399" s="46"/>
      <c r="L1399" s="15"/>
      <c r="M1399" s="49" t="str">
        <f t="shared" si="106"/>
        <v/>
      </c>
      <c r="N1399" s="47" t="str">
        <f t="shared" si="107"/>
        <v/>
      </c>
      <c r="O1399" s="15"/>
      <c r="P1399" s="15"/>
      <c r="Q1399" s="15"/>
      <c r="R1399" s="48" t="str">
        <f>IFERROR(MAX(IF(OR(O1399="",P1399="",Q1399=""),"",IF(AND(MONTH(E1399)=4,MONTH(F1399)=4),(NETWORKDAYS(E1399,F1399,Lister!$D$7:$D$13)-O1399)*N1399/NETWORKDAYS(Lister!$D$19,Lister!$E$19,Lister!$D$7:$D$13),IF(AND(MONTH(E1399)=4,MONTH(F1399)&gt;4),(NETWORKDAYS(E1399,Lister!$E$19,Lister!$D$7:$D$13)-O1399)*N1399/NETWORKDAYS(Lister!$D$19,Lister!$E$19,Lister!$D$7:$D$13),IF(MONTH(E1399)&gt;4,0)))),0),"")</f>
        <v/>
      </c>
      <c r="S1399" s="48" t="str">
        <f>IFERROR(MAX(IF(OR(O1399="",P1399="",Q1399=""),"",IF(AND(MONTH(E1399)=5,MONTH(F1399)=5),(NETWORKDAYS(E1399,F1399,Lister!$D$7:$D$13)-P1399)*N1399/NETWORKDAYS(Lister!$D$20,Lister!$E$20,Lister!$D$7:$D$13),IF(AND(MONTH(E1399)=4,MONTH(F1399)=5),(NETWORKDAYS(Lister!$D$20,F1399,Lister!$D$7:$D$13)-P1399)*N1399/NETWORKDAYS(Lister!$D$20,Lister!$E$20,Lister!$D$7:$D$13),IF(AND(MONTH(E1399)=5,MONTH(F1399)=6),(NETWORKDAYS(E1399,Lister!$E$20,Lister!$D$7:$D$13)-P1399)*N1399/NETWORKDAYS(Lister!$D$20,Lister!$E$20,Lister!$D$7:$D$13),IF(AND(MONTH(E1399)=4,MONTH(F1399)=6),(NETWORKDAYS(Lister!$D$20,Lister!$E$20,Lister!$D$7:$D$13)-P1399)*N1399/NETWORKDAYS(Lister!$D$20,Lister!$E$20,Lister!$D$7:$D$13),IF(OR(MONTH(F1399)=4,MONTH(E1399)=6),0)))))),0),"")</f>
        <v/>
      </c>
      <c r="T1399" s="48" t="str">
        <f>IFERROR(MAX(IF(OR(O1399="",P1399="",Q1399=""),"",IF(AND(MONTH(E1399)=6,MONTH(F1399)=6),(NETWORKDAYS(E1399,F1399,Lister!$D$7:$D$13)-Q1399)*N1399/NETWORKDAYS(Lister!$D$21,Lister!$E$21,Lister!$D$7:$D$13),IF(AND(MONTH(E1399)&lt;6,MONTH(F1399)=6),(NETWORKDAYS(Lister!$D$21,F1399,Lister!$D$7:$D$13)-Q1399)*N1399/NETWORKDAYS(Lister!$D$21,Lister!$E$21,Lister!$D$7:$D$13),IF(MONTH(F1399)&lt;6,0)))),0),"")</f>
        <v/>
      </c>
      <c r="U1399" s="50" t="str">
        <f t="shared" si="108"/>
        <v/>
      </c>
    </row>
    <row r="1400" spans="1:21" x14ac:dyDescent="0.35">
      <c r="A1400" s="11" t="str">
        <f t="shared" si="109"/>
        <v/>
      </c>
      <c r="B1400" s="32"/>
      <c r="C1400" s="17"/>
      <c r="D1400" s="18"/>
      <c r="E1400" s="12"/>
      <c r="F1400" s="12"/>
      <c r="G1400" s="40" t="str">
        <f>IF(OR(E1400="",F1400=""),"",NETWORKDAYS(E1400,F1400,Lister!$D$7:$D$13))</f>
        <v/>
      </c>
      <c r="H1400" s="14"/>
      <c r="I1400" s="25" t="str">
        <f t="shared" si="105"/>
        <v/>
      </c>
      <c r="J1400" s="45"/>
      <c r="K1400" s="46"/>
      <c r="L1400" s="15"/>
      <c r="M1400" s="49" t="str">
        <f t="shared" si="106"/>
        <v/>
      </c>
      <c r="N1400" s="47" t="str">
        <f t="shared" si="107"/>
        <v/>
      </c>
      <c r="O1400" s="15"/>
      <c r="P1400" s="15"/>
      <c r="Q1400" s="15"/>
      <c r="R1400" s="48" t="str">
        <f>IFERROR(MAX(IF(OR(O1400="",P1400="",Q1400=""),"",IF(AND(MONTH(E1400)=4,MONTH(F1400)=4),(NETWORKDAYS(E1400,F1400,Lister!$D$7:$D$13)-O1400)*N1400/NETWORKDAYS(Lister!$D$19,Lister!$E$19,Lister!$D$7:$D$13),IF(AND(MONTH(E1400)=4,MONTH(F1400)&gt;4),(NETWORKDAYS(E1400,Lister!$E$19,Lister!$D$7:$D$13)-O1400)*N1400/NETWORKDAYS(Lister!$D$19,Lister!$E$19,Lister!$D$7:$D$13),IF(MONTH(E1400)&gt;4,0)))),0),"")</f>
        <v/>
      </c>
      <c r="S1400" s="48" t="str">
        <f>IFERROR(MAX(IF(OR(O1400="",P1400="",Q1400=""),"",IF(AND(MONTH(E1400)=5,MONTH(F1400)=5),(NETWORKDAYS(E1400,F1400,Lister!$D$7:$D$13)-P1400)*N1400/NETWORKDAYS(Lister!$D$20,Lister!$E$20,Lister!$D$7:$D$13),IF(AND(MONTH(E1400)=4,MONTH(F1400)=5),(NETWORKDAYS(Lister!$D$20,F1400,Lister!$D$7:$D$13)-P1400)*N1400/NETWORKDAYS(Lister!$D$20,Lister!$E$20,Lister!$D$7:$D$13),IF(AND(MONTH(E1400)=5,MONTH(F1400)=6),(NETWORKDAYS(E1400,Lister!$E$20,Lister!$D$7:$D$13)-P1400)*N1400/NETWORKDAYS(Lister!$D$20,Lister!$E$20,Lister!$D$7:$D$13),IF(AND(MONTH(E1400)=4,MONTH(F1400)=6),(NETWORKDAYS(Lister!$D$20,Lister!$E$20,Lister!$D$7:$D$13)-P1400)*N1400/NETWORKDAYS(Lister!$D$20,Lister!$E$20,Lister!$D$7:$D$13),IF(OR(MONTH(F1400)=4,MONTH(E1400)=6),0)))))),0),"")</f>
        <v/>
      </c>
      <c r="T1400" s="48" t="str">
        <f>IFERROR(MAX(IF(OR(O1400="",P1400="",Q1400=""),"",IF(AND(MONTH(E1400)=6,MONTH(F1400)=6),(NETWORKDAYS(E1400,F1400,Lister!$D$7:$D$13)-Q1400)*N1400/NETWORKDAYS(Lister!$D$21,Lister!$E$21,Lister!$D$7:$D$13),IF(AND(MONTH(E1400)&lt;6,MONTH(F1400)=6),(NETWORKDAYS(Lister!$D$21,F1400,Lister!$D$7:$D$13)-Q1400)*N1400/NETWORKDAYS(Lister!$D$21,Lister!$E$21,Lister!$D$7:$D$13),IF(MONTH(F1400)&lt;6,0)))),0),"")</f>
        <v/>
      </c>
      <c r="U1400" s="50" t="str">
        <f t="shared" si="108"/>
        <v/>
      </c>
    </row>
    <row r="1401" spans="1:21" x14ac:dyDescent="0.35">
      <c r="A1401" s="11" t="str">
        <f t="shared" si="109"/>
        <v/>
      </c>
      <c r="B1401" s="32"/>
      <c r="C1401" s="17"/>
      <c r="D1401" s="18"/>
      <c r="E1401" s="12"/>
      <c r="F1401" s="12"/>
      <c r="G1401" s="40" t="str">
        <f>IF(OR(E1401="",F1401=""),"",NETWORKDAYS(E1401,F1401,Lister!$D$7:$D$13))</f>
        <v/>
      </c>
      <c r="H1401" s="14"/>
      <c r="I1401" s="25" t="str">
        <f t="shared" si="105"/>
        <v/>
      </c>
      <c r="J1401" s="45"/>
      <c r="K1401" s="46"/>
      <c r="L1401" s="15"/>
      <c r="M1401" s="49" t="str">
        <f t="shared" si="106"/>
        <v/>
      </c>
      <c r="N1401" s="47" t="str">
        <f t="shared" si="107"/>
        <v/>
      </c>
      <c r="O1401" s="15"/>
      <c r="P1401" s="15"/>
      <c r="Q1401" s="15"/>
      <c r="R1401" s="48" t="str">
        <f>IFERROR(MAX(IF(OR(O1401="",P1401="",Q1401=""),"",IF(AND(MONTH(E1401)=4,MONTH(F1401)=4),(NETWORKDAYS(E1401,F1401,Lister!$D$7:$D$13)-O1401)*N1401/NETWORKDAYS(Lister!$D$19,Lister!$E$19,Lister!$D$7:$D$13),IF(AND(MONTH(E1401)=4,MONTH(F1401)&gt;4),(NETWORKDAYS(E1401,Lister!$E$19,Lister!$D$7:$D$13)-O1401)*N1401/NETWORKDAYS(Lister!$D$19,Lister!$E$19,Lister!$D$7:$D$13),IF(MONTH(E1401)&gt;4,0)))),0),"")</f>
        <v/>
      </c>
      <c r="S1401" s="48" t="str">
        <f>IFERROR(MAX(IF(OR(O1401="",P1401="",Q1401=""),"",IF(AND(MONTH(E1401)=5,MONTH(F1401)=5),(NETWORKDAYS(E1401,F1401,Lister!$D$7:$D$13)-P1401)*N1401/NETWORKDAYS(Lister!$D$20,Lister!$E$20,Lister!$D$7:$D$13),IF(AND(MONTH(E1401)=4,MONTH(F1401)=5),(NETWORKDAYS(Lister!$D$20,F1401,Lister!$D$7:$D$13)-P1401)*N1401/NETWORKDAYS(Lister!$D$20,Lister!$E$20,Lister!$D$7:$D$13),IF(AND(MONTH(E1401)=5,MONTH(F1401)=6),(NETWORKDAYS(E1401,Lister!$E$20,Lister!$D$7:$D$13)-P1401)*N1401/NETWORKDAYS(Lister!$D$20,Lister!$E$20,Lister!$D$7:$D$13),IF(AND(MONTH(E1401)=4,MONTH(F1401)=6),(NETWORKDAYS(Lister!$D$20,Lister!$E$20,Lister!$D$7:$D$13)-P1401)*N1401/NETWORKDAYS(Lister!$D$20,Lister!$E$20,Lister!$D$7:$D$13),IF(OR(MONTH(F1401)=4,MONTH(E1401)=6),0)))))),0),"")</f>
        <v/>
      </c>
      <c r="T1401" s="48" t="str">
        <f>IFERROR(MAX(IF(OR(O1401="",P1401="",Q1401=""),"",IF(AND(MONTH(E1401)=6,MONTH(F1401)=6),(NETWORKDAYS(E1401,F1401,Lister!$D$7:$D$13)-Q1401)*N1401/NETWORKDAYS(Lister!$D$21,Lister!$E$21,Lister!$D$7:$D$13),IF(AND(MONTH(E1401)&lt;6,MONTH(F1401)=6),(NETWORKDAYS(Lister!$D$21,F1401,Lister!$D$7:$D$13)-Q1401)*N1401/NETWORKDAYS(Lister!$D$21,Lister!$E$21,Lister!$D$7:$D$13),IF(MONTH(F1401)&lt;6,0)))),0),"")</f>
        <v/>
      </c>
      <c r="U1401" s="50" t="str">
        <f t="shared" si="108"/>
        <v/>
      </c>
    </row>
    <row r="1402" spans="1:21" x14ac:dyDescent="0.35">
      <c r="A1402" s="11" t="str">
        <f t="shared" si="109"/>
        <v/>
      </c>
      <c r="B1402" s="32"/>
      <c r="C1402" s="17"/>
      <c r="D1402" s="18"/>
      <c r="E1402" s="12"/>
      <c r="F1402" s="12"/>
      <c r="G1402" s="40" t="str">
        <f>IF(OR(E1402="",F1402=""),"",NETWORKDAYS(E1402,F1402,Lister!$D$7:$D$13))</f>
        <v/>
      </c>
      <c r="H1402" s="14"/>
      <c r="I1402" s="25" t="str">
        <f t="shared" si="105"/>
        <v/>
      </c>
      <c r="J1402" s="45"/>
      <c r="K1402" s="46"/>
      <c r="L1402" s="15"/>
      <c r="M1402" s="49" t="str">
        <f t="shared" si="106"/>
        <v/>
      </c>
      <c r="N1402" s="47" t="str">
        <f t="shared" si="107"/>
        <v/>
      </c>
      <c r="O1402" s="15"/>
      <c r="P1402" s="15"/>
      <c r="Q1402" s="15"/>
      <c r="R1402" s="48" t="str">
        <f>IFERROR(MAX(IF(OR(O1402="",P1402="",Q1402=""),"",IF(AND(MONTH(E1402)=4,MONTH(F1402)=4),(NETWORKDAYS(E1402,F1402,Lister!$D$7:$D$13)-O1402)*N1402/NETWORKDAYS(Lister!$D$19,Lister!$E$19,Lister!$D$7:$D$13),IF(AND(MONTH(E1402)=4,MONTH(F1402)&gt;4),(NETWORKDAYS(E1402,Lister!$E$19,Lister!$D$7:$D$13)-O1402)*N1402/NETWORKDAYS(Lister!$D$19,Lister!$E$19,Lister!$D$7:$D$13),IF(MONTH(E1402)&gt;4,0)))),0),"")</f>
        <v/>
      </c>
      <c r="S1402" s="48" t="str">
        <f>IFERROR(MAX(IF(OR(O1402="",P1402="",Q1402=""),"",IF(AND(MONTH(E1402)=5,MONTH(F1402)=5),(NETWORKDAYS(E1402,F1402,Lister!$D$7:$D$13)-P1402)*N1402/NETWORKDAYS(Lister!$D$20,Lister!$E$20,Lister!$D$7:$D$13),IF(AND(MONTH(E1402)=4,MONTH(F1402)=5),(NETWORKDAYS(Lister!$D$20,F1402,Lister!$D$7:$D$13)-P1402)*N1402/NETWORKDAYS(Lister!$D$20,Lister!$E$20,Lister!$D$7:$D$13),IF(AND(MONTH(E1402)=5,MONTH(F1402)=6),(NETWORKDAYS(E1402,Lister!$E$20,Lister!$D$7:$D$13)-P1402)*N1402/NETWORKDAYS(Lister!$D$20,Lister!$E$20,Lister!$D$7:$D$13),IF(AND(MONTH(E1402)=4,MONTH(F1402)=6),(NETWORKDAYS(Lister!$D$20,Lister!$E$20,Lister!$D$7:$D$13)-P1402)*N1402/NETWORKDAYS(Lister!$D$20,Lister!$E$20,Lister!$D$7:$D$13),IF(OR(MONTH(F1402)=4,MONTH(E1402)=6),0)))))),0),"")</f>
        <v/>
      </c>
      <c r="T1402" s="48" t="str">
        <f>IFERROR(MAX(IF(OR(O1402="",P1402="",Q1402=""),"",IF(AND(MONTH(E1402)=6,MONTH(F1402)=6),(NETWORKDAYS(E1402,F1402,Lister!$D$7:$D$13)-Q1402)*N1402/NETWORKDAYS(Lister!$D$21,Lister!$E$21,Lister!$D$7:$D$13),IF(AND(MONTH(E1402)&lt;6,MONTH(F1402)=6),(NETWORKDAYS(Lister!$D$21,F1402,Lister!$D$7:$D$13)-Q1402)*N1402/NETWORKDAYS(Lister!$D$21,Lister!$E$21,Lister!$D$7:$D$13),IF(MONTH(F1402)&lt;6,0)))),0),"")</f>
        <v/>
      </c>
      <c r="U1402" s="50" t="str">
        <f t="shared" si="108"/>
        <v/>
      </c>
    </row>
    <row r="1403" spans="1:21" x14ac:dyDescent="0.35">
      <c r="A1403" s="11" t="str">
        <f t="shared" si="109"/>
        <v/>
      </c>
      <c r="B1403" s="32"/>
      <c r="C1403" s="17"/>
      <c r="D1403" s="18"/>
      <c r="E1403" s="12"/>
      <c r="F1403" s="12"/>
      <c r="G1403" s="40" t="str">
        <f>IF(OR(E1403="",F1403=""),"",NETWORKDAYS(E1403,F1403,Lister!$D$7:$D$13))</f>
        <v/>
      </c>
      <c r="H1403" s="14"/>
      <c r="I1403" s="25" t="str">
        <f t="shared" si="105"/>
        <v/>
      </c>
      <c r="J1403" s="45"/>
      <c r="K1403" s="46"/>
      <c r="L1403" s="15"/>
      <c r="M1403" s="49" t="str">
        <f t="shared" si="106"/>
        <v/>
      </c>
      <c r="N1403" s="47" t="str">
        <f t="shared" si="107"/>
        <v/>
      </c>
      <c r="O1403" s="15"/>
      <c r="P1403" s="15"/>
      <c r="Q1403" s="15"/>
      <c r="R1403" s="48" t="str">
        <f>IFERROR(MAX(IF(OR(O1403="",P1403="",Q1403=""),"",IF(AND(MONTH(E1403)=4,MONTH(F1403)=4),(NETWORKDAYS(E1403,F1403,Lister!$D$7:$D$13)-O1403)*N1403/NETWORKDAYS(Lister!$D$19,Lister!$E$19,Lister!$D$7:$D$13),IF(AND(MONTH(E1403)=4,MONTH(F1403)&gt;4),(NETWORKDAYS(E1403,Lister!$E$19,Lister!$D$7:$D$13)-O1403)*N1403/NETWORKDAYS(Lister!$D$19,Lister!$E$19,Lister!$D$7:$D$13),IF(MONTH(E1403)&gt;4,0)))),0),"")</f>
        <v/>
      </c>
      <c r="S1403" s="48" t="str">
        <f>IFERROR(MAX(IF(OR(O1403="",P1403="",Q1403=""),"",IF(AND(MONTH(E1403)=5,MONTH(F1403)=5),(NETWORKDAYS(E1403,F1403,Lister!$D$7:$D$13)-P1403)*N1403/NETWORKDAYS(Lister!$D$20,Lister!$E$20,Lister!$D$7:$D$13),IF(AND(MONTH(E1403)=4,MONTH(F1403)=5),(NETWORKDAYS(Lister!$D$20,F1403,Lister!$D$7:$D$13)-P1403)*N1403/NETWORKDAYS(Lister!$D$20,Lister!$E$20,Lister!$D$7:$D$13),IF(AND(MONTH(E1403)=5,MONTH(F1403)=6),(NETWORKDAYS(E1403,Lister!$E$20,Lister!$D$7:$D$13)-P1403)*N1403/NETWORKDAYS(Lister!$D$20,Lister!$E$20,Lister!$D$7:$D$13),IF(AND(MONTH(E1403)=4,MONTH(F1403)=6),(NETWORKDAYS(Lister!$D$20,Lister!$E$20,Lister!$D$7:$D$13)-P1403)*N1403/NETWORKDAYS(Lister!$D$20,Lister!$E$20,Lister!$D$7:$D$13),IF(OR(MONTH(F1403)=4,MONTH(E1403)=6),0)))))),0),"")</f>
        <v/>
      </c>
      <c r="T1403" s="48" t="str">
        <f>IFERROR(MAX(IF(OR(O1403="",P1403="",Q1403=""),"",IF(AND(MONTH(E1403)=6,MONTH(F1403)=6),(NETWORKDAYS(E1403,F1403,Lister!$D$7:$D$13)-Q1403)*N1403/NETWORKDAYS(Lister!$D$21,Lister!$E$21,Lister!$D$7:$D$13),IF(AND(MONTH(E1403)&lt;6,MONTH(F1403)=6),(NETWORKDAYS(Lister!$D$21,F1403,Lister!$D$7:$D$13)-Q1403)*N1403/NETWORKDAYS(Lister!$D$21,Lister!$E$21,Lister!$D$7:$D$13),IF(MONTH(F1403)&lt;6,0)))),0),"")</f>
        <v/>
      </c>
      <c r="U1403" s="50" t="str">
        <f t="shared" si="108"/>
        <v/>
      </c>
    </row>
    <row r="1404" spans="1:21" x14ac:dyDescent="0.35">
      <c r="A1404" s="11" t="str">
        <f t="shared" si="109"/>
        <v/>
      </c>
      <c r="B1404" s="32"/>
      <c r="C1404" s="17"/>
      <c r="D1404" s="18"/>
      <c r="E1404" s="12"/>
      <c r="F1404" s="12"/>
      <c r="G1404" s="40" t="str">
        <f>IF(OR(E1404="",F1404=""),"",NETWORKDAYS(E1404,F1404,Lister!$D$7:$D$13))</f>
        <v/>
      </c>
      <c r="H1404" s="14"/>
      <c r="I1404" s="25" t="str">
        <f t="shared" si="105"/>
        <v/>
      </c>
      <c r="J1404" s="45"/>
      <c r="K1404" s="46"/>
      <c r="L1404" s="15"/>
      <c r="M1404" s="49" t="str">
        <f t="shared" si="106"/>
        <v/>
      </c>
      <c r="N1404" s="47" t="str">
        <f t="shared" si="107"/>
        <v/>
      </c>
      <c r="O1404" s="15"/>
      <c r="P1404" s="15"/>
      <c r="Q1404" s="15"/>
      <c r="R1404" s="48" t="str">
        <f>IFERROR(MAX(IF(OR(O1404="",P1404="",Q1404=""),"",IF(AND(MONTH(E1404)=4,MONTH(F1404)=4),(NETWORKDAYS(E1404,F1404,Lister!$D$7:$D$13)-O1404)*N1404/NETWORKDAYS(Lister!$D$19,Lister!$E$19,Lister!$D$7:$D$13),IF(AND(MONTH(E1404)=4,MONTH(F1404)&gt;4),(NETWORKDAYS(E1404,Lister!$E$19,Lister!$D$7:$D$13)-O1404)*N1404/NETWORKDAYS(Lister!$D$19,Lister!$E$19,Lister!$D$7:$D$13),IF(MONTH(E1404)&gt;4,0)))),0),"")</f>
        <v/>
      </c>
      <c r="S1404" s="48" t="str">
        <f>IFERROR(MAX(IF(OR(O1404="",P1404="",Q1404=""),"",IF(AND(MONTH(E1404)=5,MONTH(F1404)=5),(NETWORKDAYS(E1404,F1404,Lister!$D$7:$D$13)-P1404)*N1404/NETWORKDAYS(Lister!$D$20,Lister!$E$20,Lister!$D$7:$D$13),IF(AND(MONTH(E1404)=4,MONTH(F1404)=5),(NETWORKDAYS(Lister!$D$20,F1404,Lister!$D$7:$D$13)-P1404)*N1404/NETWORKDAYS(Lister!$D$20,Lister!$E$20,Lister!$D$7:$D$13),IF(AND(MONTH(E1404)=5,MONTH(F1404)=6),(NETWORKDAYS(E1404,Lister!$E$20,Lister!$D$7:$D$13)-P1404)*N1404/NETWORKDAYS(Lister!$D$20,Lister!$E$20,Lister!$D$7:$D$13),IF(AND(MONTH(E1404)=4,MONTH(F1404)=6),(NETWORKDAYS(Lister!$D$20,Lister!$E$20,Lister!$D$7:$D$13)-P1404)*N1404/NETWORKDAYS(Lister!$D$20,Lister!$E$20,Lister!$D$7:$D$13),IF(OR(MONTH(F1404)=4,MONTH(E1404)=6),0)))))),0),"")</f>
        <v/>
      </c>
      <c r="T1404" s="48" t="str">
        <f>IFERROR(MAX(IF(OR(O1404="",P1404="",Q1404=""),"",IF(AND(MONTH(E1404)=6,MONTH(F1404)=6),(NETWORKDAYS(E1404,F1404,Lister!$D$7:$D$13)-Q1404)*N1404/NETWORKDAYS(Lister!$D$21,Lister!$E$21,Lister!$D$7:$D$13),IF(AND(MONTH(E1404)&lt;6,MONTH(F1404)=6),(NETWORKDAYS(Lister!$D$21,F1404,Lister!$D$7:$D$13)-Q1404)*N1404/NETWORKDAYS(Lister!$D$21,Lister!$E$21,Lister!$D$7:$D$13),IF(MONTH(F1404)&lt;6,0)))),0),"")</f>
        <v/>
      </c>
      <c r="U1404" s="50" t="str">
        <f t="shared" si="108"/>
        <v/>
      </c>
    </row>
    <row r="1405" spans="1:21" x14ac:dyDescent="0.35">
      <c r="A1405" s="11" t="str">
        <f t="shared" si="109"/>
        <v/>
      </c>
      <c r="B1405" s="32"/>
      <c r="C1405" s="17"/>
      <c r="D1405" s="18"/>
      <c r="E1405" s="12"/>
      <c r="F1405" s="12"/>
      <c r="G1405" s="40" t="str">
        <f>IF(OR(E1405="",F1405=""),"",NETWORKDAYS(E1405,F1405,Lister!$D$7:$D$13))</f>
        <v/>
      </c>
      <c r="H1405" s="14"/>
      <c r="I1405" s="25" t="str">
        <f t="shared" si="105"/>
        <v/>
      </c>
      <c r="J1405" s="45"/>
      <c r="K1405" s="46"/>
      <c r="L1405" s="15"/>
      <c r="M1405" s="49" t="str">
        <f t="shared" si="106"/>
        <v/>
      </c>
      <c r="N1405" s="47" t="str">
        <f t="shared" si="107"/>
        <v/>
      </c>
      <c r="O1405" s="15"/>
      <c r="P1405" s="15"/>
      <c r="Q1405" s="15"/>
      <c r="R1405" s="48" t="str">
        <f>IFERROR(MAX(IF(OR(O1405="",P1405="",Q1405=""),"",IF(AND(MONTH(E1405)=4,MONTH(F1405)=4),(NETWORKDAYS(E1405,F1405,Lister!$D$7:$D$13)-O1405)*N1405/NETWORKDAYS(Lister!$D$19,Lister!$E$19,Lister!$D$7:$D$13),IF(AND(MONTH(E1405)=4,MONTH(F1405)&gt;4),(NETWORKDAYS(E1405,Lister!$E$19,Lister!$D$7:$D$13)-O1405)*N1405/NETWORKDAYS(Lister!$D$19,Lister!$E$19,Lister!$D$7:$D$13),IF(MONTH(E1405)&gt;4,0)))),0),"")</f>
        <v/>
      </c>
      <c r="S1405" s="48" t="str">
        <f>IFERROR(MAX(IF(OR(O1405="",P1405="",Q1405=""),"",IF(AND(MONTH(E1405)=5,MONTH(F1405)=5),(NETWORKDAYS(E1405,F1405,Lister!$D$7:$D$13)-P1405)*N1405/NETWORKDAYS(Lister!$D$20,Lister!$E$20,Lister!$D$7:$D$13),IF(AND(MONTH(E1405)=4,MONTH(F1405)=5),(NETWORKDAYS(Lister!$D$20,F1405,Lister!$D$7:$D$13)-P1405)*N1405/NETWORKDAYS(Lister!$D$20,Lister!$E$20,Lister!$D$7:$D$13),IF(AND(MONTH(E1405)=5,MONTH(F1405)=6),(NETWORKDAYS(E1405,Lister!$E$20,Lister!$D$7:$D$13)-P1405)*N1405/NETWORKDAYS(Lister!$D$20,Lister!$E$20,Lister!$D$7:$D$13),IF(AND(MONTH(E1405)=4,MONTH(F1405)=6),(NETWORKDAYS(Lister!$D$20,Lister!$E$20,Lister!$D$7:$D$13)-P1405)*N1405/NETWORKDAYS(Lister!$D$20,Lister!$E$20,Lister!$D$7:$D$13),IF(OR(MONTH(F1405)=4,MONTH(E1405)=6),0)))))),0),"")</f>
        <v/>
      </c>
      <c r="T1405" s="48" t="str">
        <f>IFERROR(MAX(IF(OR(O1405="",P1405="",Q1405=""),"",IF(AND(MONTH(E1405)=6,MONTH(F1405)=6),(NETWORKDAYS(E1405,F1405,Lister!$D$7:$D$13)-Q1405)*N1405/NETWORKDAYS(Lister!$D$21,Lister!$E$21,Lister!$D$7:$D$13),IF(AND(MONTH(E1405)&lt;6,MONTH(F1405)=6),(NETWORKDAYS(Lister!$D$21,F1405,Lister!$D$7:$D$13)-Q1405)*N1405/NETWORKDAYS(Lister!$D$21,Lister!$E$21,Lister!$D$7:$D$13),IF(MONTH(F1405)&lt;6,0)))),0),"")</f>
        <v/>
      </c>
      <c r="U1405" s="50" t="str">
        <f t="shared" si="108"/>
        <v/>
      </c>
    </row>
    <row r="1406" spans="1:21" x14ac:dyDescent="0.35">
      <c r="A1406" s="11" t="str">
        <f t="shared" si="109"/>
        <v/>
      </c>
      <c r="B1406" s="32"/>
      <c r="C1406" s="17"/>
      <c r="D1406" s="18"/>
      <c r="E1406" s="12"/>
      <c r="F1406" s="12"/>
      <c r="G1406" s="40" t="str">
        <f>IF(OR(E1406="",F1406=""),"",NETWORKDAYS(E1406,F1406,Lister!$D$7:$D$13))</f>
        <v/>
      </c>
      <c r="H1406" s="14"/>
      <c r="I1406" s="25" t="str">
        <f t="shared" si="105"/>
        <v/>
      </c>
      <c r="J1406" s="45"/>
      <c r="K1406" s="46"/>
      <c r="L1406" s="15"/>
      <c r="M1406" s="49" t="str">
        <f t="shared" si="106"/>
        <v/>
      </c>
      <c r="N1406" s="47" t="str">
        <f t="shared" si="107"/>
        <v/>
      </c>
      <c r="O1406" s="15"/>
      <c r="P1406" s="15"/>
      <c r="Q1406" s="15"/>
      <c r="R1406" s="48" t="str">
        <f>IFERROR(MAX(IF(OR(O1406="",P1406="",Q1406=""),"",IF(AND(MONTH(E1406)=4,MONTH(F1406)=4),(NETWORKDAYS(E1406,F1406,Lister!$D$7:$D$13)-O1406)*N1406/NETWORKDAYS(Lister!$D$19,Lister!$E$19,Lister!$D$7:$D$13),IF(AND(MONTH(E1406)=4,MONTH(F1406)&gt;4),(NETWORKDAYS(E1406,Lister!$E$19,Lister!$D$7:$D$13)-O1406)*N1406/NETWORKDAYS(Lister!$D$19,Lister!$E$19,Lister!$D$7:$D$13),IF(MONTH(E1406)&gt;4,0)))),0),"")</f>
        <v/>
      </c>
      <c r="S1406" s="48" t="str">
        <f>IFERROR(MAX(IF(OR(O1406="",P1406="",Q1406=""),"",IF(AND(MONTH(E1406)=5,MONTH(F1406)=5),(NETWORKDAYS(E1406,F1406,Lister!$D$7:$D$13)-P1406)*N1406/NETWORKDAYS(Lister!$D$20,Lister!$E$20,Lister!$D$7:$D$13),IF(AND(MONTH(E1406)=4,MONTH(F1406)=5),(NETWORKDAYS(Lister!$D$20,F1406,Lister!$D$7:$D$13)-P1406)*N1406/NETWORKDAYS(Lister!$D$20,Lister!$E$20,Lister!$D$7:$D$13),IF(AND(MONTH(E1406)=5,MONTH(F1406)=6),(NETWORKDAYS(E1406,Lister!$E$20,Lister!$D$7:$D$13)-P1406)*N1406/NETWORKDAYS(Lister!$D$20,Lister!$E$20,Lister!$D$7:$D$13),IF(AND(MONTH(E1406)=4,MONTH(F1406)=6),(NETWORKDAYS(Lister!$D$20,Lister!$E$20,Lister!$D$7:$D$13)-P1406)*N1406/NETWORKDAYS(Lister!$D$20,Lister!$E$20,Lister!$D$7:$D$13),IF(OR(MONTH(F1406)=4,MONTH(E1406)=6),0)))))),0),"")</f>
        <v/>
      </c>
      <c r="T1406" s="48" t="str">
        <f>IFERROR(MAX(IF(OR(O1406="",P1406="",Q1406=""),"",IF(AND(MONTH(E1406)=6,MONTH(F1406)=6),(NETWORKDAYS(E1406,F1406,Lister!$D$7:$D$13)-Q1406)*N1406/NETWORKDAYS(Lister!$D$21,Lister!$E$21,Lister!$D$7:$D$13),IF(AND(MONTH(E1406)&lt;6,MONTH(F1406)=6),(NETWORKDAYS(Lister!$D$21,F1406,Lister!$D$7:$D$13)-Q1406)*N1406/NETWORKDAYS(Lister!$D$21,Lister!$E$21,Lister!$D$7:$D$13),IF(MONTH(F1406)&lt;6,0)))),0),"")</f>
        <v/>
      </c>
      <c r="U1406" s="50" t="str">
        <f t="shared" si="108"/>
        <v/>
      </c>
    </row>
    <row r="1407" spans="1:21" x14ac:dyDescent="0.35">
      <c r="A1407" s="11" t="str">
        <f t="shared" si="109"/>
        <v/>
      </c>
      <c r="B1407" s="32"/>
      <c r="C1407" s="17"/>
      <c r="D1407" s="18"/>
      <c r="E1407" s="12"/>
      <c r="F1407" s="12"/>
      <c r="G1407" s="40" t="str">
        <f>IF(OR(E1407="",F1407=""),"",NETWORKDAYS(E1407,F1407,Lister!$D$7:$D$13))</f>
        <v/>
      </c>
      <c r="H1407" s="14"/>
      <c r="I1407" s="25" t="str">
        <f t="shared" si="105"/>
        <v/>
      </c>
      <c r="J1407" s="45"/>
      <c r="K1407" s="46"/>
      <c r="L1407" s="15"/>
      <c r="M1407" s="49" t="str">
        <f t="shared" si="106"/>
        <v/>
      </c>
      <c r="N1407" s="47" t="str">
        <f t="shared" si="107"/>
        <v/>
      </c>
      <c r="O1407" s="15"/>
      <c r="P1407" s="15"/>
      <c r="Q1407" s="15"/>
      <c r="R1407" s="48" t="str">
        <f>IFERROR(MAX(IF(OR(O1407="",P1407="",Q1407=""),"",IF(AND(MONTH(E1407)=4,MONTH(F1407)=4),(NETWORKDAYS(E1407,F1407,Lister!$D$7:$D$13)-O1407)*N1407/NETWORKDAYS(Lister!$D$19,Lister!$E$19,Lister!$D$7:$D$13),IF(AND(MONTH(E1407)=4,MONTH(F1407)&gt;4),(NETWORKDAYS(E1407,Lister!$E$19,Lister!$D$7:$D$13)-O1407)*N1407/NETWORKDAYS(Lister!$D$19,Lister!$E$19,Lister!$D$7:$D$13),IF(MONTH(E1407)&gt;4,0)))),0),"")</f>
        <v/>
      </c>
      <c r="S1407" s="48" t="str">
        <f>IFERROR(MAX(IF(OR(O1407="",P1407="",Q1407=""),"",IF(AND(MONTH(E1407)=5,MONTH(F1407)=5),(NETWORKDAYS(E1407,F1407,Lister!$D$7:$D$13)-P1407)*N1407/NETWORKDAYS(Lister!$D$20,Lister!$E$20,Lister!$D$7:$D$13),IF(AND(MONTH(E1407)=4,MONTH(F1407)=5),(NETWORKDAYS(Lister!$D$20,F1407,Lister!$D$7:$D$13)-P1407)*N1407/NETWORKDAYS(Lister!$D$20,Lister!$E$20,Lister!$D$7:$D$13),IF(AND(MONTH(E1407)=5,MONTH(F1407)=6),(NETWORKDAYS(E1407,Lister!$E$20,Lister!$D$7:$D$13)-P1407)*N1407/NETWORKDAYS(Lister!$D$20,Lister!$E$20,Lister!$D$7:$D$13),IF(AND(MONTH(E1407)=4,MONTH(F1407)=6),(NETWORKDAYS(Lister!$D$20,Lister!$E$20,Lister!$D$7:$D$13)-P1407)*N1407/NETWORKDAYS(Lister!$D$20,Lister!$E$20,Lister!$D$7:$D$13),IF(OR(MONTH(F1407)=4,MONTH(E1407)=6),0)))))),0),"")</f>
        <v/>
      </c>
      <c r="T1407" s="48" t="str">
        <f>IFERROR(MAX(IF(OR(O1407="",P1407="",Q1407=""),"",IF(AND(MONTH(E1407)=6,MONTH(F1407)=6),(NETWORKDAYS(E1407,F1407,Lister!$D$7:$D$13)-Q1407)*N1407/NETWORKDAYS(Lister!$D$21,Lister!$E$21,Lister!$D$7:$D$13),IF(AND(MONTH(E1407)&lt;6,MONTH(F1407)=6),(NETWORKDAYS(Lister!$D$21,F1407,Lister!$D$7:$D$13)-Q1407)*N1407/NETWORKDAYS(Lister!$D$21,Lister!$E$21,Lister!$D$7:$D$13),IF(MONTH(F1407)&lt;6,0)))),0),"")</f>
        <v/>
      </c>
      <c r="U1407" s="50" t="str">
        <f t="shared" si="108"/>
        <v/>
      </c>
    </row>
    <row r="1408" spans="1:21" x14ac:dyDescent="0.35">
      <c r="A1408" s="11" t="str">
        <f t="shared" si="109"/>
        <v/>
      </c>
      <c r="B1408" s="32"/>
      <c r="C1408" s="17"/>
      <c r="D1408" s="18"/>
      <c r="E1408" s="12"/>
      <c r="F1408" s="12"/>
      <c r="G1408" s="40" t="str">
        <f>IF(OR(E1408="",F1408=""),"",NETWORKDAYS(E1408,F1408,Lister!$D$7:$D$13))</f>
        <v/>
      </c>
      <c r="H1408" s="14"/>
      <c r="I1408" s="25" t="str">
        <f t="shared" si="105"/>
        <v/>
      </c>
      <c r="J1408" s="45"/>
      <c r="K1408" s="46"/>
      <c r="L1408" s="15"/>
      <c r="M1408" s="49" t="str">
        <f t="shared" si="106"/>
        <v/>
      </c>
      <c r="N1408" s="47" t="str">
        <f t="shared" si="107"/>
        <v/>
      </c>
      <c r="O1408" s="15"/>
      <c r="P1408" s="15"/>
      <c r="Q1408" s="15"/>
      <c r="R1408" s="48" t="str">
        <f>IFERROR(MAX(IF(OR(O1408="",P1408="",Q1408=""),"",IF(AND(MONTH(E1408)=4,MONTH(F1408)=4),(NETWORKDAYS(E1408,F1408,Lister!$D$7:$D$13)-O1408)*N1408/NETWORKDAYS(Lister!$D$19,Lister!$E$19,Lister!$D$7:$D$13),IF(AND(MONTH(E1408)=4,MONTH(F1408)&gt;4),(NETWORKDAYS(E1408,Lister!$E$19,Lister!$D$7:$D$13)-O1408)*N1408/NETWORKDAYS(Lister!$D$19,Lister!$E$19,Lister!$D$7:$D$13),IF(MONTH(E1408)&gt;4,0)))),0),"")</f>
        <v/>
      </c>
      <c r="S1408" s="48" t="str">
        <f>IFERROR(MAX(IF(OR(O1408="",P1408="",Q1408=""),"",IF(AND(MONTH(E1408)=5,MONTH(F1408)=5),(NETWORKDAYS(E1408,F1408,Lister!$D$7:$D$13)-P1408)*N1408/NETWORKDAYS(Lister!$D$20,Lister!$E$20,Lister!$D$7:$D$13),IF(AND(MONTH(E1408)=4,MONTH(F1408)=5),(NETWORKDAYS(Lister!$D$20,F1408,Lister!$D$7:$D$13)-P1408)*N1408/NETWORKDAYS(Lister!$D$20,Lister!$E$20,Lister!$D$7:$D$13),IF(AND(MONTH(E1408)=5,MONTH(F1408)=6),(NETWORKDAYS(E1408,Lister!$E$20,Lister!$D$7:$D$13)-P1408)*N1408/NETWORKDAYS(Lister!$D$20,Lister!$E$20,Lister!$D$7:$D$13),IF(AND(MONTH(E1408)=4,MONTH(F1408)=6),(NETWORKDAYS(Lister!$D$20,Lister!$E$20,Lister!$D$7:$D$13)-P1408)*N1408/NETWORKDAYS(Lister!$D$20,Lister!$E$20,Lister!$D$7:$D$13),IF(OR(MONTH(F1408)=4,MONTH(E1408)=6),0)))))),0),"")</f>
        <v/>
      </c>
      <c r="T1408" s="48" t="str">
        <f>IFERROR(MAX(IF(OR(O1408="",P1408="",Q1408=""),"",IF(AND(MONTH(E1408)=6,MONTH(F1408)=6),(NETWORKDAYS(E1408,F1408,Lister!$D$7:$D$13)-Q1408)*N1408/NETWORKDAYS(Lister!$D$21,Lister!$E$21,Lister!$D$7:$D$13),IF(AND(MONTH(E1408)&lt;6,MONTH(F1408)=6),(NETWORKDAYS(Lister!$D$21,F1408,Lister!$D$7:$D$13)-Q1408)*N1408/NETWORKDAYS(Lister!$D$21,Lister!$E$21,Lister!$D$7:$D$13),IF(MONTH(F1408)&lt;6,0)))),0),"")</f>
        <v/>
      </c>
      <c r="U1408" s="50" t="str">
        <f t="shared" si="108"/>
        <v/>
      </c>
    </row>
    <row r="1409" spans="1:21" x14ac:dyDescent="0.35">
      <c r="A1409" s="11" t="str">
        <f t="shared" si="109"/>
        <v/>
      </c>
      <c r="B1409" s="32"/>
      <c r="C1409" s="17"/>
      <c r="D1409" s="18"/>
      <c r="E1409" s="12"/>
      <c r="F1409" s="12"/>
      <c r="G1409" s="40" t="str">
        <f>IF(OR(E1409="",F1409=""),"",NETWORKDAYS(E1409,F1409,Lister!$D$7:$D$13))</f>
        <v/>
      </c>
      <c r="H1409" s="14"/>
      <c r="I1409" s="25" t="str">
        <f t="shared" si="105"/>
        <v/>
      </c>
      <c r="J1409" s="45"/>
      <c r="K1409" s="46"/>
      <c r="L1409" s="15"/>
      <c r="M1409" s="49" t="str">
        <f t="shared" si="106"/>
        <v/>
      </c>
      <c r="N1409" s="47" t="str">
        <f t="shared" si="107"/>
        <v/>
      </c>
      <c r="O1409" s="15"/>
      <c r="P1409" s="15"/>
      <c r="Q1409" s="15"/>
      <c r="R1409" s="48" t="str">
        <f>IFERROR(MAX(IF(OR(O1409="",P1409="",Q1409=""),"",IF(AND(MONTH(E1409)=4,MONTH(F1409)=4),(NETWORKDAYS(E1409,F1409,Lister!$D$7:$D$13)-O1409)*N1409/NETWORKDAYS(Lister!$D$19,Lister!$E$19,Lister!$D$7:$D$13),IF(AND(MONTH(E1409)=4,MONTH(F1409)&gt;4),(NETWORKDAYS(E1409,Lister!$E$19,Lister!$D$7:$D$13)-O1409)*N1409/NETWORKDAYS(Lister!$D$19,Lister!$E$19,Lister!$D$7:$D$13),IF(MONTH(E1409)&gt;4,0)))),0),"")</f>
        <v/>
      </c>
      <c r="S1409" s="48" t="str">
        <f>IFERROR(MAX(IF(OR(O1409="",P1409="",Q1409=""),"",IF(AND(MONTH(E1409)=5,MONTH(F1409)=5),(NETWORKDAYS(E1409,F1409,Lister!$D$7:$D$13)-P1409)*N1409/NETWORKDAYS(Lister!$D$20,Lister!$E$20,Lister!$D$7:$D$13),IF(AND(MONTH(E1409)=4,MONTH(F1409)=5),(NETWORKDAYS(Lister!$D$20,F1409,Lister!$D$7:$D$13)-P1409)*N1409/NETWORKDAYS(Lister!$D$20,Lister!$E$20,Lister!$D$7:$D$13),IF(AND(MONTH(E1409)=5,MONTH(F1409)=6),(NETWORKDAYS(E1409,Lister!$E$20,Lister!$D$7:$D$13)-P1409)*N1409/NETWORKDAYS(Lister!$D$20,Lister!$E$20,Lister!$D$7:$D$13),IF(AND(MONTH(E1409)=4,MONTH(F1409)=6),(NETWORKDAYS(Lister!$D$20,Lister!$E$20,Lister!$D$7:$D$13)-P1409)*N1409/NETWORKDAYS(Lister!$D$20,Lister!$E$20,Lister!$D$7:$D$13),IF(OR(MONTH(F1409)=4,MONTH(E1409)=6),0)))))),0),"")</f>
        <v/>
      </c>
      <c r="T1409" s="48" t="str">
        <f>IFERROR(MAX(IF(OR(O1409="",P1409="",Q1409=""),"",IF(AND(MONTH(E1409)=6,MONTH(F1409)=6),(NETWORKDAYS(E1409,F1409,Lister!$D$7:$D$13)-Q1409)*N1409/NETWORKDAYS(Lister!$D$21,Lister!$E$21,Lister!$D$7:$D$13),IF(AND(MONTH(E1409)&lt;6,MONTH(F1409)=6),(NETWORKDAYS(Lister!$D$21,F1409,Lister!$D$7:$D$13)-Q1409)*N1409/NETWORKDAYS(Lister!$D$21,Lister!$E$21,Lister!$D$7:$D$13),IF(MONTH(F1409)&lt;6,0)))),0),"")</f>
        <v/>
      </c>
      <c r="U1409" s="50" t="str">
        <f t="shared" si="108"/>
        <v/>
      </c>
    </row>
    <row r="1410" spans="1:21" x14ac:dyDescent="0.35">
      <c r="A1410" s="11" t="str">
        <f t="shared" si="109"/>
        <v/>
      </c>
      <c r="B1410" s="32"/>
      <c r="C1410" s="17"/>
      <c r="D1410" s="18"/>
      <c r="E1410" s="12"/>
      <c r="F1410" s="12"/>
      <c r="G1410" s="40" t="str">
        <f>IF(OR(E1410="",F1410=""),"",NETWORKDAYS(E1410,F1410,Lister!$D$7:$D$13))</f>
        <v/>
      </c>
      <c r="H1410" s="14"/>
      <c r="I1410" s="25" t="str">
        <f t="shared" si="105"/>
        <v/>
      </c>
      <c r="J1410" s="45"/>
      <c r="K1410" s="46"/>
      <c r="L1410" s="15"/>
      <c r="M1410" s="49" t="str">
        <f t="shared" si="106"/>
        <v/>
      </c>
      <c r="N1410" s="47" t="str">
        <f t="shared" si="107"/>
        <v/>
      </c>
      <c r="O1410" s="15"/>
      <c r="P1410" s="15"/>
      <c r="Q1410" s="15"/>
      <c r="R1410" s="48" t="str">
        <f>IFERROR(MAX(IF(OR(O1410="",P1410="",Q1410=""),"",IF(AND(MONTH(E1410)=4,MONTH(F1410)=4),(NETWORKDAYS(E1410,F1410,Lister!$D$7:$D$13)-O1410)*N1410/NETWORKDAYS(Lister!$D$19,Lister!$E$19,Lister!$D$7:$D$13),IF(AND(MONTH(E1410)=4,MONTH(F1410)&gt;4),(NETWORKDAYS(E1410,Lister!$E$19,Lister!$D$7:$D$13)-O1410)*N1410/NETWORKDAYS(Lister!$D$19,Lister!$E$19,Lister!$D$7:$D$13),IF(MONTH(E1410)&gt;4,0)))),0),"")</f>
        <v/>
      </c>
      <c r="S1410" s="48" t="str">
        <f>IFERROR(MAX(IF(OR(O1410="",P1410="",Q1410=""),"",IF(AND(MONTH(E1410)=5,MONTH(F1410)=5),(NETWORKDAYS(E1410,F1410,Lister!$D$7:$D$13)-P1410)*N1410/NETWORKDAYS(Lister!$D$20,Lister!$E$20,Lister!$D$7:$D$13),IF(AND(MONTH(E1410)=4,MONTH(F1410)=5),(NETWORKDAYS(Lister!$D$20,F1410,Lister!$D$7:$D$13)-P1410)*N1410/NETWORKDAYS(Lister!$D$20,Lister!$E$20,Lister!$D$7:$D$13),IF(AND(MONTH(E1410)=5,MONTH(F1410)=6),(NETWORKDAYS(E1410,Lister!$E$20,Lister!$D$7:$D$13)-P1410)*N1410/NETWORKDAYS(Lister!$D$20,Lister!$E$20,Lister!$D$7:$D$13),IF(AND(MONTH(E1410)=4,MONTH(F1410)=6),(NETWORKDAYS(Lister!$D$20,Lister!$E$20,Lister!$D$7:$D$13)-P1410)*N1410/NETWORKDAYS(Lister!$D$20,Lister!$E$20,Lister!$D$7:$D$13),IF(OR(MONTH(F1410)=4,MONTH(E1410)=6),0)))))),0),"")</f>
        <v/>
      </c>
      <c r="T1410" s="48" t="str">
        <f>IFERROR(MAX(IF(OR(O1410="",P1410="",Q1410=""),"",IF(AND(MONTH(E1410)=6,MONTH(F1410)=6),(NETWORKDAYS(E1410,F1410,Lister!$D$7:$D$13)-Q1410)*N1410/NETWORKDAYS(Lister!$D$21,Lister!$E$21,Lister!$D$7:$D$13),IF(AND(MONTH(E1410)&lt;6,MONTH(F1410)=6),(NETWORKDAYS(Lister!$D$21,F1410,Lister!$D$7:$D$13)-Q1410)*N1410/NETWORKDAYS(Lister!$D$21,Lister!$E$21,Lister!$D$7:$D$13),IF(MONTH(F1410)&lt;6,0)))),0),"")</f>
        <v/>
      </c>
      <c r="U1410" s="50" t="str">
        <f t="shared" si="108"/>
        <v/>
      </c>
    </row>
    <row r="1411" spans="1:21" x14ac:dyDescent="0.35">
      <c r="A1411" s="11" t="str">
        <f t="shared" si="109"/>
        <v/>
      </c>
      <c r="B1411" s="32"/>
      <c r="C1411" s="17"/>
      <c r="D1411" s="18"/>
      <c r="E1411" s="12"/>
      <c r="F1411" s="12"/>
      <c r="G1411" s="40" t="str">
        <f>IF(OR(E1411="",F1411=""),"",NETWORKDAYS(E1411,F1411,Lister!$D$7:$D$13))</f>
        <v/>
      </c>
      <c r="H1411" s="14"/>
      <c r="I1411" s="25" t="str">
        <f t="shared" si="105"/>
        <v/>
      </c>
      <c r="J1411" s="45"/>
      <c r="K1411" s="46"/>
      <c r="L1411" s="15"/>
      <c r="M1411" s="49" t="str">
        <f t="shared" si="106"/>
        <v/>
      </c>
      <c r="N1411" s="47" t="str">
        <f t="shared" si="107"/>
        <v/>
      </c>
      <c r="O1411" s="15"/>
      <c r="P1411" s="15"/>
      <c r="Q1411" s="15"/>
      <c r="R1411" s="48" t="str">
        <f>IFERROR(MAX(IF(OR(O1411="",P1411="",Q1411=""),"",IF(AND(MONTH(E1411)=4,MONTH(F1411)=4),(NETWORKDAYS(E1411,F1411,Lister!$D$7:$D$13)-O1411)*N1411/NETWORKDAYS(Lister!$D$19,Lister!$E$19,Lister!$D$7:$D$13),IF(AND(MONTH(E1411)=4,MONTH(F1411)&gt;4),(NETWORKDAYS(E1411,Lister!$E$19,Lister!$D$7:$D$13)-O1411)*N1411/NETWORKDAYS(Lister!$D$19,Lister!$E$19,Lister!$D$7:$D$13),IF(MONTH(E1411)&gt;4,0)))),0),"")</f>
        <v/>
      </c>
      <c r="S1411" s="48" t="str">
        <f>IFERROR(MAX(IF(OR(O1411="",P1411="",Q1411=""),"",IF(AND(MONTH(E1411)=5,MONTH(F1411)=5),(NETWORKDAYS(E1411,F1411,Lister!$D$7:$D$13)-P1411)*N1411/NETWORKDAYS(Lister!$D$20,Lister!$E$20,Lister!$D$7:$D$13),IF(AND(MONTH(E1411)=4,MONTH(F1411)=5),(NETWORKDAYS(Lister!$D$20,F1411,Lister!$D$7:$D$13)-P1411)*N1411/NETWORKDAYS(Lister!$D$20,Lister!$E$20,Lister!$D$7:$D$13),IF(AND(MONTH(E1411)=5,MONTH(F1411)=6),(NETWORKDAYS(E1411,Lister!$E$20,Lister!$D$7:$D$13)-P1411)*N1411/NETWORKDAYS(Lister!$D$20,Lister!$E$20,Lister!$D$7:$D$13),IF(AND(MONTH(E1411)=4,MONTH(F1411)=6),(NETWORKDAYS(Lister!$D$20,Lister!$E$20,Lister!$D$7:$D$13)-P1411)*N1411/NETWORKDAYS(Lister!$D$20,Lister!$E$20,Lister!$D$7:$D$13),IF(OR(MONTH(F1411)=4,MONTH(E1411)=6),0)))))),0),"")</f>
        <v/>
      </c>
      <c r="T1411" s="48" t="str">
        <f>IFERROR(MAX(IF(OR(O1411="",P1411="",Q1411=""),"",IF(AND(MONTH(E1411)=6,MONTH(F1411)=6),(NETWORKDAYS(E1411,F1411,Lister!$D$7:$D$13)-Q1411)*N1411/NETWORKDAYS(Lister!$D$21,Lister!$E$21,Lister!$D$7:$D$13),IF(AND(MONTH(E1411)&lt;6,MONTH(F1411)=6),(NETWORKDAYS(Lister!$D$21,F1411,Lister!$D$7:$D$13)-Q1411)*N1411/NETWORKDAYS(Lister!$D$21,Lister!$E$21,Lister!$D$7:$D$13),IF(MONTH(F1411)&lt;6,0)))),0),"")</f>
        <v/>
      </c>
      <c r="U1411" s="50" t="str">
        <f t="shared" si="108"/>
        <v/>
      </c>
    </row>
    <row r="1412" spans="1:21" x14ac:dyDescent="0.35">
      <c r="A1412" s="11" t="str">
        <f t="shared" si="109"/>
        <v/>
      </c>
      <c r="B1412" s="32"/>
      <c r="C1412" s="17"/>
      <c r="D1412" s="18"/>
      <c r="E1412" s="12"/>
      <c r="F1412" s="12"/>
      <c r="G1412" s="40" t="str">
        <f>IF(OR(E1412="",F1412=""),"",NETWORKDAYS(E1412,F1412,Lister!$D$7:$D$13))</f>
        <v/>
      </c>
      <c r="H1412" s="14"/>
      <c r="I1412" s="25" t="str">
        <f t="shared" si="105"/>
        <v/>
      </c>
      <c r="J1412" s="45"/>
      <c r="K1412" s="46"/>
      <c r="L1412" s="15"/>
      <c r="M1412" s="49" t="str">
        <f t="shared" si="106"/>
        <v/>
      </c>
      <c r="N1412" s="47" t="str">
        <f t="shared" si="107"/>
        <v/>
      </c>
      <c r="O1412" s="15"/>
      <c r="P1412" s="15"/>
      <c r="Q1412" s="15"/>
      <c r="R1412" s="48" t="str">
        <f>IFERROR(MAX(IF(OR(O1412="",P1412="",Q1412=""),"",IF(AND(MONTH(E1412)=4,MONTH(F1412)=4),(NETWORKDAYS(E1412,F1412,Lister!$D$7:$D$13)-O1412)*N1412/NETWORKDAYS(Lister!$D$19,Lister!$E$19,Lister!$D$7:$D$13),IF(AND(MONTH(E1412)=4,MONTH(F1412)&gt;4),(NETWORKDAYS(E1412,Lister!$E$19,Lister!$D$7:$D$13)-O1412)*N1412/NETWORKDAYS(Lister!$D$19,Lister!$E$19,Lister!$D$7:$D$13),IF(MONTH(E1412)&gt;4,0)))),0),"")</f>
        <v/>
      </c>
      <c r="S1412" s="48" t="str">
        <f>IFERROR(MAX(IF(OR(O1412="",P1412="",Q1412=""),"",IF(AND(MONTH(E1412)=5,MONTH(F1412)=5),(NETWORKDAYS(E1412,F1412,Lister!$D$7:$D$13)-P1412)*N1412/NETWORKDAYS(Lister!$D$20,Lister!$E$20,Lister!$D$7:$D$13),IF(AND(MONTH(E1412)=4,MONTH(F1412)=5),(NETWORKDAYS(Lister!$D$20,F1412,Lister!$D$7:$D$13)-P1412)*N1412/NETWORKDAYS(Lister!$D$20,Lister!$E$20,Lister!$D$7:$D$13),IF(AND(MONTH(E1412)=5,MONTH(F1412)=6),(NETWORKDAYS(E1412,Lister!$E$20,Lister!$D$7:$D$13)-P1412)*N1412/NETWORKDAYS(Lister!$D$20,Lister!$E$20,Lister!$D$7:$D$13),IF(AND(MONTH(E1412)=4,MONTH(F1412)=6),(NETWORKDAYS(Lister!$D$20,Lister!$E$20,Lister!$D$7:$D$13)-P1412)*N1412/NETWORKDAYS(Lister!$D$20,Lister!$E$20,Lister!$D$7:$D$13),IF(OR(MONTH(F1412)=4,MONTH(E1412)=6),0)))))),0),"")</f>
        <v/>
      </c>
      <c r="T1412" s="48" t="str">
        <f>IFERROR(MAX(IF(OR(O1412="",P1412="",Q1412=""),"",IF(AND(MONTH(E1412)=6,MONTH(F1412)=6),(NETWORKDAYS(E1412,F1412,Lister!$D$7:$D$13)-Q1412)*N1412/NETWORKDAYS(Lister!$D$21,Lister!$E$21,Lister!$D$7:$D$13),IF(AND(MONTH(E1412)&lt;6,MONTH(F1412)=6),(NETWORKDAYS(Lister!$D$21,F1412,Lister!$D$7:$D$13)-Q1412)*N1412/NETWORKDAYS(Lister!$D$21,Lister!$E$21,Lister!$D$7:$D$13),IF(MONTH(F1412)&lt;6,0)))),0),"")</f>
        <v/>
      </c>
      <c r="U1412" s="50" t="str">
        <f t="shared" si="108"/>
        <v/>
      </c>
    </row>
    <row r="1413" spans="1:21" x14ac:dyDescent="0.35">
      <c r="A1413" s="11" t="str">
        <f t="shared" si="109"/>
        <v/>
      </c>
      <c r="B1413" s="32"/>
      <c r="C1413" s="17"/>
      <c r="D1413" s="18"/>
      <c r="E1413" s="12"/>
      <c r="F1413" s="12"/>
      <c r="G1413" s="40" t="str">
        <f>IF(OR(E1413="",F1413=""),"",NETWORKDAYS(E1413,F1413,Lister!$D$7:$D$13))</f>
        <v/>
      </c>
      <c r="H1413" s="14"/>
      <c r="I1413" s="25" t="str">
        <f t="shared" si="105"/>
        <v/>
      </c>
      <c r="J1413" s="45"/>
      <c r="K1413" s="46"/>
      <c r="L1413" s="15"/>
      <c r="M1413" s="49" t="str">
        <f t="shared" si="106"/>
        <v/>
      </c>
      <c r="N1413" s="47" t="str">
        <f t="shared" si="107"/>
        <v/>
      </c>
      <c r="O1413" s="15"/>
      <c r="P1413" s="15"/>
      <c r="Q1413" s="15"/>
      <c r="R1413" s="48" t="str">
        <f>IFERROR(MAX(IF(OR(O1413="",P1413="",Q1413=""),"",IF(AND(MONTH(E1413)=4,MONTH(F1413)=4),(NETWORKDAYS(E1413,F1413,Lister!$D$7:$D$13)-O1413)*N1413/NETWORKDAYS(Lister!$D$19,Lister!$E$19,Lister!$D$7:$D$13),IF(AND(MONTH(E1413)=4,MONTH(F1413)&gt;4),(NETWORKDAYS(E1413,Lister!$E$19,Lister!$D$7:$D$13)-O1413)*N1413/NETWORKDAYS(Lister!$D$19,Lister!$E$19,Lister!$D$7:$D$13),IF(MONTH(E1413)&gt;4,0)))),0),"")</f>
        <v/>
      </c>
      <c r="S1413" s="48" t="str">
        <f>IFERROR(MAX(IF(OR(O1413="",P1413="",Q1413=""),"",IF(AND(MONTH(E1413)=5,MONTH(F1413)=5),(NETWORKDAYS(E1413,F1413,Lister!$D$7:$D$13)-P1413)*N1413/NETWORKDAYS(Lister!$D$20,Lister!$E$20,Lister!$D$7:$D$13),IF(AND(MONTH(E1413)=4,MONTH(F1413)=5),(NETWORKDAYS(Lister!$D$20,F1413,Lister!$D$7:$D$13)-P1413)*N1413/NETWORKDAYS(Lister!$D$20,Lister!$E$20,Lister!$D$7:$D$13),IF(AND(MONTH(E1413)=5,MONTH(F1413)=6),(NETWORKDAYS(E1413,Lister!$E$20,Lister!$D$7:$D$13)-P1413)*N1413/NETWORKDAYS(Lister!$D$20,Lister!$E$20,Lister!$D$7:$D$13),IF(AND(MONTH(E1413)=4,MONTH(F1413)=6),(NETWORKDAYS(Lister!$D$20,Lister!$E$20,Lister!$D$7:$D$13)-P1413)*N1413/NETWORKDAYS(Lister!$D$20,Lister!$E$20,Lister!$D$7:$D$13),IF(OR(MONTH(F1413)=4,MONTH(E1413)=6),0)))))),0),"")</f>
        <v/>
      </c>
      <c r="T1413" s="48" t="str">
        <f>IFERROR(MAX(IF(OR(O1413="",P1413="",Q1413=""),"",IF(AND(MONTH(E1413)=6,MONTH(F1413)=6),(NETWORKDAYS(E1413,F1413,Lister!$D$7:$D$13)-Q1413)*N1413/NETWORKDAYS(Lister!$D$21,Lister!$E$21,Lister!$D$7:$D$13),IF(AND(MONTH(E1413)&lt;6,MONTH(F1413)=6),(NETWORKDAYS(Lister!$D$21,F1413,Lister!$D$7:$D$13)-Q1413)*N1413/NETWORKDAYS(Lister!$D$21,Lister!$E$21,Lister!$D$7:$D$13),IF(MONTH(F1413)&lt;6,0)))),0),"")</f>
        <v/>
      </c>
      <c r="U1413" s="50" t="str">
        <f t="shared" si="108"/>
        <v/>
      </c>
    </row>
    <row r="1414" spans="1:21" x14ac:dyDescent="0.35">
      <c r="A1414" s="11" t="str">
        <f t="shared" si="109"/>
        <v/>
      </c>
      <c r="B1414" s="32"/>
      <c r="C1414" s="17"/>
      <c r="D1414" s="18"/>
      <c r="E1414" s="12"/>
      <c r="F1414" s="12"/>
      <c r="G1414" s="40" t="str">
        <f>IF(OR(E1414="",F1414=""),"",NETWORKDAYS(E1414,F1414,Lister!$D$7:$D$13))</f>
        <v/>
      </c>
      <c r="H1414" s="14"/>
      <c r="I1414" s="25" t="str">
        <f t="shared" si="105"/>
        <v/>
      </c>
      <c r="J1414" s="45"/>
      <c r="K1414" s="46"/>
      <c r="L1414" s="15"/>
      <c r="M1414" s="49" t="str">
        <f t="shared" si="106"/>
        <v/>
      </c>
      <c r="N1414" s="47" t="str">
        <f t="shared" si="107"/>
        <v/>
      </c>
      <c r="O1414" s="15"/>
      <c r="P1414" s="15"/>
      <c r="Q1414" s="15"/>
      <c r="R1414" s="48" t="str">
        <f>IFERROR(MAX(IF(OR(O1414="",P1414="",Q1414=""),"",IF(AND(MONTH(E1414)=4,MONTH(F1414)=4),(NETWORKDAYS(E1414,F1414,Lister!$D$7:$D$13)-O1414)*N1414/NETWORKDAYS(Lister!$D$19,Lister!$E$19,Lister!$D$7:$D$13),IF(AND(MONTH(E1414)=4,MONTH(F1414)&gt;4),(NETWORKDAYS(E1414,Lister!$E$19,Lister!$D$7:$D$13)-O1414)*N1414/NETWORKDAYS(Lister!$D$19,Lister!$E$19,Lister!$D$7:$D$13),IF(MONTH(E1414)&gt;4,0)))),0),"")</f>
        <v/>
      </c>
      <c r="S1414" s="48" t="str">
        <f>IFERROR(MAX(IF(OR(O1414="",P1414="",Q1414=""),"",IF(AND(MONTH(E1414)=5,MONTH(F1414)=5),(NETWORKDAYS(E1414,F1414,Lister!$D$7:$D$13)-P1414)*N1414/NETWORKDAYS(Lister!$D$20,Lister!$E$20,Lister!$D$7:$D$13),IF(AND(MONTH(E1414)=4,MONTH(F1414)=5),(NETWORKDAYS(Lister!$D$20,F1414,Lister!$D$7:$D$13)-P1414)*N1414/NETWORKDAYS(Lister!$D$20,Lister!$E$20,Lister!$D$7:$D$13),IF(AND(MONTH(E1414)=5,MONTH(F1414)=6),(NETWORKDAYS(E1414,Lister!$E$20,Lister!$D$7:$D$13)-P1414)*N1414/NETWORKDAYS(Lister!$D$20,Lister!$E$20,Lister!$D$7:$D$13),IF(AND(MONTH(E1414)=4,MONTH(F1414)=6),(NETWORKDAYS(Lister!$D$20,Lister!$E$20,Lister!$D$7:$D$13)-P1414)*N1414/NETWORKDAYS(Lister!$D$20,Lister!$E$20,Lister!$D$7:$D$13),IF(OR(MONTH(F1414)=4,MONTH(E1414)=6),0)))))),0),"")</f>
        <v/>
      </c>
      <c r="T1414" s="48" t="str">
        <f>IFERROR(MAX(IF(OR(O1414="",P1414="",Q1414=""),"",IF(AND(MONTH(E1414)=6,MONTH(F1414)=6),(NETWORKDAYS(E1414,F1414,Lister!$D$7:$D$13)-Q1414)*N1414/NETWORKDAYS(Lister!$D$21,Lister!$E$21,Lister!$D$7:$D$13),IF(AND(MONTH(E1414)&lt;6,MONTH(F1414)=6),(NETWORKDAYS(Lister!$D$21,F1414,Lister!$D$7:$D$13)-Q1414)*N1414/NETWORKDAYS(Lister!$D$21,Lister!$E$21,Lister!$D$7:$D$13),IF(MONTH(F1414)&lt;6,0)))),0),"")</f>
        <v/>
      </c>
      <c r="U1414" s="50" t="str">
        <f t="shared" si="108"/>
        <v/>
      </c>
    </row>
    <row r="1415" spans="1:21" x14ac:dyDescent="0.35">
      <c r="A1415" s="11" t="str">
        <f t="shared" si="109"/>
        <v/>
      </c>
      <c r="B1415" s="32"/>
      <c r="C1415" s="17"/>
      <c r="D1415" s="18"/>
      <c r="E1415" s="12"/>
      <c r="F1415" s="12"/>
      <c r="G1415" s="40" t="str">
        <f>IF(OR(E1415="",F1415=""),"",NETWORKDAYS(E1415,F1415,Lister!$D$7:$D$13))</f>
        <v/>
      </c>
      <c r="H1415" s="14"/>
      <c r="I1415" s="25" t="str">
        <f t="shared" si="105"/>
        <v/>
      </c>
      <c r="J1415" s="45"/>
      <c r="K1415" s="46"/>
      <c r="L1415" s="15"/>
      <c r="M1415" s="49" t="str">
        <f t="shared" si="106"/>
        <v/>
      </c>
      <c r="N1415" s="47" t="str">
        <f t="shared" si="107"/>
        <v/>
      </c>
      <c r="O1415" s="15"/>
      <c r="P1415" s="15"/>
      <c r="Q1415" s="15"/>
      <c r="R1415" s="48" t="str">
        <f>IFERROR(MAX(IF(OR(O1415="",P1415="",Q1415=""),"",IF(AND(MONTH(E1415)=4,MONTH(F1415)=4),(NETWORKDAYS(E1415,F1415,Lister!$D$7:$D$13)-O1415)*N1415/NETWORKDAYS(Lister!$D$19,Lister!$E$19,Lister!$D$7:$D$13),IF(AND(MONTH(E1415)=4,MONTH(F1415)&gt;4),(NETWORKDAYS(E1415,Lister!$E$19,Lister!$D$7:$D$13)-O1415)*N1415/NETWORKDAYS(Lister!$D$19,Lister!$E$19,Lister!$D$7:$D$13),IF(MONTH(E1415)&gt;4,0)))),0),"")</f>
        <v/>
      </c>
      <c r="S1415" s="48" t="str">
        <f>IFERROR(MAX(IF(OR(O1415="",P1415="",Q1415=""),"",IF(AND(MONTH(E1415)=5,MONTH(F1415)=5),(NETWORKDAYS(E1415,F1415,Lister!$D$7:$D$13)-P1415)*N1415/NETWORKDAYS(Lister!$D$20,Lister!$E$20,Lister!$D$7:$D$13),IF(AND(MONTH(E1415)=4,MONTH(F1415)=5),(NETWORKDAYS(Lister!$D$20,F1415,Lister!$D$7:$D$13)-P1415)*N1415/NETWORKDAYS(Lister!$D$20,Lister!$E$20,Lister!$D$7:$D$13),IF(AND(MONTH(E1415)=5,MONTH(F1415)=6),(NETWORKDAYS(E1415,Lister!$E$20,Lister!$D$7:$D$13)-P1415)*N1415/NETWORKDAYS(Lister!$D$20,Lister!$E$20,Lister!$D$7:$D$13),IF(AND(MONTH(E1415)=4,MONTH(F1415)=6),(NETWORKDAYS(Lister!$D$20,Lister!$E$20,Lister!$D$7:$D$13)-P1415)*N1415/NETWORKDAYS(Lister!$D$20,Lister!$E$20,Lister!$D$7:$D$13),IF(OR(MONTH(F1415)=4,MONTH(E1415)=6),0)))))),0),"")</f>
        <v/>
      </c>
      <c r="T1415" s="48" t="str">
        <f>IFERROR(MAX(IF(OR(O1415="",P1415="",Q1415=""),"",IF(AND(MONTH(E1415)=6,MONTH(F1415)=6),(NETWORKDAYS(E1415,F1415,Lister!$D$7:$D$13)-Q1415)*N1415/NETWORKDAYS(Lister!$D$21,Lister!$E$21,Lister!$D$7:$D$13),IF(AND(MONTH(E1415)&lt;6,MONTH(F1415)=6),(NETWORKDAYS(Lister!$D$21,F1415,Lister!$D$7:$D$13)-Q1415)*N1415/NETWORKDAYS(Lister!$D$21,Lister!$E$21,Lister!$D$7:$D$13),IF(MONTH(F1415)&lt;6,0)))),0),"")</f>
        <v/>
      </c>
      <c r="U1415" s="50" t="str">
        <f t="shared" si="108"/>
        <v/>
      </c>
    </row>
    <row r="1416" spans="1:21" x14ac:dyDescent="0.35">
      <c r="A1416" s="11" t="str">
        <f t="shared" si="109"/>
        <v/>
      </c>
      <c r="B1416" s="32"/>
      <c r="C1416" s="17"/>
      <c r="D1416" s="18"/>
      <c r="E1416" s="12"/>
      <c r="F1416" s="12"/>
      <c r="G1416" s="40" t="str">
        <f>IF(OR(E1416="",F1416=""),"",NETWORKDAYS(E1416,F1416,Lister!$D$7:$D$13))</f>
        <v/>
      </c>
      <c r="H1416" s="14"/>
      <c r="I1416" s="25" t="str">
        <f t="shared" si="105"/>
        <v/>
      </c>
      <c r="J1416" s="45"/>
      <c r="K1416" s="46"/>
      <c r="L1416" s="15"/>
      <c r="M1416" s="49" t="str">
        <f t="shared" si="106"/>
        <v/>
      </c>
      <c r="N1416" s="47" t="str">
        <f t="shared" si="107"/>
        <v/>
      </c>
      <c r="O1416" s="15"/>
      <c r="P1416" s="15"/>
      <c r="Q1416" s="15"/>
      <c r="R1416" s="48" t="str">
        <f>IFERROR(MAX(IF(OR(O1416="",P1416="",Q1416=""),"",IF(AND(MONTH(E1416)=4,MONTH(F1416)=4),(NETWORKDAYS(E1416,F1416,Lister!$D$7:$D$13)-O1416)*N1416/NETWORKDAYS(Lister!$D$19,Lister!$E$19,Lister!$D$7:$D$13),IF(AND(MONTH(E1416)=4,MONTH(F1416)&gt;4),(NETWORKDAYS(E1416,Lister!$E$19,Lister!$D$7:$D$13)-O1416)*N1416/NETWORKDAYS(Lister!$D$19,Lister!$E$19,Lister!$D$7:$D$13),IF(MONTH(E1416)&gt;4,0)))),0),"")</f>
        <v/>
      </c>
      <c r="S1416" s="48" t="str">
        <f>IFERROR(MAX(IF(OR(O1416="",P1416="",Q1416=""),"",IF(AND(MONTH(E1416)=5,MONTH(F1416)=5),(NETWORKDAYS(E1416,F1416,Lister!$D$7:$D$13)-P1416)*N1416/NETWORKDAYS(Lister!$D$20,Lister!$E$20,Lister!$D$7:$D$13),IF(AND(MONTH(E1416)=4,MONTH(F1416)=5),(NETWORKDAYS(Lister!$D$20,F1416,Lister!$D$7:$D$13)-P1416)*N1416/NETWORKDAYS(Lister!$D$20,Lister!$E$20,Lister!$D$7:$D$13),IF(AND(MONTH(E1416)=5,MONTH(F1416)=6),(NETWORKDAYS(E1416,Lister!$E$20,Lister!$D$7:$D$13)-P1416)*N1416/NETWORKDAYS(Lister!$D$20,Lister!$E$20,Lister!$D$7:$D$13),IF(AND(MONTH(E1416)=4,MONTH(F1416)=6),(NETWORKDAYS(Lister!$D$20,Lister!$E$20,Lister!$D$7:$D$13)-P1416)*N1416/NETWORKDAYS(Lister!$D$20,Lister!$E$20,Lister!$D$7:$D$13),IF(OR(MONTH(F1416)=4,MONTH(E1416)=6),0)))))),0),"")</f>
        <v/>
      </c>
      <c r="T1416" s="48" t="str">
        <f>IFERROR(MAX(IF(OR(O1416="",P1416="",Q1416=""),"",IF(AND(MONTH(E1416)=6,MONTH(F1416)=6),(NETWORKDAYS(E1416,F1416,Lister!$D$7:$D$13)-Q1416)*N1416/NETWORKDAYS(Lister!$D$21,Lister!$E$21,Lister!$D$7:$D$13),IF(AND(MONTH(E1416)&lt;6,MONTH(F1416)=6),(NETWORKDAYS(Lister!$D$21,F1416,Lister!$D$7:$D$13)-Q1416)*N1416/NETWORKDAYS(Lister!$D$21,Lister!$E$21,Lister!$D$7:$D$13),IF(MONTH(F1416)&lt;6,0)))),0),"")</f>
        <v/>
      </c>
      <c r="U1416" s="50" t="str">
        <f t="shared" si="108"/>
        <v/>
      </c>
    </row>
    <row r="1417" spans="1:21" x14ac:dyDescent="0.35">
      <c r="A1417" s="11" t="str">
        <f t="shared" si="109"/>
        <v/>
      </c>
      <c r="B1417" s="32"/>
      <c r="C1417" s="17"/>
      <c r="D1417" s="18"/>
      <c r="E1417" s="12"/>
      <c r="F1417" s="12"/>
      <c r="G1417" s="40" t="str">
        <f>IF(OR(E1417="",F1417=""),"",NETWORKDAYS(E1417,F1417,Lister!$D$7:$D$13))</f>
        <v/>
      </c>
      <c r="H1417" s="14"/>
      <c r="I1417" s="25" t="str">
        <f t="shared" si="105"/>
        <v/>
      </c>
      <c r="J1417" s="45"/>
      <c r="K1417" s="46"/>
      <c r="L1417" s="15"/>
      <c r="M1417" s="49" t="str">
        <f t="shared" si="106"/>
        <v/>
      </c>
      <c r="N1417" s="47" t="str">
        <f t="shared" si="107"/>
        <v/>
      </c>
      <c r="O1417" s="15"/>
      <c r="P1417" s="15"/>
      <c r="Q1417" s="15"/>
      <c r="R1417" s="48" t="str">
        <f>IFERROR(MAX(IF(OR(O1417="",P1417="",Q1417=""),"",IF(AND(MONTH(E1417)=4,MONTH(F1417)=4),(NETWORKDAYS(E1417,F1417,Lister!$D$7:$D$13)-O1417)*N1417/NETWORKDAYS(Lister!$D$19,Lister!$E$19,Lister!$D$7:$D$13),IF(AND(MONTH(E1417)=4,MONTH(F1417)&gt;4),(NETWORKDAYS(E1417,Lister!$E$19,Lister!$D$7:$D$13)-O1417)*N1417/NETWORKDAYS(Lister!$D$19,Lister!$E$19,Lister!$D$7:$D$13),IF(MONTH(E1417)&gt;4,0)))),0),"")</f>
        <v/>
      </c>
      <c r="S1417" s="48" t="str">
        <f>IFERROR(MAX(IF(OR(O1417="",P1417="",Q1417=""),"",IF(AND(MONTH(E1417)=5,MONTH(F1417)=5),(NETWORKDAYS(E1417,F1417,Lister!$D$7:$D$13)-P1417)*N1417/NETWORKDAYS(Lister!$D$20,Lister!$E$20,Lister!$D$7:$D$13),IF(AND(MONTH(E1417)=4,MONTH(F1417)=5),(NETWORKDAYS(Lister!$D$20,F1417,Lister!$D$7:$D$13)-P1417)*N1417/NETWORKDAYS(Lister!$D$20,Lister!$E$20,Lister!$D$7:$D$13),IF(AND(MONTH(E1417)=5,MONTH(F1417)=6),(NETWORKDAYS(E1417,Lister!$E$20,Lister!$D$7:$D$13)-P1417)*N1417/NETWORKDAYS(Lister!$D$20,Lister!$E$20,Lister!$D$7:$D$13),IF(AND(MONTH(E1417)=4,MONTH(F1417)=6),(NETWORKDAYS(Lister!$D$20,Lister!$E$20,Lister!$D$7:$D$13)-P1417)*N1417/NETWORKDAYS(Lister!$D$20,Lister!$E$20,Lister!$D$7:$D$13),IF(OR(MONTH(F1417)=4,MONTH(E1417)=6),0)))))),0),"")</f>
        <v/>
      </c>
      <c r="T1417" s="48" t="str">
        <f>IFERROR(MAX(IF(OR(O1417="",P1417="",Q1417=""),"",IF(AND(MONTH(E1417)=6,MONTH(F1417)=6),(NETWORKDAYS(E1417,F1417,Lister!$D$7:$D$13)-Q1417)*N1417/NETWORKDAYS(Lister!$D$21,Lister!$E$21,Lister!$D$7:$D$13),IF(AND(MONTH(E1417)&lt;6,MONTH(F1417)=6),(NETWORKDAYS(Lister!$D$21,F1417,Lister!$D$7:$D$13)-Q1417)*N1417/NETWORKDAYS(Lister!$D$21,Lister!$E$21,Lister!$D$7:$D$13),IF(MONTH(F1417)&lt;6,0)))),0),"")</f>
        <v/>
      </c>
      <c r="U1417" s="50" t="str">
        <f t="shared" si="108"/>
        <v/>
      </c>
    </row>
    <row r="1418" spans="1:21" x14ac:dyDescent="0.35">
      <c r="A1418" s="11" t="str">
        <f t="shared" si="109"/>
        <v/>
      </c>
      <c r="B1418" s="32"/>
      <c r="C1418" s="17"/>
      <c r="D1418" s="18"/>
      <c r="E1418" s="12"/>
      <c r="F1418" s="12"/>
      <c r="G1418" s="40" t="str">
        <f>IF(OR(E1418="",F1418=""),"",NETWORKDAYS(E1418,F1418,Lister!$D$7:$D$13))</f>
        <v/>
      </c>
      <c r="H1418" s="14"/>
      <c r="I1418" s="25" t="str">
        <f t="shared" si="105"/>
        <v/>
      </c>
      <c r="J1418" s="45"/>
      <c r="K1418" s="46"/>
      <c r="L1418" s="15"/>
      <c r="M1418" s="49" t="str">
        <f t="shared" si="106"/>
        <v/>
      </c>
      <c r="N1418" s="47" t="str">
        <f t="shared" si="107"/>
        <v/>
      </c>
      <c r="O1418" s="15"/>
      <c r="P1418" s="15"/>
      <c r="Q1418" s="15"/>
      <c r="R1418" s="48" t="str">
        <f>IFERROR(MAX(IF(OR(O1418="",P1418="",Q1418=""),"",IF(AND(MONTH(E1418)=4,MONTH(F1418)=4),(NETWORKDAYS(E1418,F1418,Lister!$D$7:$D$13)-O1418)*N1418/NETWORKDAYS(Lister!$D$19,Lister!$E$19,Lister!$D$7:$D$13),IF(AND(MONTH(E1418)=4,MONTH(F1418)&gt;4),(NETWORKDAYS(E1418,Lister!$E$19,Lister!$D$7:$D$13)-O1418)*N1418/NETWORKDAYS(Lister!$D$19,Lister!$E$19,Lister!$D$7:$D$13),IF(MONTH(E1418)&gt;4,0)))),0),"")</f>
        <v/>
      </c>
      <c r="S1418" s="48" t="str">
        <f>IFERROR(MAX(IF(OR(O1418="",P1418="",Q1418=""),"",IF(AND(MONTH(E1418)=5,MONTH(F1418)=5),(NETWORKDAYS(E1418,F1418,Lister!$D$7:$D$13)-P1418)*N1418/NETWORKDAYS(Lister!$D$20,Lister!$E$20,Lister!$D$7:$D$13),IF(AND(MONTH(E1418)=4,MONTH(F1418)=5),(NETWORKDAYS(Lister!$D$20,F1418,Lister!$D$7:$D$13)-P1418)*N1418/NETWORKDAYS(Lister!$D$20,Lister!$E$20,Lister!$D$7:$D$13),IF(AND(MONTH(E1418)=5,MONTH(F1418)=6),(NETWORKDAYS(E1418,Lister!$E$20,Lister!$D$7:$D$13)-P1418)*N1418/NETWORKDAYS(Lister!$D$20,Lister!$E$20,Lister!$D$7:$D$13),IF(AND(MONTH(E1418)=4,MONTH(F1418)=6),(NETWORKDAYS(Lister!$D$20,Lister!$E$20,Lister!$D$7:$D$13)-P1418)*N1418/NETWORKDAYS(Lister!$D$20,Lister!$E$20,Lister!$D$7:$D$13),IF(OR(MONTH(F1418)=4,MONTH(E1418)=6),0)))))),0),"")</f>
        <v/>
      </c>
      <c r="T1418" s="48" t="str">
        <f>IFERROR(MAX(IF(OR(O1418="",P1418="",Q1418=""),"",IF(AND(MONTH(E1418)=6,MONTH(F1418)=6),(NETWORKDAYS(E1418,F1418,Lister!$D$7:$D$13)-Q1418)*N1418/NETWORKDAYS(Lister!$D$21,Lister!$E$21,Lister!$D$7:$D$13),IF(AND(MONTH(E1418)&lt;6,MONTH(F1418)=6),(NETWORKDAYS(Lister!$D$21,F1418,Lister!$D$7:$D$13)-Q1418)*N1418/NETWORKDAYS(Lister!$D$21,Lister!$E$21,Lister!$D$7:$D$13),IF(MONTH(F1418)&lt;6,0)))),0),"")</f>
        <v/>
      </c>
      <c r="U1418" s="50" t="str">
        <f t="shared" si="108"/>
        <v/>
      </c>
    </row>
    <row r="1419" spans="1:21" x14ac:dyDescent="0.35">
      <c r="A1419" s="11" t="str">
        <f t="shared" si="109"/>
        <v/>
      </c>
      <c r="B1419" s="32"/>
      <c r="C1419" s="17"/>
      <c r="D1419" s="18"/>
      <c r="E1419" s="12"/>
      <c r="F1419" s="12"/>
      <c r="G1419" s="40" t="str">
        <f>IF(OR(E1419="",F1419=""),"",NETWORKDAYS(E1419,F1419,Lister!$D$7:$D$13))</f>
        <v/>
      </c>
      <c r="H1419" s="14"/>
      <c r="I1419" s="25" t="str">
        <f t="shared" si="105"/>
        <v/>
      </c>
      <c r="J1419" s="45"/>
      <c r="K1419" s="46"/>
      <c r="L1419" s="15"/>
      <c r="M1419" s="49" t="str">
        <f t="shared" si="106"/>
        <v/>
      </c>
      <c r="N1419" s="47" t="str">
        <f t="shared" si="107"/>
        <v/>
      </c>
      <c r="O1419" s="15"/>
      <c r="P1419" s="15"/>
      <c r="Q1419" s="15"/>
      <c r="R1419" s="48" t="str">
        <f>IFERROR(MAX(IF(OR(O1419="",P1419="",Q1419=""),"",IF(AND(MONTH(E1419)=4,MONTH(F1419)=4),(NETWORKDAYS(E1419,F1419,Lister!$D$7:$D$13)-O1419)*N1419/NETWORKDAYS(Lister!$D$19,Lister!$E$19,Lister!$D$7:$D$13),IF(AND(MONTH(E1419)=4,MONTH(F1419)&gt;4),(NETWORKDAYS(E1419,Lister!$E$19,Lister!$D$7:$D$13)-O1419)*N1419/NETWORKDAYS(Lister!$D$19,Lister!$E$19,Lister!$D$7:$D$13),IF(MONTH(E1419)&gt;4,0)))),0),"")</f>
        <v/>
      </c>
      <c r="S1419" s="48" t="str">
        <f>IFERROR(MAX(IF(OR(O1419="",P1419="",Q1419=""),"",IF(AND(MONTH(E1419)=5,MONTH(F1419)=5),(NETWORKDAYS(E1419,F1419,Lister!$D$7:$D$13)-P1419)*N1419/NETWORKDAYS(Lister!$D$20,Lister!$E$20,Lister!$D$7:$D$13),IF(AND(MONTH(E1419)=4,MONTH(F1419)=5),(NETWORKDAYS(Lister!$D$20,F1419,Lister!$D$7:$D$13)-P1419)*N1419/NETWORKDAYS(Lister!$D$20,Lister!$E$20,Lister!$D$7:$D$13),IF(AND(MONTH(E1419)=5,MONTH(F1419)=6),(NETWORKDAYS(E1419,Lister!$E$20,Lister!$D$7:$D$13)-P1419)*N1419/NETWORKDAYS(Lister!$D$20,Lister!$E$20,Lister!$D$7:$D$13),IF(AND(MONTH(E1419)=4,MONTH(F1419)=6),(NETWORKDAYS(Lister!$D$20,Lister!$E$20,Lister!$D$7:$D$13)-P1419)*N1419/NETWORKDAYS(Lister!$D$20,Lister!$E$20,Lister!$D$7:$D$13),IF(OR(MONTH(F1419)=4,MONTH(E1419)=6),0)))))),0),"")</f>
        <v/>
      </c>
      <c r="T1419" s="48" t="str">
        <f>IFERROR(MAX(IF(OR(O1419="",P1419="",Q1419=""),"",IF(AND(MONTH(E1419)=6,MONTH(F1419)=6),(NETWORKDAYS(E1419,F1419,Lister!$D$7:$D$13)-Q1419)*N1419/NETWORKDAYS(Lister!$D$21,Lister!$E$21,Lister!$D$7:$D$13),IF(AND(MONTH(E1419)&lt;6,MONTH(F1419)=6),(NETWORKDAYS(Lister!$D$21,F1419,Lister!$D$7:$D$13)-Q1419)*N1419/NETWORKDAYS(Lister!$D$21,Lister!$E$21,Lister!$D$7:$D$13),IF(MONTH(F1419)&lt;6,0)))),0),"")</f>
        <v/>
      </c>
      <c r="U1419" s="50" t="str">
        <f t="shared" si="108"/>
        <v/>
      </c>
    </row>
    <row r="1420" spans="1:21" x14ac:dyDescent="0.35">
      <c r="A1420" s="11" t="str">
        <f t="shared" si="109"/>
        <v/>
      </c>
      <c r="B1420" s="32"/>
      <c r="C1420" s="17"/>
      <c r="D1420" s="18"/>
      <c r="E1420" s="12"/>
      <c r="F1420" s="12"/>
      <c r="G1420" s="40" t="str">
        <f>IF(OR(E1420="",F1420=""),"",NETWORKDAYS(E1420,F1420,Lister!$D$7:$D$13))</f>
        <v/>
      </c>
      <c r="H1420" s="14"/>
      <c r="I1420" s="25" t="str">
        <f t="shared" si="105"/>
        <v/>
      </c>
      <c r="J1420" s="45"/>
      <c r="K1420" s="46"/>
      <c r="L1420" s="15"/>
      <c r="M1420" s="49" t="str">
        <f t="shared" si="106"/>
        <v/>
      </c>
      <c r="N1420" s="47" t="str">
        <f t="shared" si="107"/>
        <v/>
      </c>
      <c r="O1420" s="15"/>
      <c r="P1420" s="15"/>
      <c r="Q1420" s="15"/>
      <c r="R1420" s="48" t="str">
        <f>IFERROR(MAX(IF(OR(O1420="",P1420="",Q1420=""),"",IF(AND(MONTH(E1420)=4,MONTH(F1420)=4),(NETWORKDAYS(E1420,F1420,Lister!$D$7:$D$13)-O1420)*N1420/NETWORKDAYS(Lister!$D$19,Lister!$E$19,Lister!$D$7:$D$13),IF(AND(MONTH(E1420)=4,MONTH(F1420)&gt;4),(NETWORKDAYS(E1420,Lister!$E$19,Lister!$D$7:$D$13)-O1420)*N1420/NETWORKDAYS(Lister!$D$19,Lister!$E$19,Lister!$D$7:$D$13),IF(MONTH(E1420)&gt;4,0)))),0),"")</f>
        <v/>
      </c>
      <c r="S1420" s="48" t="str">
        <f>IFERROR(MAX(IF(OR(O1420="",P1420="",Q1420=""),"",IF(AND(MONTH(E1420)=5,MONTH(F1420)=5),(NETWORKDAYS(E1420,F1420,Lister!$D$7:$D$13)-P1420)*N1420/NETWORKDAYS(Lister!$D$20,Lister!$E$20,Lister!$D$7:$D$13),IF(AND(MONTH(E1420)=4,MONTH(F1420)=5),(NETWORKDAYS(Lister!$D$20,F1420,Lister!$D$7:$D$13)-P1420)*N1420/NETWORKDAYS(Lister!$D$20,Lister!$E$20,Lister!$D$7:$D$13),IF(AND(MONTH(E1420)=5,MONTH(F1420)=6),(NETWORKDAYS(E1420,Lister!$E$20,Lister!$D$7:$D$13)-P1420)*N1420/NETWORKDAYS(Lister!$D$20,Lister!$E$20,Lister!$D$7:$D$13),IF(AND(MONTH(E1420)=4,MONTH(F1420)=6),(NETWORKDAYS(Lister!$D$20,Lister!$E$20,Lister!$D$7:$D$13)-P1420)*N1420/NETWORKDAYS(Lister!$D$20,Lister!$E$20,Lister!$D$7:$D$13),IF(OR(MONTH(F1420)=4,MONTH(E1420)=6),0)))))),0),"")</f>
        <v/>
      </c>
      <c r="T1420" s="48" t="str">
        <f>IFERROR(MAX(IF(OR(O1420="",P1420="",Q1420=""),"",IF(AND(MONTH(E1420)=6,MONTH(F1420)=6),(NETWORKDAYS(E1420,F1420,Lister!$D$7:$D$13)-Q1420)*N1420/NETWORKDAYS(Lister!$D$21,Lister!$E$21,Lister!$D$7:$D$13),IF(AND(MONTH(E1420)&lt;6,MONTH(F1420)=6),(NETWORKDAYS(Lister!$D$21,F1420,Lister!$D$7:$D$13)-Q1420)*N1420/NETWORKDAYS(Lister!$D$21,Lister!$E$21,Lister!$D$7:$D$13),IF(MONTH(F1420)&lt;6,0)))),0),"")</f>
        <v/>
      </c>
      <c r="U1420" s="50" t="str">
        <f t="shared" si="108"/>
        <v/>
      </c>
    </row>
    <row r="1421" spans="1:21" x14ac:dyDescent="0.35">
      <c r="A1421" s="11" t="str">
        <f t="shared" si="109"/>
        <v/>
      </c>
      <c r="B1421" s="32"/>
      <c r="C1421" s="17"/>
      <c r="D1421" s="18"/>
      <c r="E1421" s="12"/>
      <c r="F1421" s="12"/>
      <c r="G1421" s="40" t="str">
        <f>IF(OR(E1421="",F1421=""),"",NETWORKDAYS(E1421,F1421,Lister!$D$7:$D$13))</f>
        <v/>
      </c>
      <c r="H1421" s="14"/>
      <c r="I1421" s="25" t="str">
        <f t="shared" si="105"/>
        <v/>
      </c>
      <c r="J1421" s="45"/>
      <c r="K1421" s="46"/>
      <c r="L1421" s="15"/>
      <c r="M1421" s="49" t="str">
        <f t="shared" si="106"/>
        <v/>
      </c>
      <c r="N1421" s="47" t="str">
        <f t="shared" si="107"/>
        <v/>
      </c>
      <c r="O1421" s="15"/>
      <c r="P1421" s="15"/>
      <c r="Q1421" s="15"/>
      <c r="R1421" s="48" t="str">
        <f>IFERROR(MAX(IF(OR(O1421="",P1421="",Q1421=""),"",IF(AND(MONTH(E1421)=4,MONTH(F1421)=4),(NETWORKDAYS(E1421,F1421,Lister!$D$7:$D$13)-O1421)*N1421/NETWORKDAYS(Lister!$D$19,Lister!$E$19,Lister!$D$7:$D$13),IF(AND(MONTH(E1421)=4,MONTH(F1421)&gt;4),(NETWORKDAYS(E1421,Lister!$E$19,Lister!$D$7:$D$13)-O1421)*N1421/NETWORKDAYS(Lister!$D$19,Lister!$E$19,Lister!$D$7:$D$13),IF(MONTH(E1421)&gt;4,0)))),0),"")</f>
        <v/>
      </c>
      <c r="S1421" s="48" t="str">
        <f>IFERROR(MAX(IF(OR(O1421="",P1421="",Q1421=""),"",IF(AND(MONTH(E1421)=5,MONTH(F1421)=5),(NETWORKDAYS(E1421,F1421,Lister!$D$7:$D$13)-P1421)*N1421/NETWORKDAYS(Lister!$D$20,Lister!$E$20,Lister!$D$7:$D$13),IF(AND(MONTH(E1421)=4,MONTH(F1421)=5),(NETWORKDAYS(Lister!$D$20,F1421,Lister!$D$7:$D$13)-P1421)*N1421/NETWORKDAYS(Lister!$D$20,Lister!$E$20,Lister!$D$7:$D$13),IF(AND(MONTH(E1421)=5,MONTH(F1421)=6),(NETWORKDAYS(E1421,Lister!$E$20,Lister!$D$7:$D$13)-P1421)*N1421/NETWORKDAYS(Lister!$D$20,Lister!$E$20,Lister!$D$7:$D$13),IF(AND(MONTH(E1421)=4,MONTH(F1421)=6),(NETWORKDAYS(Lister!$D$20,Lister!$E$20,Lister!$D$7:$D$13)-P1421)*N1421/NETWORKDAYS(Lister!$D$20,Lister!$E$20,Lister!$D$7:$D$13),IF(OR(MONTH(F1421)=4,MONTH(E1421)=6),0)))))),0),"")</f>
        <v/>
      </c>
      <c r="T1421" s="48" t="str">
        <f>IFERROR(MAX(IF(OR(O1421="",P1421="",Q1421=""),"",IF(AND(MONTH(E1421)=6,MONTH(F1421)=6),(NETWORKDAYS(E1421,F1421,Lister!$D$7:$D$13)-Q1421)*N1421/NETWORKDAYS(Lister!$D$21,Lister!$E$21,Lister!$D$7:$D$13),IF(AND(MONTH(E1421)&lt;6,MONTH(F1421)=6),(NETWORKDAYS(Lister!$D$21,F1421,Lister!$D$7:$D$13)-Q1421)*N1421/NETWORKDAYS(Lister!$D$21,Lister!$E$21,Lister!$D$7:$D$13),IF(MONTH(F1421)&lt;6,0)))),0),"")</f>
        <v/>
      </c>
      <c r="U1421" s="50" t="str">
        <f t="shared" si="108"/>
        <v/>
      </c>
    </row>
    <row r="1422" spans="1:21" x14ac:dyDescent="0.35">
      <c r="A1422" s="11" t="str">
        <f t="shared" si="109"/>
        <v/>
      </c>
      <c r="B1422" s="32"/>
      <c r="C1422" s="17"/>
      <c r="D1422" s="18"/>
      <c r="E1422" s="12"/>
      <c r="F1422" s="12"/>
      <c r="G1422" s="40" t="str">
        <f>IF(OR(E1422="",F1422=""),"",NETWORKDAYS(E1422,F1422,Lister!$D$7:$D$13))</f>
        <v/>
      </c>
      <c r="H1422" s="14"/>
      <c r="I1422" s="25" t="str">
        <f t="shared" si="105"/>
        <v/>
      </c>
      <c r="J1422" s="45"/>
      <c r="K1422" s="46"/>
      <c r="L1422" s="15"/>
      <c r="M1422" s="49" t="str">
        <f t="shared" si="106"/>
        <v/>
      </c>
      <c r="N1422" s="47" t="str">
        <f t="shared" si="107"/>
        <v/>
      </c>
      <c r="O1422" s="15"/>
      <c r="P1422" s="15"/>
      <c r="Q1422" s="15"/>
      <c r="R1422" s="48" t="str">
        <f>IFERROR(MAX(IF(OR(O1422="",P1422="",Q1422=""),"",IF(AND(MONTH(E1422)=4,MONTH(F1422)=4),(NETWORKDAYS(E1422,F1422,Lister!$D$7:$D$13)-O1422)*N1422/NETWORKDAYS(Lister!$D$19,Lister!$E$19,Lister!$D$7:$D$13),IF(AND(MONTH(E1422)=4,MONTH(F1422)&gt;4),(NETWORKDAYS(E1422,Lister!$E$19,Lister!$D$7:$D$13)-O1422)*N1422/NETWORKDAYS(Lister!$D$19,Lister!$E$19,Lister!$D$7:$D$13),IF(MONTH(E1422)&gt;4,0)))),0),"")</f>
        <v/>
      </c>
      <c r="S1422" s="48" t="str">
        <f>IFERROR(MAX(IF(OR(O1422="",P1422="",Q1422=""),"",IF(AND(MONTH(E1422)=5,MONTH(F1422)=5),(NETWORKDAYS(E1422,F1422,Lister!$D$7:$D$13)-P1422)*N1422/NETWORKDAYS(Lister!$D$20,Lister!$E$20,Lister!$D$7:$D$13),IF(AND(MONTH(E1422)=4,MONTH(F1422)=5),(NETWORKDAYS(Lister!$D$20,F1422,Lister!$D$7:$D$13)-P1422)*N1422/NETWORKDAYS(Lister!$D$20,Lister!$E$20,Lister!$D$7:$D$13),IF(AND(MONTH(E1422)=5,MONTH(F1422)=6),(NETWORKDAYS(E1422,Lister!$E$20,Lister!$D$7:$D$13)-P1422)*N1422/NETWORKDAYS(Lister!$D$20,Lister!$E$20,Lister!$D$7:$D$13),IF(AND(MONTH(E1422)=4,MONTH(F1422)=6),(NETWORKDAYS(Lister!$D$20,Lister!$E$20,Lister!$D$7:$D$13)-P1422)*N1422/NETWORKDAYS(Lister!$D$20,Lister!$E$20,Lister!$D$7:$D$13),IF(OR(MONTH(F1422)=4,MONTH(E1422)=6),0)))))),0),"")</f>
        <v/>
      </c>
      <c r="T1422" s="48" t="str">
        <f>IFERROR(MAX(IF(OR(O1422="",P1422="",Q1422=""),"",IF(AND(MONTH(E1422)=6,MONTH(F1422)=6),(NETWORKDAYS(E1422,F1422,Lister!$D$7:$D$13)-Q1422)*N1422/NETWORKDAYS(Lister!$D$21,Lister!$E$21,Lister!$D$7:$D$13),IF(AND(MONTH(E1422)&lt;6,MONTH(F1422)=6),(NETWORKDAYS(Lister!$D$21,F1422,Lister!$D$7:$D$13)-Q1422)*N1422/NETWORKDAYS(Lister!$D$21,Lister!$E$21,Lister!$D$7:$D$13),IF(MONTH(F1422)&lt;6,0)))),0),"")</f>
        <v/>
      </c>
      <c r="U1422" s="50" t="str">
        <f t="shared" si="108"/>
        <v/>
      </c>
    </row>
    <row r="1423" spans="1:21" x14ac:dyDescent="0.35">
      <c r="A1423" s="11" t="str">
        <f t="shared" si="109"/>
        <v/>
      </c>
      <c r="B1423" s="32"/>
      <c r="C1423" s="17"/>
      <c r="D1423" s="18"/>
      <c r="E1423" s="12"/>
      <c r="F1423" s="12"/>
      <c r="G1423" s="40" t="str">
        <f>IF(OR(E1423="",F1423=""),"",NETWORKDAYS(E1423,F1423,Lister!$D$7:$D$13))</f>
        <v/>
      </c>
      <c r="H1423" s="14"/>
      <c r="I1423" s="25" t="str">
        <f t="shared" si="105"/>
        <v/>
      </c>
      <c r="J1423" s="45"/>
      <c r="K1423" s="46"/>
      <c r="L1423" s="15"/>
      <c r="M1423" s="49" t="str">
        <f t="shared" si="106"/>
        <v/>
      </c>
      <c r="N1423" s="47" t="str">
        <f t="shared" si="107"/>
        <v/>
      </c>
      <c r="O1423" s="15"/>
      <c r="P1423" s="15"/>
      <c r="Q1423" s="15"/>
      <c r="R1423" s="48" t="str">
        <f>IFERROR(MAX(IF(OR(O1423="",P1423="",Q1423=""),"",IF(AND(MONTH(E1423)=4,MONTH(F1423)=4),(NETWORKDAYS(E1423,F1423,Lister!$D$7:$D$13)-O1423)*N1423/NETWORKDAYS(Lister!$D$19,Lister!$E$19,Lister!$D$7:$D$13),IF(AND(MONTH(E1423)=4,MONTH(F1423)&gt;4),(NETWORKDAYS(E1423,Lister!$E$19,Lister!$D$7:$D$13)-O1423)*N1423/NETWORKDAYS(Lister!$D$19,Lister!$E$19,Lister!$D$7:$D$13),IF(MONTH(E1423)&gt;4,0)))),0),"")</f>
        <v/>
      </c>
      <c r="S1423" s="48" t="str">
        <f>IFERROR(MAX(IF(OR(O1423="",P1423="",Q1423=""),"",IF(AND(MONTH(E1423)=5,MONTH(F1423)=5),(NETWORKDAYS(E1423,F1423,Lister!$D$7:$D$13)-P1423)*N1423/NETWORKDAYS(Lister!$D$20,Lister!$E$20,Lister!$D$7:$D$13),IF(AND(MONTH(E1423)=4,MONTH(F1423)=5),(NETWORKDAYS(Lister!$D$20,F1423,Lister!$D$7:$D$13)-P1423)*N1423/NETWORKDAYS(Lister!$D$20,Lister!$E$20,Lister!$D$7:$D$13),IF(AND(MONTH(E1423)=5,MONTH(F1423)=6),(NETWORKDAYS(E1423,Lister!$E$20,Lister!$D$7:$D$13)-P1423)*N1423/NETWORKDAYS(Lister!$D$20,Lister!$E$20,Lister!$D$7:$D$13),IF(AND(MONTH(E1423)=4,MONTH(F1423)=6),(NETWORKDAYS(Lister!$D$20,Lister!$E$20,Lister!$D$7:$D$13)-P1423)*N1423/NETWORKDAYS(Lister!$D$20,Lister!$E$20,Lister!$D$7:$D$13),IF(OR(MONTH(F1423)=4,MONTH(E1423)=6),0)))))),0),"")</f>
        <v/>
      </c>
      <c r="T1423" s="48" t="str">
        <f>IFERROR(MAX(IF(OR(O1423="",P1423="",Q1423=""),"",IF(AND(MONTH(E1423)=6,MONTH(F1423)=6),(NETWORKDAYS(E1423,F1423,Lister!$D$7:$D$13)-Q1423)*N1423/NETWORKDAYS(Lister!$D$21,Lister!$E$21,Lister!$D$7:$D$13),IF(AND(MONTH(E1423)&lt;6,MONTH(F1423)=6),(NETWORKDAYS(Lister!$D$21,F1423,Lister!$D$7:$D$13)-Q1423)*N1423/NETWORKDAYS(Lister!$D$21,Lister!$E$21,Lister!$D$7:$D$13),IF(MONTH(F1423)&lt;6,0)))),0),"")</f>
        <v/>
      </c>
      <c r="U1423" s="50" t="str">
        <f t="shared" si="108"/>
        <v/>
      </c>
    </row>
    <row r="1424" spans="1:21" x14ac:dyDescent="0.35">
      <c r="A1424" s="11" t="str">
        <f t="shared" si="109"/>
        <v/>
      </c>
      <c r="B1424" s="32"/>
      <c r="C1424" s="17"/>
      <c r="D1424" s="18"/>
      <c r="E1424" s="12"/>
      <c r="F1424" s="12"/>
      <c r="G1424" s="40" t="str">
        <f>IF(OR(E1424="",F1424=""),"",NETWORKDAYS(E1424,F1424,Lister!$D$7:$D$13))</f>
        <v/>
      </c>
      <c r="H1424" s="14"/>
      <c r="I1424" s="25" t="str">
        <f t="shared" si="105"/>
        <v/>
      </c>
      <c r="J1424" s="45"/>
      <c r="K1424" s="46"/>
      <c r="L1424" s="15"/>
      <c r="M1424" s="49" t="str">
        <f t="shared" si="106"/>
        <v/>
      </c>
      <c r="N1424" s="47" t="str">
        <f t="shared" si="107"/>
        <v/>
      </c>
      <c r="O1424" s="15"/>
      <c r="P1424" s="15"/>
      <c r="Q1424" s="15"/>
      <c r="R1424" s="48" t="str">
        <f>IFERROR(MAX(IF(OR(O1424="",P1424="",Q1424=""),"",IF(AND(MONTH(E1424)=4,MONTH(F1424)=4),(NETWORKDAYS(E1424,F1424,Lister!$D$7:$D$13)-O1424)*N1424/NETWORKDAYS(Lister!$D$19,Lister!$E$19,Lister!$D$7:$D$13),IF(AND(MONTH(E1424)=4,MONTH(F1424)&gt;4),(NETWORKDAYS(E1424,Lister!$E$19,Lister!$D$7:$D$13)-O1424)*N1424/NETWORKDAYS(Lister!$D$19,Lister!$E$19,Lister!$D$7:$D$13),IF(MONTH(E1424)&gt;4,0)))),0),"")</f>
        <v/>
      </c>
      <c r="S1424" s="48" t="str">
        <f>IFERROR(MAX(IF(OR(O1424="",P1424="",Q1424=""),"",IF(AND(MONTH(E1424)=5,MONTH(F1424)=5),(NETWORKDAYS(E1424,F1424,Lister!$D$7:$D$13)-P1424)*N1424/NETWORKDAYS(Lister!$D$20,Lister!$E$20,Lister!$D$7:$D$13),IF(AND(MONTH(E1424)=4,MONTH(F1424)=5),(NETWORKDAYS(Lister!$D$20,F1424,Lister!$D$7:$D$13)-P1424)*N1424/NETWORKDAYS(Lister!$D$20,Lister!$E$20,Lister!$D$7:$D$13),IF(AND(MONTH(E1424)=5,MONTH(F1424)=6),(NETWORKDAYS(E1424,Lister!$E$20,Lister!$D$7:$D$13)-P1424)*N1424/NETWORKDAYS(Lister!$D$20,Lister!$E$20,Lister!$D$7:$D$13),IF(AND(MONTH(E1424)=4,MONTH(F1424)=6),(NETWORKDAYS(Lister!$D$20,Lister!$E$20,Lister!$D$7:$D$13)-P1424)*N1424/NETWORKDAYS(Lister!$D$20,Lister!$E$20,Lister!$D$7:$D$13),IF(OR(MONTH(F1424)=4,MONTH(E1424)=6),0)))))),0),"")</f>
        <v/>
      </c>
      <c r="T1424" s="48" t="str">
        <f>IFERROR(MAX(IF(OR(O1424="",P1424="",Q1424=""),"",IF(AND(MONTH(E1424)=6,MONTH(F1424)=6),(NETWORKDAYS(E1424,F1424,Lister!$D$7:$D$13)-Q1424)*N1424/NETWORKDAYS(Lister!$D$21,Lister!$E$21,Lister!$D$7:$D$13),IF(AND(MONTH(E1424)&lt;6,MONTH(F1424)=6),(NETWORKDAYS(Lister!$D$21,F1424,Lister!$D$7:$D$13)-Q1424)*N1424/NETWORKDAYS(Lister!$D$21,Lister!$E$21,Lister!$D$7:$D$13),IF(MONTH(F1424)&lt;6,0)))),0),"")</f>
        <v/>
      </c>
      <c r="U1424" s="50" t="str">
        <f t="shared" si="108"/>
        <v/>
      </c>
    </row>
    <row r="1425" spans="1:21" x14ac:dyDescent="0.35">
      <c r="A1425" s="11" t="str">
        <f t="shared" si="109"/>
        <v/>
      </c>
      <c r="B1425" s="32"/>
      <c r="C1425" s="17"/>
      <c r="D1425" s="18"/>
      <c r="E1425" s="12"/>
      <c r="F1425" s="12"/>
      <c r="G1425" s="40" t="str">
        <f>IF(OR(E1425="",F1425=""),"",NETWORKDAYS(E1425,F1425,Lister!$D$7:$D$13))</f>
        <v/>
      </c>
      <c r="H1425" s="14"/>
      <c r="I1425" s="25" t="str">
        <f t="shared" si="105"/>
        <v/>
      </c>
      <c r="J1425" s="45"/>
      <c r="K1425" s="46"/>
      <c r="L1425" s="15"/>
      <c r="M1425" s="49" t="str">
        <f t="shared" si="106"/>
        <v/>
      </c>
      <c r="N1425" s="47" t="str">
        <f t="shared" si="107"/>
        <v/>
      </c>
      <c r="O1425" s="15"/>
      <c r="P1425" s="15"/>
      <c r="Q1425" s="15"/>
      <c r="R1425" s="48" t="str">
        <f>IFERROR(MAX(IF(OR(O1425="",P1425="",Q1425=""),"",IF(AND(MONTH(E1425)=4,MONTH(F1425)=4),(NETWORKDAYS(E1425,F1425,Lister!$D$7:$D$13)-O1425)*N1425/NETWORKDAYS(Lister!$D$19,Lister!$E$19,Lister!$D$7:$D$13),IF(AND(MONTH(E1425)=4,MONTH(F1425)&gt;4),(NETWORKDAYS(E1425,Lister!$E$19,Lister!$D$7:$D$13)-O1425)*N1425/NETWORKDAYS(Lister!$D$19,Lister!$E$19,Lister!$D$7:$D$13),IF(MONTH(E1425)&gt;4,0)))),0),"")</f>
        <v/>
      </c>
      <c r="S1425" s="48" t="str">
        <f>IFERROR(MAX(IF(OR(O1425="",P1425="",Q1425=""),"",IF(AND(MONTH(E1425)=5,MONTH(F1425)=5),(NETWORKDAYS(E1425,F1425,Lister!$D$7:$D$13)-P1425)*N1425/NETWORKDAYS(Lister!$D$20,Lister!$E$20,Lister!$D$7:$D$13),IF(AND(MONTH(E1425)=4,MONTH(F1425)=5),(NETWORKDAYS(Lister!$D$20,F1425,Lister!$D$7:$D$13)-P1425)*N1425/NETWORKDAYS(Lister!$D$20,Lister!$E$20,Lister!$D$7:$D$13),IF(AND(MONTH(E1425)=5,MONTH(F1425)=6),(NETWORKDAYS(E1425,Lister!$E$20,Lister!$D$7:$D$13)-P1425)*N1425/NETWORKDAYS(Lister!$D$20,Lister!$E$20,Lister!$D$7:$D$13),IF(AND(MONTH(E1425)=4,MONTH(F1425)=6),(NETWORKDAYS(Lister!$D$20,Lister!$E$20,Lister!$D$7:$D$13)-P1425)*N1425/NETWORKDAYS(Lister!$D$20,Lister!$E$20,Lister!$D$7:$D$13),IF(OR(MONTH(F1425)=4,MONTH(E1425)=6),0)))))),0),"")</f>
        <v/>
      </c>
      <c r="T1425" s="48" t="str">
        <f>IFERROR(MAX(IF(OR(O1425="",P1425="",Q1425=""),"",IF(AND(MONTH(E1425)=6,MONTH(F1425)=6),(NETWORKDAYS(E1425,F1425,Lister!$D$7:$D$13)-Q1425)*N1425/NETWORKDAYS(Lister!$D$21,Lister!$E$21,Lister!$D$7:$D$13),IF(AND(MONTH(E1425)&lt;6,MONTH(F1425)=6),(NETWORKDAYS(Lister!$D$21,F1425,Lister!$D$7:$D$13)-Q1425)*N1425/NETWORKDAYS(Lister!$D$21,Lister!$E$21,Lister!$D$7:$D$13),IF(MONTH(F1425)&lt;6,0)))),0),"")</f>
        <v/>
      </c>
      <c r="U1425" s="50" t="str">
        <f t="shared" si="108"/>
        <v/>
      </c>
    </row>
    <row r="1426" spans="1:21" x14ac:dyDescent="0.35">
      <c r="A1426" s="11" t="str">
        <f t="shared" si="109"/>
        <v/>
      </c>
      <c r="B1426" s="32"/>
      <c r="C1426" s="17"/>
      <c r="D1426" s="18"/>
      <c r="E1426" s="12"/>
      <c r="F1426" s="12"/>
      <c r="G1426" s="40" t="str">
        <f>IF(OR(E1426="",F1426=""),"",NETWORKDAYS(E1426,F1426,Lister!$D$7:$D$13))</f>
        <v/>
      </c>
      <c r="H1426" s="14"/>
      <c r="I1426" s="25" t="str">
        <f t="shared" si="105"/>
        <v/>
      </c>
      <c r="J1426" s="45"/>
      <c r="K1426" s="46"/>
      <c r="L1426" s="15"/>
      <c r="M1426" s="49" t="str">
        <f t="shared" si="106"/>
        <v/>
      </c>
      <c r="N1426" s="47" t="str">
        <f t="shared" si="107"/>
        <v/>
      </c>
      <c r="O1426" s="15"/>
      <c r="P1426" s="15"/>
      <c r="Q1426" s="15"/>
      <c r="R1426" s="48" t="str">
        <f>IFERROR(MAX(IF(OR(O1426="",P1426="",Q1426=""),"",IF(AND(MONTH(E1426)=4,MONTH(F1426)=4),(NETWORKDAYS(E1426,F1426,Lister!$D$7:$D$13)-O1426)*N1426/NETWORKDAYS(Lister!$D$19,Lister!$E$19,Lister!$D$7:$D$13),IF(AND(MONTH(E1426)=4,MONTH(F1426)&gt;4),(NETWORKDAYS(E1426,Lister!$E$19,Lister!$D$7:$D$13)-O1426)*N1426/NETWORKDAYS(Lister!$D$19,Lister!$E$19,Lister!$D$7:$D$13),IF(MONTH(E1426)&gt;4,0)))),0),"")</f>
        <v/>
      </c>
      <c r="S1426" s="48" t="str">
        <f>IFERROR(MAX(IF(OR(O1426="",P1426="",Q1426=""),"",IF(AND(MONTH(E1426)=5,MONTH(F1426)=5),(NETWORKDAYS(E1426,F1426,Lister!$D$7:$D$13)-P1426)*N1426/NETWORKDAYS(Lister!$D$20,Lister!$E$20,Lister!$D$7:$D$13),IF(AND(MONTH(E1426)=4,MONTH(F1426)=5),(NETWORKDAYS(Lister!$D$20,F1426,Lister!$D$7:$D$13)-P1426)*N1426/NETWORKDAYS(Lister!$D$20,Lister!$E$20,Lister!$D$7:$D$13),IF(AND(MONTH(E1426)=5,MONTH(F1426)=6),(NETWORKDAYS(E1426,Lister!$E$20,Lister!$D$7:$D$13)-P1426)*N1426/NETWORKDAYS(Lister!$D$20,Lister!$E$20,Lister!$D$7:$D$13),IF(AND(MONTH(E1426)=4,MONTH(F1426)=6),(NETWORKDAYS(Lister!$D$20,Lister!$E$20,Lister!$D$7:$D$13)-P1426)*N1426/NETWORKDAYS(Lister!$D$20,Lister!$E$20,Lister!$D$7:$D$13),IF(OR(MONTH(F1426)=4,MONTH(E1426)=6),0)))))),0),"")</f>
        <v/>
      </c>
      <c r="T1426" s="48" t="str">
        <f>IFERROR(MAX(IF(OR(O1426="",P1426="",Q1426=""),"",IF(AND(MONTH(E1426)=6,MONTH(F1426)=6),(NETWORKDAYS(E1426,F1426,Lister!$D$7:$D$13)-Q1426)*N1426/NETWORKDAYS(Lister!$D$21,Lister!$E$21,Lister!$D$7:$D$13),IF(AND(MONTH(E1426)&lt;6,MONTH(F1426)=6),(NETWORKDAYS(Lister!$D$21,F1426,Lister!$D$7:$D$13)-Q1426)*N1426/NETWORKDAYS(Lister!$D$21,Lister!$E$21,Lister!$D$7:$D$13),IF(MONTH(F1426)&lt;6,0)))),0),"")</f>
        <v/>
      </c>
      <c r="U1426" s="50" t="str">
        <f t="shared" si="108"/>
        <v/>
      </c>
    </row>
    <row r="1427" spans="1:21" x14ac:dyDescent="0.35">
      <c r="A1427" s="11" t="str">
        <f t="shared" si="109"/>
        <v/>
      </c>
      <c r="B1427" s="32"/>
      <c r="C1427" s="17"/>
      <c r="D1427" s="18"/>
      <c r="E1427" s="12"/>
      <c r="F1427" s="12"/>
      <c r="G1427" s="40" t="str">
        <f>IF(OR(E1427="",F1427=""),"",NETWORKDAYS(E1427,F1427,Lister!$D$7:$D$13))</f>
        <v/>
      </c>
      <c r="H1427" s="14"/>
      <c r="I1427" s="25" t="str">
        <f t="shared" si="105"/>
        <v/>
      </c>
      <c r="J1427" s="45"/>
      <c r="K1427" s="46"/>
      <c r="L1427" s="15"/>
      <c r="M1427" s="49" t="str">
        <f t="shared" si="106"/>
        <v/>
      </c>
      <c r="N1427" s="47" t="str">
        <f t="shared" si="107"/>
        <v/>
      </c>
      <c r="O1427" s="15"/>
      <c r="P1427" s="15"/>
      <c r="Q1427" s="15"/>
      <c r="R1427" s="48" t="str">
        <f>IFERROR(MAX(IF(OR(O1427="",P1427="",Q1427=""),"",IF(AND(MONTH(E1427)=4,MONTH(F1427)=4),(NETWORKDAYS(E1427,F1427,Lister!$D$7:$D$13)-O1427)*N1427/NETWORKDAYS(Lister!$D$19,Lister!$E$19,Lister!$D$7:$D$13),IF(AND(MONTH(E1427)=4,MONTH(F1427)&gt;4),(NETWORKDAYS(E1427,Lister!$E$19,Lister!$D$7:$D$13)-O1427)*N1427/NETWORKDAYS(Lister!$D$19,Lister!$E$19,Lister!$D$7:$D$13),IF(MONTH(E1427)&gt;4,0)))),0),"")</f>
        <v/>
      </c>
      <c r="S1427" s="48" t="str">
        <f>IFERROR(MAX(IF(OR(O1427="",P1427="",Q1427=""),"",IF(AND(MONTH(E1427)=5,MONTH(F1427)=5),(NETWORKDAYS(E1427,F1427,Lister!$D$7:$D$13)-P1427)*N1427/NETWORKDAYS(Lister!$D$20,Lister!$E$20,Lister!$D$7:$D$13),IF(AND(MONTH(E1427)=4,MONTH(F1427)=5),(NETWORKDAYS(Lister!$D$20,F1427,Lister!$D$7:$D$13)-P1427)*N1427/NETWORKDAYS(Lister!$D$20,Lister!$E$20,Lister!$D$7:$D$13),IF(AND(MONTH(E1427)=5,MONTH(F1427)=6),(NETWORKDAYS(E1427,Lister!$E$20,Lister!$D$7:$D$13)-P1427)*N1427/NETWORKDAYS(Lister!$D$20,Lister!$E$20,Lister!$D$7:$D$13),IF(AND(MONTH(E1427)=4,MONTH(F1427)=6),(NETWORKDAYS(Lister!$D$20,Lister!$E$20,Lister!$D$7:$D$13)-P1427)*N1427/NETWORKDAYS(Lister!$D$20,Lister!$E$20,Lister!$D$7:$D$13),IF(OR(MONTH(F1427)=4,MONTH(E1427)=6),0)))))),0),"")</f>
        <v/>
      </c>
      <c r="T1427" s="48" t="str">
        <f>IFERROR(MAX(IF(OR(O1427="",P1427="",Q1427=""),"",IF(AND(MONTH(E1427)=6,MONTH(F1427)=6),(NETWORKDAYS(E1427,F1427,Lister!$D$7:$D$13)-Q1427)*N1427/NETWORKDAYS(Lister!$D$21,Lister!$E$21,Lister!$D$7:$D$13),IF(AND(MONTH(E1427)&lt;6,MONTH(F1427)=6),(NETWORKDAYS(Lister!$D$21,F1427,Lister!$D$7:$D$13)-Q1427)*N1427/NETWORKDAYS(Lister!$D$21,Lister!$E$21,Lister!$D$7:$D$13),IF(MONTH(F1427)&lt;6,0)))),0),"")</f>
        <v/>
      </c>
      <c r="U1427" s="50" t="str">
        <f t="shared" si="108"/>
        <v/>
      </c>
    </row>
    <row r="1428" spans="1:21" x14ac:dyDescent="0.35">
      <c r="A1428" s="11" t="str">
        <f t="shared" si="109"/>
        <v/>
      </c>
      <c r="B1428" s="32"/>
      <c r="C1428" s="17"/>
      <c r="D1428" s="18"/>
      <c r="E1428" s="12"/>
      <c r="F1428" s="12"/>
      <c r="G1428" s="40" t="str">
        <f>IF(OR(E1428="",F1428=""),"",NETWORKDAYS(E1428,F1428,Lister!$D$7:$D$13))</f>
        <v/>
      </c>
      <c r="H1428" s="14"/>
      <c r="I1428" s="25" t="str">
        <f t="shared" si="105"/>
        <v/>
      </c>
      <c r="J1428" s="45"/>
      <c r="K1428" s="46"/>
      <c r="L1428" s="15"/>
      <c r="M1428" s="49" t="str">
        <f t="shared" si="106"/>
        <v/>
      </c>
      <c r="N1428" s="47" t="str">
        <f t="shared" si="107"/>
        <v/>
      </c>
      <c r="O1428" s="15"/>
      <c r="P1428" s="15"/>
      <c r="Q1428" s="15"/>
      <c r="R1428" s="48" t="str">
        <f>IFERROR(MAX(IF(OR(O1428="",P1428="",Q1428=""),"",IF(AND(MONTH(E1428)=4,MONTH(F1428)=4),(NETWORKDAYS(E1428,F1428,Lister!$D$7:$D$13)-O1428)*N1428/NETWORKDAYS(Lister!$D$19,Lister!$E$19,Lister!$D$7:$D$13),IF(AND(MONTH(E1428)=4,MONTH(F1428)&gt;4),(NETWORKDAYS(E1428,Lister!$E$19,Lister!$D$7:$D$13)-O1428)*N1428/NETWORKDAYS(Lister!$D$19,Lister!$E$19,Lister!$D$7:$D$13),IF(MONTH(E1428)&gt;4,0)))),0),"")</f>
        <v/>
      </c>
      <c r="S1428" s="48" t="str">
        <f>IFERROR(MAX(IF(OR(O1428="",P1428="",Q1428=""),"",IF(AND(MONTH(E1428)=5,MONTH(F1428)=5),(NETWORKDAYS(E1428,F1428,Lister!$D$7:$D$13)-P1428)*N1428/NETWORKDAYS(Lister!$D$20,Lister!$E$20,Lister!$D$7:$D$13),IF(AND(MONTH(E1428)=4,MONTH(F1428)=5),(NETWORKDAYS(Lister!$D$20,F1428,Lister!$D$7:$D$13)-P1428)*N1428/NETWORKDAYS(Lister!$D$20,Lister!$E$20,Lister!$D$7:$D$13),IF(AND(MONTH(E1428)=5,MONTH(F1428)=6),(NETWORKDAYS(E1428,Lister!$E$20,Lister!$D$7:$D$13)-P1428)*N1428/NETWORKDAYS(Lister!$D$20,Lister!$E$20,Lister!$D$7:$D$13),IF(AND(MONTH(E1428)=4,MONTH(F1428)=6),(NETWORKDAYS(Lister!$D$20,Lister!$E$20,Lister!$D$7:$D$13)-P1428)*N1428/NETWORKDAYS(Lister!$D$20,Lister!$E$20,Lister!$D$7:$D$13),IF(OR(MONTH(F1428)=4,MONTH(E1428)=6),0)))))),0),"")</f>
        <v/>
      </c>
      <c r="T1428" s="48" t="str">
        <f>IFERROR(MAX(IF(OR(O1428="",P1428="",Q1428=""),"",IF(AND(MONTH(E1428)=6,MONTH(F1428)=6),(NETWORKDAYS(E1428,F1428,Lister!$D$7:$D$13)-Q1428)*N1428/NETWORKDAYS(Lister!$D$21,Lister!$E$21,Lister!$D$7:$D$13),IF(AND(MONTH(E1428)&lt;6,MONTH(F1428)=6),(NETWORKDAYS(Lister!$D$21,F1428,Lister!$D$7:$D$13)-Q1428)*N1428/NETWORKDAYS(Lister!$D$21,Lister!$E$21,Lister!$D$7:$D$13),IF(MONTH(F1428)&lt;6,0)))),0),"")</f>
        <v/>
      </c>
      <c r="U1428" s="50" t="str">
        <f t="shared" si="108"/>
        <v/>
      </c>
    </row>
    <row r="1429" spans="1:21" x14ac:dyDescent="0.35">
      <c r="A1429" s="11" t="str">
        <f t="shared" si="109"/>
        <v/>
      </c>
      <c r="B1429" s="32"/>
      <c r="C1429" s="17"/>
      <c r="D1429" s="18"/>
      <c r="E1429" s="12"/>
      <c r="F1429" s="12"/>
      <c r="G1429" s="40" t="str">
        <f>IF(OR(E1429="",F1429=""),"",NETWORKDAYS(E1429,F1429,Lister!$D$7:$D$13))</f>
        <v/>
      </c>
      <c r="H1429" s="14"/>
      <c r="I1429" s="25" t="str">
        <f t="shared" si="105"/>
        <v/>
      </c>
      <c r="J1429" s="45"/>
      <c r="K1429" s="46"/>
      <c r="L1429" s="15"/>
      <c r="M1429" s="49" t="str">
        <f t="shared" si="106"/>
        <v/>
      </c>
      <c r="N1429" s="47" t="str">
        <f t="shared" si="107"/>
        <v/>
      </c>
      <c r="O1429" s="15"/>
      <c r="P1429" s="15"/>
      <c r="Q1429" s="15"/>
      <c r="R1429" s="48" t="str">
        <f>IFERROR(MAX(IF(OR(O1429="",P1429="",Q1429=""),"",IF(AND(MONTH(E1429)=4,MONTH(F1429)=4),(NETWORKDAYS(E1429,F1429,Lister!$D$7:$D$13)-O1429)*N1429/NETWORKDAYS(Lister!$D$19,Lister!$E$19,Lister!$D$7:$D$13),IF(AND(MONTH(E1429)=4,MONTH(F1429)&gt;4),(NETWORKDAYS(E1429,Lister!$E$19,Lister!$D$7:$D$13)-O1429)*N1429/NETWORKDAYS(Lister!$D$19,Lister!$E$19,Lister!$D$7:$D$13),IF(MONTH(E1429)&gt;4,0)))),0),"")</f>
        <v/>
      </c>
      <c r="S1429" s="48" t="str">
        <f>IFERROR(MAX(IF(OR(O1429="",P1429="",Q1429=""),"",IF(AND(MONTH(E1429)=5,MONTH(F1429)=5),(NETWORKDAYS(E1429,F1429,Lister!$D$7:$D$13)-P1429)*N1429/NETWORKDAYS(Lister!$D$20,Lister!$E$20,Lister!$D$7:$D$13),IF(AND(MONTH(E1429)=4,MONTH(F1429)=5),(NETWORKDAYS(Lister!$D$20,F1429,Lister!$D$7:$D$13)-P1429)*N1429/NETWORKDAYS(Lister!$D$20,Lister!$E$20,Lister!$D$7:$D$13),IF(AND(MONTH(E1429)=5,MONTH(F1429)=6),(NETWORKDAYS(E1429,Lister!$E$20,Lister!$D$7:$D$13)-P1429)*N1429/NETWORKDAYS(Lister!$D$20,Lister!$E$20,Lister!$D$7:$D$13),IF(AND(MONTH(E1429)=4,MONTH(F1429)=6),(NETWORKDAYS(Lister!$D$20,Lister!$E$20,Lister!$D$7:$D$13)-P1429)*N1429/NETWORKDAYS(Lister!$D$20,Lister!$E$20,Lister!$D$7:$D$13),IF(OR(MONTH(F1429)=4,MONTH(E1429)=6),0)))))),0),"")</f>
        <v/>
      </c>
      <c r="T1429" s="48" t="str">
        <f>IFERROR(MAX(IF(OR(O1429="",P1429="",Q1429=""),"",IF(AND(MONTH(E1429)=6,MONTH(F1429)=6),(NETWORKDAYS(E1429,F1429,Lister!$D$7:$D$13)-Q1429)*N1429/NETWORKDAYS(Lister!$D$21,Lister!$E$21,Lister!$D$7:$D$13),IF(AND(MONTH(E1429)&lt;6,MONTH(F1429)=6),(NETWORKDAYS(Lister!$D$21,F1429,Lister!$D$7:$D$13)-Q1429)*N1429/NETWORKDAYS(Lister!$D$21,Lister!$E$21,Lister!$D$7:$D$13),IF(MONTH(F1429)&lt;6,0)))),0),"")</f>
        <v/>
      </c>
      <c r="U1429" s="50" t="str">
        <f t="shared" si="108"/>
        <v/>
      </c>
    </row>
    <row r="1430" spans="1:21" x14ac:dyDescent="0.35">
      <c r="A1430" s="11" t="str">
        <f t="shared" si="109"/>
        <v/>
      </c>
      <c r="B1430" s="32"/>
      <c r="C1430" s="17"/>
      <c r="D1430" s="18"/>
      <c r="E1430" s="12"/>
      <c r="F1430" s="12"/>
      <c r="G1430" s="40" t="str">
        <f>IF(OR(E1430="",F1430=""),"",NETWORKDAYS(E1430,F1430,Lister!$D$7:$D$13))</f>
        <v/>
      </c>
      <c r="H1430" s="14"/>
      <c r="I1430" s="25" t="str">
        <f t="shared" ref="I1430:I1493" si="110">IF(H1430="","",IF(H1430="Funktionær",0.75,IF(H1430="Ikke-funktionær",0.9,IF(H1430="Elev/lærling",0.9))))</f>
        <v/>
      </c>
      <c r="J1430" s="45"/>
      <c r="K1430" s="46"/>
      <c r="L1430" s="15"/>
      <c r="M1430" s="49" t="str">
        <f t="shared" ref="M1430:M1493" si="111">IF(B1430="","",IF(J1430*I1430&gt;30000*IF(L1430&gt;37,37,L1430)/37,30000*IF(L1430&gt;37,37,L1430)/37,J1430*I1430))</f>
        <v/>
      </c>
      <c r="N1430" s="47" t="str">
        <f t="shared" ref="N1430:N1493" si="112">IF(M1430="","",IF(M1430&lt;=J1430-K1430,M1430,J1430-K1430))</f>
        <v/>
      </c>
      <c r="O1430" s="15"/>
      <c r="P1430" s="15"/>
      <c r="Q1430" s="15"/>
      <c r="R1430" s="48" t="str">
        <f>IFERROR(MAX(IF(OR(O1430="",P1430="",Q1430=""),"",IF(AND(MONTH(E1430)=4,MONTH(F1430)=4),(NETWORKDAYS(E1430,F1430,Lister!$D$7:$D$13)-O1430)*N1430/NETWORKDAYS(Lister!$D$19,Lister!$E$19,Lister!$D$7:$D$13),IF(AND(MONTH(E1430)=4,MONTH(F1430)&gt;4),(NETWORKDAYS(E1430,Lister!$E$19,Lister!$D$7:$D$13)-O1430)*N1430/NETWORKDAYS(Lister!$D$19,Lister!$E$19,Lister!$D$7:$D$13),IF(MONTH(E1430)&gt;4,0)))),0),"")</f>
        <v/>
      </c>
      <c r="S1430" s="48" t="str">
        <f>IFERROR(MAX(IF(OR(O1430="",P1430="",Q1430=""),"",IF(AND(MONTH(E1430)=5,MONTH(F1430)=5),(NETWORKDAYS(E1430,F1430,Lister!$D$7:$D$13)-P1430)*N1430/NETWORKDAYS(Lister!$D$20,Lister!$E$20,Lister!$D$7:$D$13),IF(AND(MONTH(E1430)=4,MONTH(F1430)=5),(NETWORKDAYS(Lister!$D$20,F1430,Lister!$D$7:$D$13)-P1430)*N1430/NETWORKDAYS(Lister!$D$20,Lister!$E$20,Lister!$D$7:$D$13),IF(AND(MONTH(E1430)=5,MONTH(F1430)=6),(NETWORKDAYS(E1430,Lister!$E$20,Lister!$D$7:$D$13)-P1430)*N1430/NETWORKDAYS(Lister!$D$20,Lister!$E$20,Lister!$D$7:$D$13),IF(AND(MONTH(E1430)=4,MONTH(F1430)=6),(NETWORKDAYS(Lister!$D$20,Lister!$E$20,Lister!$D$7:$D$13)-P1430)*N1430/NETWORKDAYS(Lister!$D$20,Lister!$E$20,Lister!$D$7:$D$13),IF(OR(MONTH(F1430)=4,MONTH(E1430)=6),0)))))),0),"")</f>
        <v/>
      </c>
      <c r="T1430" s="48" t="str">
        <f>IFERROR(MAX(IF(OR(O1430="",P1430="",Q1430=""),"",IF(AND(MONTH(E1430)=6,MONTH(F1430)=6),(NETWORKDAYS(E1430,F1430,Lister!$D$7:$D$13)-Q1430)*N1430/NETWORKDAYS(Lister!$D$21,Lister!$E$21,Lister!$D$7:$D$13),IF(AND(MONTH(E1430)&lt;6,MONTH(F1430)=6),(NETWORKDAYS(Lister!$D$21,F1430,Lister!$D$7:$D$13)-Q1430)*N1430/NETWORKDAYS(Lister!$D$21,Lister!$E$21,Lister!$D$7:$D$13),IF(MONTH(F1430)&lt;6,0)))),0),"")</f>
        <v/>
      </c>
      <c r="U1430" s="50" t="str">
        <f t="shared" ref="U1430:U1493" si="113">IFERROR(MAX(IF(AND(ISNUMBER(R1430),ISNUMBER(S1430),ISNUMBER(Q1430)),R1430+S1430+T1430,""),0),"")</f>
        <v/>
      </c>
    </row>
    <row r="1431" spans="1:21" x14ac:dyDescent="0.35">
      <c r="A1431" s="11" t="str">
        <f t="shared" ref="A1431:A1494" si="114">IF(B1431="","",A1430+1)</f>
        <v/>
      </c>
      <c r="B1431" s="32"/>
      <c r="C1431" s="17"/>
      <c r="D1431" s="18"/>
      <c r="E1431" s="12"/>
      <c r="F1431" s="12"/>
      <c r="G1431" s="40" t="str">
        <f>IF(OR(E1431="",F1431=""),"",NETWORKDAYS(E1431,F1431,Lister!$D$7:$D$13))</f>
        <v/>
      </c>
      <c r="H1431" s="14"/>
      <c r="I1431" s="25" t="str">
        <f t="shared" si="110"/>
        <v/>
      </c>
      <c r="J1431" s="45"/>
      <c r="K1431" s="46"/>
      <c r="L1431" s="15"/>
      <c r="M1431" s="49" t="str">
        <f t="shared" si="111"/>
        <v/>
      </c>
      <c r="N1431" s="47" t="str">
        <f t="shared" si="112"/>
        <v/>
      </c>
      <c r="O1431" s="15"/>
      <c r="P1431" s="15"/>
      <c r="Q1431" s="15"/>
      <c r="R1431" s="48" t="str">
        <f>IFERROR(MAX(IF(OR(O1431="",P1431="",Q1431=""),"",IF(AND(MONTH(E1431)=4,MONTH(F1431)=4),(NETWORKDAYS(E1431,F1431,Lister!$D$7:$D$13)-O1431)*N1431/NETWORKDAYS(Lister!$D$19,Lister!$E$19,Lister!$D$7:$D$13),IF(AND(MONTH(E1431)=4,MONTH(F1431)&gt;4),(NETWORKDAYS(E1431,Lister!$E$19,Lister!$D$7:$D$13)-O1431)*N1431/NETWORKDAYS(Lister!$D$19,Lister!$E$19,Lister!$D$7:$D$13),IF(MONTH(E1431)&gt;4,0)))),0),"")</f>
        <v/>
      </c>
      <c r="S1431" s="48" t="str">
        <f>IFERROR(MAX(IF(OR(O1431="",P1431="",Q1431=""),"",IF(AND(MONTH(E1431)=5,MONTH(F1431)=5),(NETWORKDAYS(E1431,F1431,Lister!$D$7:$D$13)-P1431)*N1431/NETWORKDAYS(Lister!$D$20,Lister!$E$20,Lister!$D$7:$D$13),IF(AND(MONTH(E1431)=4,MONTH(F1431)=5),(NETWORKDAYS(Lister!$D$20,F1431,Lister!$D$7:$D$13)-P1431)*N1431/NETWORKDAYS(Lister!$D$20,Lister!$E$20,Lister!$D$7:$D$13),IF(AND(MONTH(E1431)=5,MONTH(F1431)=6),(NETWORKDAYS(E1431,Lister!$E$20,Lister!$D$7:$D$13)-P1431)*N1431/NETWORKDAYS(Lister!$D$20,Lister!$E$20,Lister!$D$7:$D$13),IF(AND(MONTH(E1431)=4,MONTH(F1431)=6),(NETWORKDAYS(Lister!$D$20,Lister!$E$20,Lister!$D$7:$D$13)-P1431)*N1431/NETWORKDAYS(Lister!$D$20,Lister!$E$20,Lister!$D$7:$D$13),IF(OR(MONTH(F1431)=4,MONTH(E1431)=6),0)))))),0),"")</f>
        <v/>
      </c>
      <c r="T1431" s="48" t="str">
        <f>IFERROR(MAX(IF(OR(O1431="",P1431="",Q1431=""),"",IF(AND(MONTH(E1431)=6,MONTH(F1431)=6),(NETWORKDAYS(E1431,F1431,Lister!$D$7:$D$13)-Q1431)*N1431/NETWORKDAYS(Lister!$D$21,Lister!$E$21,Lister!$D$7:$D$13),IF(AND(MONTH(E1431)&lt;6,MONTH(F1431)=6),(NETWORKDAYS(Lister!$D$21,F1431,Lister!$D$7:$D$13)-Q1431)*N1431/NETWORKDAYS(Lister!$D$21,Lister!$E$21,Lister!$D$7:$D$13),IF(MONTH(F1431)&lt;6,0)))),0),"")</f>
        <v/>
      </c>
      <c r="U1431" s="50" t="str">
        <f t="shared" si="113"/>
        <v/>
      </c>
    </row>
    <row r="1432" spans="1:21" x14ac:dyDescent="0.35">
      <c r="A1432" s="11" t="str">
        <f t="shared" si="114"/>
        <v/>
      </c>
      <c r="B1432" s="32"/>
      <c r="C1432" s="17"/>
      <c r="D1432" s="18"/>
      <c r="E1432" s="12"/>
      <c r="F1432" s="12"/>
      <c r="G1432" s="40" t="str">
        <f>IF(OR(E1432="",F1432=""),"",NETWORKDAYS(E1432,F1432,Lister!$D$7:$D$13))</f>
        <v/>
      </c>
      <c r="H1432" s="14"/>
      <c r="I1432" s="25" t="str">
        <f t="shared" si="110"/>
        <v/>
      </c>
      <c r="J1432" s="45"/>
      <c r="K1432" s="46"/>
      <c r="L1432" s="15"/>
      <c r="M1432" s="49" t="str">
        <f t="shared" si="111"/>
        <v/>
      </c>
      <c r="N1432" s="47" t="str">
        <f t="shared" si="112"/>
        <v/>
      </c>
      <c r="O1432" s="15"/>
      <c r="P1432" s="15"/>
      <c r="Q1432" s="15"/>
      <c r="R1432" s="48" t="str">
        <f>IFERROR(MAX(IF(OR(O1432="",P1432="",Q1432=""),"",IF(AND(MONTH(E1432)=4,MONTH(F1432)=4),(NETWORKDAYS(E1432,F1432,Lister!$D$7:$D$13)-O1432)*N1432/NETWORKDAYS(Lister!$D$19,Lister!$E$19,Lister!$D$7:$D$13),IF(AND(MONTH(E1432)=4,MONTH(F1432)&gt;4),(NETWORKDAYS(E1432,Lister!$E$19,Lister!$D$7:$D$13)-O1432)*N1432/NETWORKDAYS(Lister!$D$19,Lister!$E$19,Lister!$D$7:$D$13),IF(MONTH(E1432)&gt;4,0)))),0),"")</f>
        <v/>
      </c>
      <c r="S1432" s="48" t="str">
        <f>IFERROR(MAX(IF(OR(O1432="",P1432="",Q1432=""),"",IF(AND(MONTH(E1432)=5,MONTH(F1432)=5),(NETWORKDAYS(E1432,F1432,Lister!$D$7:$D$13)-P1432)*N1432/NETWORKDAYS(Lister!$D$20,Lister!$E$20,Lister!$D$7:$D$13),IF(AND(MONTH(E1432)=4,MONTH(F1432)=5),(NETWORKDAYS(Lister!$D$20,F1432,Lister!$D$7:$D$13)-P1432)*N1432/NETWORKDAYS(Lister!$D$20,Lister!$E$20,Lister!$D$7:$D$13),IF(AND(MONTH(E1432)=5,MONTH(F1432)=6),(NETWORKDAYS(E1432,Lister!$E$20,Lister!$D$7:$D$13)-P1432)*N1432/NETWORKDAYS(Lister!$D$20,Lister!$E$20,Lister!$D$7:$D$13),IF(AND(MONTH(E1432)=4,MONTH(F1432)=6),(NETWORKDAYS(Lister!$D$20,Lister!$E$20,Lister!$D$7:$D$13)-P1432)*N1432/NETWORKDAYS(Lister!$D$20,Lister!$E$20,Lister!$D$7:$D$13),IF(OR(MONTH(F1432)=4,MONTH(E1432)=6),0)))))),0),"")</f>
        <v/>
      </c>
      <c r="T1432" s="48" t="str">
        <f>IFERROR(MAX(IF(OR(O1432="",P1432="",Q1432=""),"",IF(AND(MONTH(E1432)=6,MONTH(F1432)=6),(NETWORKDAYS(E1432,F1432,Lister!$D$7:$D$13)-Q1432)*N1432/NETWORKDAYS(Lister!$D$21,Lister!$E$21,Lister!$D$7:$D$13),IF(AND(MONTH(E1432)&lt;6,MONTH(F1432)=6),(NETWORKDAYS(Lister!$D$21,F1432,Lister!$D$7:$D$13)-Q1432)*N1432/NETWORKDAYS(Lister!$D$21,Lister!$E$21,Lister!$D$7:$D$13),IF(MONTH(F1432)&lt;6,0)))),0),"")</f>
        <v/>
      </c>
      <c r="U1432" s="50" t="str">
        <f t="shared" si="113"/>
        <v/>
      </c>
    </row>
    <row r="1433" spans="1:21" x14ac:dyDescent="0.35">
      <c r="A1433" s="11" t="str">
        <f t="shared" si="114"/>
        <v/>
      </c>
      <c r="B1433" s="32"/>
      <c r="C1433" s="17"/>
      <c r="D1433" s="18"/>
      <c r="E1433" s="12"/>
      <c r="F1433" s="12"/>
      <c r="G1433" s="40" t="str">
        <f>IF(OR(E1433="",F1433=""),"",NETWORKDAYS(E1433,F1433,Lister!$D$7:$D$13))</f>
        <v/>
      </c>
      <c r="H1433" s="14"/>
      <c r="I1433" s="25" t="str">
        <f t="shared" si="110"/>
        <v/>
      </c>
      <c r="J1433" s="45"/>
      <c r="K1433" s="46"/>
      <c r="L1433" s="15"/>
      <c r="M1433" s="49" t="str">
        <f t="shared" si="111"/>
        <v/>
      </c>
      <c r="N1433" s="47" t="str">
        <f t="shared" si="112"/>
        <v/>
      </c>
      <c r="O1433" s="15"/>
      <c r="P1433" s="15"/>
      <c r="Q1433" s="15"/>
      <c r="R1433" s="48" t="str">
        <f>IFERROR(MAX(IF(OR(O1433="",P1433="",Q1433=""),"",IF(AND(MONTH(E1433)=4,MONTH(F1433)=4),(NETWORKDAYS(E1433,F1433,Lister!$D$7:$D$13)-O1433)*N1433/NETWORKDAYS(Lister!$D$19,Lister!$E$19,Lister!$D$7:$D$13),IF(AND(MONTH(E1433)=4,MONTH(F1433)&gt;4),(NETWORKDAYS(E1433,Lister!$E$19,Lister!$D$7:$D$13)-O1433)*N1433/NETWORKDAYS(Lister!$D$19,Lister!$E$19,Lister!$D$7:$D$13),IF(MONTH(E1433)&gt;4,0)))),0),"")</f>
        <v/>
      </c>
      <c r="S1433" s="48" t="str">
        <f>IFERROR(MAX(IF(OR(O1433="",P1433="",Q1433=""),"",IF(AND(MONTH(E1433)=5,MONTH(F1433)=5),(NETWORKDAYS(E1433,F1433,Lister!$D$7:$D$13)-P1433)*N1433/NETWORKDAYS(Lister!$D$20,Lister!$E$20,Lister!$D$7:$D$13),IF(AND(MONTH(E1433)=4,MONTH(F1433)=5),(NETWORKDAYS(Lister!$D$20,F1433,Lister!$D$7:$D$13)-P1433)*N1433/NETWORKDAYS(Lister!$D$20,Lister!$E$20,Lister!$D$7:$D$13),IF(AND(MONTH(E1433)=5,MONTH(F1433)=6),(NETWORKDAYS(E1433,Lister!$E$20,Lister!$D$7:$D$13)-P1433)*N1433/NETWORKDAYS(Lister!$D$20,Lister!$E$20,Lister!$D$7:$D$13),IF(AND(MONTH(E1433)=4,MONTH(F1433)=6),(NETWORKDAYS(Lister!$D$20,Lister!$E$20,Lister!$D$7:$D$13)-P1433)*N1433/NETWORKDAYS(Lister!$D$20,Lister!$E$20,Lister!$D$7:$D$13),IF(OR(MONTH(F1433)=4,MONTH(E1433)=6),0)))))),0),"")</f>
        <v/>
      </c>
      <c r="T1433" s="48" t="str">
        <f>IFERROR(MAX(IF(OR(O1433="",P1433="",Q1433=""),"",IF(AND(MONTH(E1433)=6,MONTH(F1433)=6),(NETWORKDAYS(E1433,F1433,Lister!$D$7:$D$13)-Q1433)*N1433/NETWORKDAYS(Lister!$D$21,Lister!$E$21,Lister!$D$7:$D$13),IF(AND(MONTH(E1433)&lt;6,MONTH(F1433)=6),(NETWORKDAYS(Lister!$D$21,F1433,Lister!$D$7:$D$13)-Q1433)*N1433/NETWORKDAYS(Lister!$D$21,Lister!$E$21,Lister!$D$7:$D$13),IF(MONTH(F1433)&lt;6,0)))),0),"")</f>
        <v/>
      </c>
      <c r="U1433" s="50" t="str">
        <f t="shared" si="113"/>
        <v/>
      </c>
    </row>
    <row r="1434" spans="1:21" x14ac:dyDescent="0.35">
      <c r="A1434" s="11" t="str">
        <f t="shared" si="114"/>
        <v/>
      </c>
      <c r="B1434" s="32"/>
      <c r="C1434" s="17"/>
      <c r="D1434" s="18"/>
      <c r="E1434" s="12"/>
      <c r="F1434" s="12"/>
      <c r="G1434" s="40" t="str">
        <f>IF(OR(E1434="",F1434=""),"",NETWORKDAYS(E1434,F1434,Lister!$D$7:$D$13))</f>
        <v/>
      </c>
      <c r="H1434" s="14"/>
      <c r="I1434" s="25" t="str">
        <f t="shared" si="110"/>
        <v/>
      </c>
      <c r="J1434" s="45"/>
      <c r="K1434" s="46"/>
      <c r="L1434" s="15"/>
      <c r="M1434" s="49" t="str">
        <f t="shared" si="111"/>
        <v/>
      </c>
      <c r="N1434" s="47" t="str">
        <f t="shared" si="112"/>
        <v/>
      </c>
      <c r="O1434" s="15"/>
      <c r="P1434" s="15"/>
      <c r="Q1434" s="15"/>
      <c r="R1434" s="48" t="str">
        <f>IFERROR(MAX(IF(OR(O1434="",P1434="",Q1434=""),"",IF(AND(MONTH(E1434)=4,MONTH(F1434)=4),(NETWORKDAYS(E1434,F1434,Lister!$D$7:$D$13)-O1434)*N1434/NETWORKDAYS(Lister!$D$19,Lister!$E$19,Lister!$D$7:$D$13),IF(AND(MONTH(E1434)=4,MONTH(F1434)&gt;4),(NETWORKDAYS(E1434,Lister!$E$19,Lister!$D$7:$D$13)-O1434)*N1434/NETWORKDAYS(Lister!$D$19,Lister!$E$19,Lister!$D$7:$D$13),IF(MONTH(E1434)&gt;4,0)))),0),"")</f>
        <v/>
      </c>
      <c r="S1434" s="48" t="str">
        <f>IFERROR(MAX(IF(OR(O1434="",P1434="",Q1434=""),"",IF(AND(MONTH(E1434)=5,MONTH(F1434)=5),(NETWORKDAYS(E1434,F1434,Lister!$D$7:$D$13)-P1434)*N1434/NETWORKDAYS(Lister!$D$20,Lister!$E$20,Lister!$D$7:$D$13),IF(AND(MONTH(E1434)=4,MONTH(F1434)=5),(NETWORKDAYS(Lister!$D$20,F1434,Lister!$D$7:$D$13)-P1434)*N1434/NETWORKDAYS(Lister!$D$20,Lister!$E$20,Lister!$D$7:$D$13),IF(AND(MONTH(E1434)=5,MONTH(F1434)=6),(NETWORKDAYS(E1434,Lister!$E$20,Lister!$D$7:$D$13)-P1434)*N1434/NETWORKDAYS(Lister!$D$20,Lister!$E$20,Lister!$D$7:$D$13),IF(AND(MONTH(E1434)=4,MONTH(F1434)=6),(NETWORKDAYS(Lister!$D$20,Lister!$E$20,Lister!$D$7:$D$13)-P1434)*N1434/NETWORKDAYS(Lister!$D$20,Lister!$E$20,Lister!$D$7:$D$13),IF(OR(MONTH(F1434)=4,MONTH(E1434)=6),0)))))),0),"")</f>
        <v/>
      </c>
      <c r="T1434" s="48" t="str">
        <f>IFERROR(MAX(IF(OR(O1434="",P1434="",Q1434=""),"",IF(AND(MONTH(E1434)=6,MONTH(F1434)=6),(NETWORKDAYS(E1434,F1434,Lister!$D$7:$D$13)-Q1434)*N1434/NETWORKDAYS(Lister!$D$21,Lister!$E$21,Lister!$D$7:$D$13),IF(AND(MONTH(E1434)&lt;6,MONTH(F1434)=6),(NETWORKDAYS(Lister!$D$21,F1434,Lister!$D$7:$D$13)-Q1434)*N1434/NETWORKDAYS(Lister!$D$21,Lister!$E$21,Lister!$D$7:$D$13),IF(MONTH(F1434)&lt;6,0)))),0),"")</f>
        <v/>
      </c>
      <c r="U1434" s="50" t="str">
        <f t="shared" si="113"/>
        <v/>
      </c>
    </row>
    <row r="1435" spans="1:21" x14ac:dyDescent="0.35">
      <c r="A1435" s="11" t="str">
        <f t="shared" si="114"/>
        <v/>
      </c>
      <c r="B1435" s="32"/>
      <c r="C1435" s="17"/>
      <c r="D1435" s="18"/>
      <c r="E1435" s="12"/>
      <c r="F1435" s="12"/>
      <c r="G1435" s="40" t="str">
        <f>IF(OR(E1435="",F1435=""),"",NETWORKDAYS(E1435,F1435,Lister!$D$7:$D$13))</f>
        <v/>
      </c>
      <c r="H1435" s="14"/>
      <c r="I1435" s="25" t="str">
        <f t="shared" si="110"/>
        <v/>
      </c>
      <c r="J1435" s="45"/>
      <c r="K1435" s="46"/>
      <c r="L1435" s="15"/>
      <c r="M1435" s="49" t="str">
        <f t="shared" si="111"/>
        <v/>
      </c>
      <c r="N1435" s="47" t="str">
        <f t="shared" si="112"/>
        <v/>
      </c>
      <c r="O1435" s="15"/>
      <c r="P1435" s="15"/>
      <c r="Q1435" s="15"/>
      <c r="R1435" s="48" t="str">
        <f>IFERROR(MAX(IF(OR(O1435="",P1435="",Q1435=""),"",IF(AND(MONTH(E1435)=4,MONTH(F1435)=4),(NETWORKDAYS(E1435,F1435,Lister!$D$7:$D$13)-O1435)*N1435/NETWORKDAYS(Lister!$D$19,Lister!$E$19,Lister!$D$7:$D$13),IF(AND(MONTH(E1435)=4,MONTH(F1435)&gt;4),(NETWORKDAYS(E1435,Lister!$E$19,Lister!$D$7:$D$13)-O1435)*N1435/NETWORKDAYS(Lister!$D$19,Lister!$E$19,Lister!$D$7:$D$13),IF(MONTH(E1435)&gt;4,0)))),0),"")</f>
        <v/>
      </c>
      <c r="S1435" s="48" t="str">
        <f>IFERROR(MAX(IF(OR(O1435="",P1435="",Q1435=""),"",IF(AND(MONTH(E1435)=5,MONTH(F1435)=5),(NETWORKDAYS(E1435,F1435,Lister!$D$7:$D$13)-P1435)*N1435/NETWORKDAYS(Lister!$D$20,Lister!$E$20,Lister!$D$7:$D$13),IF(AND(MONTH(E1435)=4,MONTH(F1435)=5),(NETWORKDAYS(Lister!$D$20,F1435,Lister!$D$7:$D$13)-P1435)*N1435/NETWORKDAYS(Lister!$D$20,Lister!$E$20,Lister!$D$7:$D$13),IF(AND(MONTH(E1435)=5,MONTH(F1435)=6),(NETWORKDAYS(E1435,Lister!$E$20,Lister!$D$7:$D$13)-P1435)*N1435/NETWORKDAYS(Lister!$D$20,Lister!$E$20,Lister!$D$7:$D$13),IF(AND(MONTH(E1435)=4,MONTH(F1435)=6),(NETWORKDAYS(Lister!$D$20,Lister!$E$20,Lister!$D$7:$D$13)-P1435)*N1435/NETWORKDAYS(Lister!$D$20,Lister!$E$20,Lister!$D$7:$D$13),IF(OR(MONTH(F1435)=4,MONTH(E1435)=6),0)))))),0),"")</f>
        <v/>
      </c>
      <c r="T1435" s="48" t="str">
        <f>IFERROR(MAX(IF(OR(O1435="",P1435="",Q1435=""),"",IF(AND(MONTH(E1435)=6,MONTH(F1435)=6),(NETWORKDAYS(E1435,F1435,Lister!$D$7:$D$13)-Q1435)*N1435/NETWORKDAYS(Lister!$D$21,Lister!$E$21,Lister!$D$7:$D$13),IF(AND(MONTH(E1435)&lt;6,MONTH(F1435)=6),(NETWORKDAYS(Lister!$D$21,F1435,Lister!$D$7:$D$13)-Q1435)*N1435/NETWORKDAYS(Lister!$D$21,Lister!$E$21,Lister!$D$7:$D$13),IF(MONTH(F1435)&lt;6,0)))),0),"")</f>
        <v/>
      </c>
      <c r="U1435" s="50" t="str">
        <f t="shared" si="113"/>
        <v/>
      </c>
    </row>
    <row r="1436" spans="1:21" x14ac:dyDescent="0.35">
      <c r="A1436" s="11" t="str">
        <f t="shared" si="114"/>
        <v/>
      </c>
      <c r="B1436" s="32"/>
      <c r="C1436" s="17"/>
      <c r="D1436" s="18"/>
      <c r="E1436" s="12"/>
      <c r="F1436" s="12"/>
      <c r="G1436" s="40" t="str">
        <f>IF(OR(E1436="",F1436=""),"",NETWORKDAYS(E1436,F1436,Lister!$D$7:$D$13))</f>
        <v/>
      </c>
      <c r="H1436" s="14"/>
      <c r="I1436" s="25" t="str">
        <f t="shared" si="110"/>
        <v/>
      </c>
      <c r="J1436" s="45"/>
      <c r="K1436" s="46"/>
      <c r="L1436" s="15"/>
      <c r="M1436" s="49" t="str">
        <f t="shared" si="111"/>
        <v/>
      </c>
      <c r="N1436" s="47" t="str">
        <f t="shared" si="112"/>
        <v/>
      </c>
      <c r="O1436" s="15"/>
      <c r="P1436" s="15"/>
      <c r="Q1436" s="15"/>
      <c r="R1436" s="48" t="str">
        <f>IFERROR(MAX(IF(OR(O1436="",P1436="",Q1436=""),"",IF(AND(MONTH(E1436)=4,MONTH(F1436)=4),(NETWORKDAYS(E1436,F1436,Lister!$D$7:$D$13)-O1436)*N1436/NETWORKDAYS(Lister!$D$19,Lister!$E$19,Lister!$D$7:$D$13),IF(AND(MONTH(E1436)=4,MONTH(F1436)&gt;4),(NETWORKDAYS(E1436,Lister!$E$19,Lister!$D$7:$D$13)-O1436)*N1436/NETWORKDAYS(Lister!$D$19,Lister!$E$19,Lister!$D$7:$D$13),IF(MONTH(E1436)&gt;4,0)))),0),"")</f>
        <v/>
      </c>
      <c r="S1436" s="48" t="str">
        <f>IFERROR(MAX(IF(OR(O1436="",P1436="",Q1436=""),"",IF(AND(MONTH(E1436)=5,MONTH(F1436)=5),(NETWORKDAYS(E1436,F1436,Lister!$D$7:$D$13)-P1436)*N1436/NETWORKDAYS(Lister!$D$20,Lister!$E$20,Lister!$D$7:$D$13),IF(AND(MONTH(E1436)=4,MONTH(F1436)=5),(NETWORKDAYS(Lister!$D$20,F1436,Lister!$D$7:$D$13)-P1436)*N1436/NETWORKDAYS(Lister!$D$20,Lister!$E$20,Lister!$D$7:$D$13),IF(AND(MONTH(E1436)=5,MONTH(F1436)=6),(NETWORKDAYS(E1436,Lister!$E$20,Lister!$D$7:$D$13)-P1436)*N1436/NETWORKDAYS(Lister!$D$20,Lister!$E$20,Lister!$D$7:$D$13),IF(AND(MONTH(E1436)=4,MONTH(F1436)=6),(NETWORKDAYS(Lister!$D$20,Lister!$E$20,Lister!$D$7:$D$13)-P1436)*N1436/NETWORKDAYS(Lister!$D$20,Lister!$E$20,Lister!$D$7:$D$13),IF(OR(MONTH(F1436)=4,MONTH(E1436)=6),0)))))),0),"")</f>
        <v/>
      </c>
      <c r="T1436" s="48" t="str">
        <f>IFERROR(MAX(IF(OR(O1436="",P1436="",Q1436=""),"",IF(AND(MONTH(E1436)=6,MONTH(F1436)=6),(NETWORKDAYS(E1436,F1436,Lister!$D$7:$D$13)-Q1436)*N1436/NETWORKDAYS(Lister!$D$21,Lister!$E$21,Lister!$D$7:$D$13),IF(AND(MONTH(E1436)&lt;6,MONTH(F1436)=6),(NETWORKDAYS(Lister!$D$21,F1436,Lister!$D$7:$D$13)-Q1436)*N1436/NETWORKDAYS(Lister!$D$21,Lister!$E$21,Lister!$D$7:$D$13),IF(MONTH(F1436)&lt;6,0)))),0),"")</f>
        <v/>
      </c>
      <c r="U1436" s="50" t="str">
        <f t="shared" si="113"/>
        <v/>
      </c>
    </row>
    <row r="1437" spans="1:21" x14ac:dyDescent="0.35">
      <c r="A1437" s="11" t="str">
        <f t="shared" si="114"/>
        <v/>
      </c>
      <c r="B1437" s="32"/>
      <c r="C1437" s="17"/>
      <c r="D1437" s="18"/>
      <c r="E1437" s="12"/>
      <c r="F1437" s="12"/>
      <c r="G1437" s="40" t="str">
        <f>IF(OR(E1437="",F1437=""),"",NETWORKDAYS(E1437,F1437,Lister!$D$7:$D$13))</f>
        <v/>
      </c>
      <c r="H1437" s="14"/>
      <c r="I1437" s="25" t="str">
        <f t="shared" si="110"/>
        <v/>
      </c>
      <c r="J1437" s="45"/>
      <c r="K1437" s="46"/>
      <c r="L1437" s="15"/>
      <c r="M1437" s="49" t="str">
        <f t="shared" si="111"/>
        <v/>
      </c>
      <c r="N1437" s="47" t="str">
        <f t="shared" si="112"/>
        <v/>
      </c>
      <c r="O1437" s="15"/>
      <c r="P1437" s="15"/>
      <c r="Q1437" s="15"/>
      <c r="R1437" s="48" t="str">
        <f>IFERROR(MAX(IF(OR(O1437="",P1437="",Q1437=""),"",IF(AND(MONTH(E1437)=4,MONTH(F1437)=4),(NETWORKDAYS(E1437,F1437,Lister!$D$7:$D$13)-O1437)*N1437/NETWORKDAYS(Lister!$D$19,Lister!$E$19,Lister!$D$7:$D$13),IF(AND(MONTH(E1437)=4,MONTH(F1437)&gt;4),(NETWORKDAYS(E1437,Lister!$E$19,Lister!$D$7:$D$13)-O1437)*N1437/NETWORKDAYS(Lister!$D$19,Lister!$E$19,Lister!$D$7:$D$13),IF(MONTH(E1437)&gt;4,0)))),0),"")</f>
        <v/>
      </c>
      <c r="S1437" s="48" t="str">
        <f>IFERROR(MAX(IF(OR(O1437="",P1437="",Q1437=""),"",IF(AND(MONTH(E1437)=5,MONTH(F1437)=5),(NETWORKDAYS(E1437,F1437,Lister!$D$7:$D$13)-P1437)*N1437/NETWORKDAYS(Lister!$D$20,Lister!$E$20,Lister!$D$7:$D$13),IF(AND(MONTH(E1437)=4,MONTH(F1437)=5),(NETWORKDAYS(Lister!$D$20,F1437,Lister!$D$7:$D$13)-P1437)*N1437/NETWORKDAYS(Lister!$D$20,Lister!$E$20,Lister!$D$7:$D$13),IF(AND(MONTH(E1437)=5,MONTH(F1437)=6),(NETWORKDAYS(E1437,Lister!$E$20,Lister!$D$7:$D$13)-P1437)*N1437/NETWORKDAYS(Lister!$D$20,Lister!$E$20,Lister!$D$7:$D$13),IF(AND(MONTH(E1437)=4,MONTH(F1437)=6),(NETWORKDAYS(Lister!$D$20,Lister!$E$20,Lister!$D$7:$D$13)-P1437)*N1437/NETWORKDAYS(Lister!$D$20,Lister!$E$20,Lister!$D$7:$D$13),IF(OR(MONTH(F1437)=4,MONTH(E1437)=6),0)))))),0),"")</f>
        <v/>
      </c>
      <c r="T1437" s="48" t="str">
        <f>IFERROR(MAX(IF(OR(O1437="",P1437="",Q1437=""),"",IF(AND(MONTH(E1437)=6,MONTH(F1437)=6),(NETWORKDAYS(E1437,F1437,Lister!$D$7:$D$13)-Q1437)*N1437/NETWORKDAYS(Lister!$D$21,Lister!$E$21,Lister!$D$7:$D$13),IF(AND(MONTH(E1437)&lt;6,MONTH(F1437)=6),(NETWORKDAYS(Lister!$D$21,F1437,Lister!$D$7:$D$13)-Q1437)*N1437/NETWORKDAYS(Lister!$D$21,Lister!$E$21,Lister!$D$7:$D$13),IF(MONTH(F1437)&lt;6,0)))),0),"")</f>
        <v/>
      </c>
      <c r="U1437" s="50" t="str">
        <f t="shared" si="113"/>
        <v/>
      </c>
    </row>
    <row r="1438" spans="1:21" x14ac:dyDescent="0.35">
      <c r="A1438" s="11" t="str">
        <f t="shared" si="114"/>
        <v/>
      </c>
      <c r="B1438" s="32"/>
      <c r="C1438" s="17"/>
      <c r="D1438" s="18"/>
      <c r="E1438" s="12"/>
      <c r="F1438" s="12"/>
      <c r="G1438" s="40" t="str">
        <f>IF(OR(E1438="",F1438=""),"",NETWORKDAYS(E1438,F1438,Lister!$D$7:$D$13))</f>
        <v/>
      </c>
      <c r="H1438" s="14"/>
      <c r="I1438" s="25" t="str">
        <f t="shared" si="110"/>
        <v/>
      </c>
      <c r="J1438" s="45"/>
      <c r="K1438" s="46"/>
      <c r="L1438" s="15"/>
      <c r="M1438" s="49" t="str">
        <f t="shared" si="111"/>
        <v/>
      </c>
      <c r="N1438" s="47" t="str">
        <f t="shared" si="112"/>
        <v/>
      </c>
      <c r="O1438" s="15"/>
      <c r="P1438" s="15"/>
      <c r="Q1438" s="15"/>
      <c r="R1438" s="48" t="str">
        <f>IFERROR(MAX(IF(OR(O1438="",P1438="",Q1438=""),"",IF(AND(MONTH(E1438)=4,MONTH(F1438)=4),(NETWORKDAYS(E1438,F1438,Lister!$D$7:$D$13)-O1438)*N1438/NETWORKDAYS(Lister!$D$19,Lister!$E$19,Lister!$D$7:$D$13),IF(AND(MONTH(E1438)=4,MONTH(F1438)&gt;4),(NETWORKDAYS(E1438,Lister!$E$19,Lister!$D$7:$D$13)-O1438)*N1438/NETWORKDAYS(Lister!$D$19,Lister!$E$19,Lister!$D$7:$D$13),IF(MONTH(E1438)&gt;4,0)))),0),"")</f>
        <v/>
      </c>
      <c r="S1438" s="48" t="str">
        <f>IFERROR(MAX(IF(OR(O1438="",P1438="",Q1438=""),"",IF(AND(MONTH(E1438)=5,MONTH(F1438)=5),(NETWORKDAYS(E1438,F1438,Lister!$D$7:$D$13)-P1438)*N1438/NETWORKDAYS(Lister!$D$20,Lister!$E$20,Lister!$D$7:$D$13),IF(AND(MONTH(E1438)=4,MONTH(F1438)=5),(NETWORKDAYS(Lister!$D$20,F1438,Lister!$D$7:$D$13)-P1438)*N1438/NETWORKDAYS(Lister!$D$20,Lister!$E$20,Lister!$D$7:$D$13),IF(AND(MONTH(E1438)=5,MONTH(F1438)=6),(NETWORKDAYS(E1438,Lister!$E$20,Lister!$D$7:$D$13)-P1438)*N1438/NETWORKDAYS(Lister!$D$20,Lister!$E$20,Lister!$D$7:$D$13),IF(AND(MONTH(E1438)=4,MONTH(F1438)=6),(NETWORKDAYS(Lister!$D$20,Lister!$E$20,Lister!$D$7:$D$13)-P1438)*N1438/NETWORKDAYS(Lister!$D$20,Lister!$E$20,Lister!$D$7:$D$13),IF(OR(MONTH(F1438)=4,MONTH(E1438)=6),0)))))),0),"")</f>
        <v/>
      </c>
      <c r="T1438" s="48" t="str">
        <f>IFERROR(MAX(IF(OR(O1438="",P1438="",Q1438=""),"",IF(AND(MONTH(E1438)=6,MONTH(F1438)=6),(NETWORKDAYS(E1438,F1438,Lister!$D$7:$D$13)-Q1438)*N1438/NETWORKDAYS(Lister!$D$21,Lister!$E$21,Lister!$D$7:$D$13),IF(AND(MONTH(E1438)&lt;6,MONTH(F1438)=6),(NETWORKDAYS(Lister!$D$21,F1438,Lister!$D$7:$D$13)-Q1438)*N1438/NETWORKDAYS(Lister!$D$21,Lister!$E$21,Lister!$D$7:$D$13),IF(MONTH(F1438)&lt;6,0)))),0),"")</f>
        <v/>
      </c>
      <c r="U1438" s="50" t="str">
        <f t="shared" si="113"/>
        <v/>
      </c>
    </row>
    <row r="1439" spans="1:21" x14ac:dyDescent="0.35">
      <c r="A1439" s="11" t="str">
        <f t="shared" si="114"/>
        <v/>
      </c>
      <c r="B1439" s="32"/>
      <c r="C1439" s="17"/>
      <c r="D1439" s="18"/>
      <c r="E1439" s="12"/>
      <c r="F1439" s="12"/>
      <c r="G1439" s="40" t="str">
        <f>IF(OR(E1439="",F1439=""),"",NETWORKDAYS(E1439,F1439,Lister!$D$7:$D$13))</f>
        <v/>
      </c>
      <c r="H1439" s="14"/>
      <c r="I1439" s="25" t="str">
        <f t="shared" si="110"/>
        <v/>
      </c>
      <c r="J1439" s="45"/>
      <c r="K1439" s="46"/>
      <c r="L1439" s="15"/>
      <c r="M1439" s="49" t="str">
        <f t="shared" si="111"/>
        <v/>
      </c>
      <c r="N1439" s="47" t="str">
        <f t="shared" si="112"/>
        <v/>
      </c>
      <c r="O1439" s="15"/>
      <c r="P1439" s="15"/>
      <c r="Q1439" s="15"/>
      <c r="R1439" s="48" t="str">
        <f>IFERROR(MAX(IF(OR(O1439="",P1439="",Q1439=""),"",IF(AND(MONTH(E1439)=4,MONTH(F1439)=4),(NETWORKDAYS(E1439,F1439,Lister!$D$7:$D$13)-O1439)*N1439/NETWORKDAYS(Lister!$D$19,Lister!$E$19,Lister!$D$7:$D$13),IF(AND(MONTH(E1439)=4,MONTH(F1439)&gt;4),(NETWORKDAYS(E1439,Lister!$E$19,Lister!$D$7:$D$13)-O1439)*N1439/NETWORKDAYS(Lister!$D$19,Lister!$E$19,Lister!$D$7:$D$13),IF(MONTH(E1439)&gt;4,0)))),0),"")</f>
        <v/>
      </c>
      <c r="S1439" s="48" t="str">
        <f>IFERROR(MAX(IF(OR(O1439="",P1439="",Q1439=""),"",IF(AND(MONTH(E1439)=5,MONTH(F1439)=5),(NETWORKDAYS(E1439,F1439,Lister!$D$7:$D$13)-P1439)*N1439/NETWORKDAYS(Lister!$D$20,Lister!$E$20,Lister!$D$7:$D$13),IF(AND(MONTH(E1439)=4,MONTH(F1439)=5),(NETWORKDAYS(Lister!$D$20,F1439,Lister!$D$7:$D$13)-P1439)*N1439/NETWORKDAYS(Lister!$D$20,Lister!$E$20,Lister!$D$7:$D$13),IF(AND(MONTH(E1439)=5,MONTH(F1439)=6),(NETWORKDAYS(E1439,Lister!$E$20,Lister!$D$7:$D$13)-P1439)*N1439/NETWORKDAYS(Lister!$D$20,Lister!$E$20,Lister!$D$7:$D$13),IF(AND(MONTH(E1439)=4,MONTH(F1439)=6),(NETWORKDAYS(Lister!$D$20,Lister!$E$20,Lister!$D$7:$D$13)-P1439)*N1439/NETWORKDAYS(Lister!$D$20,Lister!$E$20,Lister!$D$7:$D$13),IF(OR(MONTH(F1439)=4,MONTH(E1439)=6),0)))))),0),"")</f>
        <v/>
      </c>
      <c r="T1439" s="48" t="str">
        <f>IFERROR(MAX(IF(OR(O1439="",P1439="",Q1439=""),"",IF(AND(MONTH(E1439)=6,MONTH(F1439)=6),(NETWORKDAYS(E1439,F1439,Lister!$D$7:$D$13)-Q1439)*N1439/NETWORKDAYS(Lister!$D$21,Lister!$E$21,Lister!$D$7:$D$13),IF(AND(MONTH(E1439)&lt;6,MONTH(F1439)=6),(NETWORKDAYS(Lister!$D$21,F1439,Lister!$D$7:$D$13)-Q1439)*N1439/NETWORKDAYS(Lister!$D$21,Lister!$E$21,Lister!$D$7:$D$13),IF(MONTH(F1439)&lt;6,0)))),0),"")</f>
        <v/>
      </c>
      <c r="U1439" s="50" t="str">
        <f t="shared" si="113"/>
        <v/>
      </c>
    </row>
    <row r="1440" spans="1:21" x14ac:dyDescent="0.35">
      <c r="A1440" s="11" t="str">
        <f t="shared" si="114"/>
        <v/>
      </c>
      <c r="B1440" s="32"/>
      <c r="C1440" s="17"/>
      <c r="D1440" s="18"/>
      <c r="E1440" s="12"/>
      <c r="F1440" s="12"/>
      <c r="G1440" s="40" t="str">
        <f>IF(OR(E1440="",F1440=""),"",NETWORKDAYS(E1440,F1440,Lister!$D$7:$D$13))</f>
        <v/>
      </c>
      <c r="H1440" s="14"/>
      <c r="I1440" s="25" t="str">
        <f t="shared" si="110"/>
        <v/>
      </c>
      <c r="J1440" s="45"/>
      <c r="K1440" s="46"/>
      <c r="L1440" s="15"/>
      <c r="M1440" s="49" t="str">
        <f t="shared" si="111"/>
        <v/>
      </c>
      <c r="N1440" s="47" t="str">
        <f t="shared" si="112"/>
        <v/>
      </c>
      <c r="O1440" s="15"/>
      <c r="P1440" s="15"/>
      <c r="Q1440" s="15"/>
      <c r="R1440" s="48" t="str">
        <f>IFERROR(MAX(IF(OR(O1440="",P1440="",Q1440=""),"",IF(AND(MONTH(E1440)=4,MONTH(F1440)=4),(NETWORKDAYS(E1440,F1440,Lister!$D$7:$D$13)-O1440)*N1440/NETWORKDAYS(Lister!$D$19,Lister!$E$19,Lister!$D$7:$D$13),IF(AND(MONTH(E1440)=4,MONTH(F1440)&gt;4),(NETWORKDAYS(E1440,Lister!$E$19,Lister!$D$7:$D$13)-O1440)*N1440/NETWORKDAYS(Lister!$D$19,Lister!$E$19,Lister!$D$7:$D$13),IF(MONTH(E1440)&gt;4,0)))),0),"")</f>
        <v/>
      </c>
      <c r="S1440" s="48" t="str">
        <f>IFERROR(MAX(IF(OR(O1440="",P1440="",Q1440=""),"",IF(AND(MONTH(E1440)=5,MONTH(F1440)=5),(NETWORKDAYS(E1440,F1440,Lister!$D$7:$D$13)-P1440)*N1440/NETWORKDAYS(Lister!$D$20,Lister!$E$20,Lister!$D$7:$D$13),IF(AND(MONTH(E1440)=4,MONTH(F1440)=5),(NETWORKDAYS(Lister!$D$20,F1440,Lister!$D$7:$D$13)-P1440)*N1440/NETWORKDAYS(Lister!$D$20,Lister!$E$20,Lister!$D$7:$D$13),IF(AND(MONTH(E1440)=5,MONTH(F1440)=6),(NETWORKDAYS(E1440,Lister!$E$20,Lister!$D$7:$D$13)-P1440)*N1440/NETWORKDAYS(Lister!$D$20,Lister!$E$20,Lister!$D$7:$D$13),IF(AND(MONTH(E1440)=4,MONTH(F1440)=6),(NETWORKDAYS(Lister!$D$20,Lister!$E$20,Lister!$D$7:$D$13)-P1440)*N1440/NETWORKDAYS(Lister!$D$20,Lister!$E$20,Lister!$D$7:$D$13),IF(OR(MONTH(F1440)=4,MONTH(E1440)=6),0)))))),0),"")</f>
        <v/>
      </c>
      <c r="T1440" s="48" t="str">
        <f>IFERROR(MAX(IF(OR(O1440="",P1440="",Q1440=""),"",IF(AND(MONTH(E1440)=6,MONTH(F1440)=6),(NETWORKDAYS(E1440,F1440,Lister!$D$7:$D$13)-Q1440)*N1440/NETWORKDAYS(Lister!$D$21,Lister!$E$21,Lister!$D$7:$D$13),IF(AND(MONTH(E1440)&lt;6,MONTH(F1440)=6),(NETWORKDAYS(Lister!$D$21,F1440,Lister!$D$7:$D$13)-Q1440)*N1440/NETWORKDAYS(Lister!$D$21,Lister!$E$21,Lister!$D$7:$D$13),IF(MONTH(F1440)&lt;6,0)))),0),"")</f>
        <v/>
      </c>
      <c r="U1440" s="50" t="str">
        <f t="shared" si="113"/>
        <v/>
      </c>
    </row>
    <row r="1441" spans="1:21" x14ac:dyDescent="0.35">
      <c r="A1441" s="11" t="str">
        <f t="shared" si="114"/>
        <v/>
      </c>
      <c r="B1441" s="32"/>
      <c r="C1441" s="17"/>
      <c r="D1441" s="18"/>
      <c r="E1441" s="12"/>
      <c r="F1441" s="12"/>
      <c r="G1441" s="40" t="str">
        <f>IF(OR(E1441="",F1441=""),"",NETWORKDAYS(E1441,F1441,Lister!$D$7:$D$13))</f>
        <v/>
      </c>
      <c r="H1441" s="14"/>
      <c r="I1441" s="25" t="str">
        <f t="shared" si="110"/>
        <v/>
      </c>
      <c r="J1441" s="45"/>
      <c r="K1441" s="46"/>
      <c r="L1441" s="15"/>
      <c r="M1441" s="49" t="str">
        <f t="shared" si="111"/>
        <v/>
      </c>
      <c r="N1441" s="47" t="str">
        <f t="shared" si="112"/>
        <v/>
      </c>
      <c r="O1441" s="15"/>
      <c r="P1441" s="15"/>
      <c r="Q1441" s="15"/>
      <c r="R1441" s="48" t="str">
        <f>IFERROR(MAX(IF(OR(O1441="",P1441="",Q1441=""),"",IF(AND(MONTH(E1441)=4,MONTH(F1441)=4),(NETWORKDAYS(E1441,F1441,Lister!$D$7:$D$13)-O1441)*N1441/NETWORKDAYS(Lister!$D$19,Lister!$E$19,Lister!$D$7:$D$13),IF(AND(MONTH(E1441)=4,MONTH(F1441)&gt;4),(NETWORKDAYS(E1441,Lister!$E$19,Lister!$D$7:$D$13)-O1441)*N1441/NETWORKDAYS(Lister!$D$19,Lister!$E$19,Lister!$D$7:$D$13),IF(MONTH(E1441)&gt;4,0)))),0),"")</f>
        <v/>
      </c>
      <c r="S1441" s="48" t="str">
        <f>IFERROR(MAX(IF(OR(O1441="",P1441="",Q1441=""),"",IF(AND(MONTH(E1441)=5,MONTH(F1441)=5),(NETWORKDAYS(E1441,F1441,Lister!$D$7:$D$13)-P1441)*N1441/NETWORKDAYS(Lister!$D$20,Lister!$E$20,Lister!$D$7:$D$13),IF(AND(MONTH(E1441)=4,MONTH(F1441)=5),(NETWORKDAYS(Lister!$D$20,F1441,Lister!$D$7:$D$13)-P1441)*N1441/NETWORKDAYS(Lister!$D$20,Lister!$E$20,Lister!$D$7:$D$13),IF(AND(MONTH(E1441)=5,MONTH(F1441)=6),(NETWORKDAYS(E1441,Lister!$E$20,Lister!$D$7:$D$13)-P1441)*N1441/NETWORKDAYS(Lister!$D$20,Lister!$E$20,Lister!$D$7:$D$13),IF(AND(MONTH(E1441)=4,MONTH(F1441)=6),(NETWORKDAYS(Lister!$D$20,Lister!$E$20,Lister!$D$7:$D$13)-P1441)*N1441/NETWORKDAYS(Lister!$D$20,Lister!$E$20,Lister!$D$7:$D$13),IF(OR(MONTH(F1441)=4,MONTH(E1441)=6),0)))))),0),"")</f>
        <v/>
      </c>
      <c r="T1441" s="48" t="str">
        <f>IFERROR(MAX(IF(OR(O1441="",P1441="",Q1441=""),"",IF(AND(MONTH(E1441)=6,MONTH(F1441)=6),(NETWORKDAYS(E1441,F1441,Lister!$D$7:$D$13)-Q1441)*N1441/NETWORKDAYS(Lister!$D$21,Lister!$E$21,Lister!$D$7:$D$13),IF(AND(MONTH(E1441)&lt;6,MONTH(F1441)=6),(NETWORKDAYS(Lister!$D$21,F1441,Lister!$D$7:$D$13)-Q1441)*N1441/NETWORKDAYS(Lister!$D$21,Lister!$E$21,Lister!$D$7:$D$13),IF(MONTH(F1441)&lt;6,0)))),0),"")</f>
        <v/>
      </c>
      <c r="U1441" s="50" t="str">
        <f t="shared" si="113"/>
        <v/>
      </c>
    </row>
    <row r="1442" spans="1:21" x14ac:dyDescent="0.35">
      <c r="A1442" s="11" t="str">
        <f t="shared" si="114"/>
        <v/>
      </c>
      <c r="B1442" s="32"/>
      <c r="C1442" s="17"/>
      <c r="D1442" s="18"/>
      <c r="E1442" s="12"/>
      <c r="F1442" s="12"/>
      <c r="G1442" s="40" t="str">
        <f>IF(OR(E1442="",F1442=""),"",NETWORKDAYS(E1442,F1442,Lister!$D$7:$D$13))</f>
        <v/>
      </c>
      <c r="H1442" s="14"/>
      <c r="I1442" s="25" t="str">
        <f t="shared" si="110"/>
        <v/>
      </c>
      <c r="J1442" s="45"/>
      <c r="K1442" s="46"/>
      <c r="L1442" s="15"/>
      <c r="M1442" s="49" t="str">
        <f t="shared" si="111"/>
        <v/>
      </c>
      <c r="N1442" s="47" t="str">
        <f t="shared" si="112"/>
        <v/>
      </c>
      <c r="O1442" s="15"/>
      <c r="P1442" s="15"/>
      <c r="Q1442" s="15"/>
      <c r="R1442" s="48" t="str">
        <f>IFERROR(MAX(IF(OR(O1442="",P1442="",Q1442=""),"",IF(AND(MONTH(E1442)=4,MONTH(F1442)=4),(NETWORKDAYS(E1442,F1442,Lister!$D$7:$D$13)-O1442)*N1442/NETWORKDAYS(Lister!$D$19,Lister!$E$19,Lister!$D$7:$D$13),IF(AND(MONTH(E1442)=4,MONTH(F1442)&gt;4),(NETWORKDAYS(E1442,Lister!$E$19,Lister!$D$7:$D$13)-O1442)*N1442/NETWORKDAYS(Lister!$D$19,Lister!$E$19,Lister!$D$7:$D$13),IF(MONTH(E1442)&gt;4,0)))),0),"")</f>
        <v/>
      </c>
      <c r="S1442" s="48" t="str">
        <f>IFERROR(MAX(IF(OR(O1442="",P1442="",Q1442=""),"",IF(AND(MONTH(E1442)=5,MONTH(F1442)=5),(NETWORKDAYS(E1442,F1442,Lister!$D$7:$D$13)-P1442)*N1442/NETWORKDAYS(Lister!$D$20,Lister!$E$20,Lister!$D$7:$D$13),IF(AND(MONTH(E1442)=4,MONTH(F1442)=5),(NETWORKDAYS(Lister!$D$20,F1442,Lister!$D$7:$D$13)-P1442)*N1442/NETWORKDAYS(Lister!$D$20,Lister!$E$20,Lister!$D$7:$D$13),IF(AND(MONTH(E1442)=5,MONTH(F1442)=6),(NETWORKDAYS(E1442,Lister!$E$20,Lister!$D$7:$D$13)-P1442)*N1442/NETWORKDAYS(Lister!$D$20,Lister!$E$20,Lister!$D$7:$D$13),IF(AND(MONTH(E1442)=4,MONTH(F1442)=6),(NETWORKDAYS(Lister!$D$20,Lister!$E$20,Lister!$D$7:$D$13)-P1442)*N1442/NETWORKDAYS(Lister!$D$20,Lister!$E$20,Lister!$D$7:$D$13),IF(OR(MONTH(F1442)=4,MONTH(E1442)=6),0)))))),0),"")</f>
        <v/>
      </c>
      <c r="T1442" s="48" t="str">
        <f>IFERROR(MAX(IF(OR(O1442="",P1442="",Q1442=""),"",IF(AND(MONTH(E1442)=6,MONTH(F1442)=6),(NETWORKDAYS(E1442,F1442,Lister!$D$7:$D$13)-Q1442)*N1442/NETWORKDAYS(Lister!$D$21,Lister!$E$21,Lister!$D$7:$D$13),IF(AND(MONTH(E1442)&lt;6,MONTH(F1442)=6),(NETWORKDAYS(Lister!$D$21,F1442,Lister!$D$7:$D$13)-Q1442)*N1442/NETWORKDAYS(Lister!$D$21,Lister!$E$21,Lister!$D$7:$D$13),IF(MONTH(F1442)&lt;6,0)))),0),"")</f>
        <v/>
      </c>
      <c r="U1442" s="50" t="str">
        <f t="shared" si="113"/>
        <v/>
      </c>
    </row>
    <row r="1443" spans="1:21" x14ac:dyDescent="0.35">
      <c r="A1443" s="11" t="str">
        <f t="shared" si="114"/>
        <v/>
      </c>
      <c r="B1443" s="32"/>
      <c r="C1443" s="17"/>
      <c r="D1443" s="18"/>
      <c r="E1443" s="12"/>
      <c r="F1443" s="12"/>
      <c r="G1443" s="40" t="str">
        <f>IF(OR(E1443="",F1443=""),"",NETWORKDAYS(E1443,F1443,Lister!$D$7:$D$13))</f>
        <v/>
      </c>
      <c r="H1443" s="14"/>
      <c r="I1443" s="25" t="str">
        <f t="shared" si="110"/>
        <v/>
      </c>
      <c r="J1443" s="45"/>
      <c r="K1443" s="46"/>
      <c r="L1443" s="15"/>
      <c r="M1443" s="49" t="str">
        <f t="shared" si="111"/>
        <v/>
      </c>
      <c r="N1443" s="47" t="str">
        <f t="shared" si="112"/>
        <v/>
      </c>
      <c r="O1443" s="15"/>
      <c r="P1443" s="15"/>
      <c r="Q1443" s="15"/>
      <c r="R1443" s="48" t="str">
        <f>IFERROR(MAX(IF(OR(O1443="",P1443="",Q1443=""),"",IF(AND(MONTH(E1443)=4,MONTH(F1443)=4),(NETWORKDAYS(E1443,F1443,Lister!$D$7:$D$13)-O1443)*N1443/NETWORKDAYS(Lister!$D$19,Lister!$E$19,Lister!$D$7:$D$13),IF(AND(MONTH(E1443)=4,MONTH(F1443)&gt;4),(NETWORKDAYS(E1443,Lister!$E$19,Lister!$D$7:$D$13)-O1443)*N1443/NETWORKDAYS(Lister!$D$19,Lister!$E$19,Lister!$D$7:$D$13),IF(MONTH(E1443)&gt;4,0)))),0),"")</f>
        <v/>
      </c>
      <c r="S1443" s="48" t="str">
        <f>IFERROR(MAX(IF(OR(O1443="",P1443="",Q1443=""),"",IF(AND(MONTH(E1443)=5,MONTH(F1443)=5),(NETWORKDAYS(E1443,F1443,Lister!$D$7:$D$13)-P1443)*N1443/NETWORKDAYS(Lister!$D$20,Lister!$E$20,Lister!$D$7:$D$13),IF(AND(MONTH(E1443)=4,MONTH(F1443)=5),(NETWORKDAYS(Lister!$D$20,F1443,Lister!$D$7:$D$13)-P1443)*N1443/NETWORKDAYS(Lister!$D$20,Lister!$E$20,Lister!$D$7:$D$13),IF(AND(MONTH(E1443)=5,MONTH(F1443)=6),(NETWORKDAYS(E1443,Lister!$E$20,Lister!$D$7:$D$13)-P1443)*N1443/NETWORKDAYS(Lister!$D$20,Lister!$E$20,Lister!$D$7:$D$13),IF(AND(MONTH(E1443)=4,MONTH(F1443)=6),(NETWORKDAYS(Lister!$D$20,Lister!$E$20,Lister!$D$7:$D$13)-P1443)*N1443/NETWORKDAYS(Lister!$D$20,Lister!$E$20,Lister!$D$7:$D$13),IF(OR(MONTH(F1443)=4,MONTH(E1443)=6),0)))))),0),"")</f>
        <v/>
      </c>
      <c r="T1443" s="48" t="str">
        <f>IFERROR(MAX(IF(OR(O1443="",P1443="",Q1443=""),"",IF(AND(MONTH(E1443)=6,MONTH(F1443)=6),(NETWORKDAYS(E1443,F1443,Lister!$D$7:$D$13)-Q1443)*N1443/NETWORKDAYS(Lister!$D$21,Lister!$E$21,Lister!$D$7:$D$13),IF(AND(MONTH(E1443)&lt;6,MONTH(F1443)=6),(NETWORKDAYS(Lister!$D$21,F1443,Lister!$D$7:$D$13)-Q1443)*N1443/NETWORKDAYS(Lister!$D$21,Lister!$E$21,Lister!$D$7:$D$13),IF(MONTH(F1443)&lt;6,0)))),0),"")</f>
        <v/>
      </c>
      <c r="U1443" s="50" t="str">
        <f t="shared" si="113"/>
        <v/>
      </c>
    </row>
    <row r="1444" spans="1:21" x14ac:dyDescent="0.35">
      <c r="A1444" s="11" t="str">
        <f t="shared" si="114"/>
        <v/>
      </c>
      <c r="B1444" s="32"/>
      <c r="C1444" s="17"/>
      <c r="D1444" s="18"/>
      <c r="E1444" s="12"/>
      <c r="F1444" s="12"/>
      <c r="G1444" s="40" t="str">
        <f>IF(OR(E1444="",F1444=""),"",NETWORKDAYS(E1444,F1444,Lister!$D$7:$D$13))</f>
        <v/>
      </c>
      <c r="H1444" s="14"/>
      <c r="I1444" s="25" t="str">
        <f t="shared" si="110"/>
        <v/>
      </c>
      <c r="J1444" s="45"/>
      <c r="K1444" s="46"/>
      <c r="L1444" s="15"/>
      <c r="M1444" s="49" t="str">
        <f t="shared" si="111"/>
        <v/>
      </c>
      <c r="N1444" s="47" t="str">
        <f t="shared" si="112"/>
        <v/>
      </c>
      <c r="O1444" s="15"/>
      <c r="P1444" s="15"/>
      <c r="Q1444" s="15"/>
      <c r="R1444" s="48" t="str">
        <f>IFERROR(MAX(IF(OR(O1444="",P1444="",Q1444=""),"",IF(AND(MONTH(E1444)=4,MONTH(F1444)=4),(NETWORKDAYS(E1444,F1444,Lister!$D$7:$D$13)-O1444)*N1444/NETWORKDAYS(Lister!$D$19,Lister!$E$19,Lister!$D$7:$D$13),IF(AND(MONTH(E1444)=4,MONTH(F1444)&gt;4),(NETWORKDAYS(E1444,Lister!$E$19,Lister!$D$7:$D$13)-O1444)*N1444/NETWORKDAYS(Lister!$D$19,Lister!$E$19,Lister!$D$7:$D$13),IF(MONTH(E1444)&gt;4,0)))),0),"")</f>
        <v/>
      </c>
      <c r="S1444" s="48" t="str">
        <f>IFERROR(MAX(IF(OR(O1444="",P1444="",Q1444=""),"",IF(AND(MONTH(E1444)=5,MONTH(F1444)=5),(NETWORKDAYS(E1444,F1444,Lister!$D$7:$D$13)-P1444)*N1444/NETWORKDAYS(Lister!$D$20,Lister!$E$20,Lister!$D$7:$D$13),IF(AND(MONTH(E1444)=4,MONTH(F1444)=5),(NETWORKDAYS(Lister!$D$20,F1444,Lister!$D$7:$D$13)-P1444)*N1444/NETWORKDAYS(Lister!$D$20,Lister!$E$20,Lister!$D$7:$D$13),IF(AND(MONTH(E1444)=5,MONTH(F1444)=6),(NETWORKDAYS(E1444,Lister!$E$20,Lister!$D$7:$D$13)-P1444)*N1444/NETWORKDAYS(Lister!$D$20,Lister!$E$20,Lister!$D$7:$D$13),IF(AND(MONTH(E1444)=4,MONTH(F1444)=6),(NETWORKDAYS(Lister!$D$20,Lister!$E$20,Lister!$D$7:$D$13)-P1444)*N1444/NETWORKDAYS(Lister!$D$20,Lister!$E$20,Lister!$D$7:$D$13),IF(OR(MONTH(F1444)=4,MONTH(E1444)=6),0)))))),0),"")</f>
        <v/>
      </c>
      <c r="T1444" s="48" t="str">
        <f>IFERROR(MAX(IF(OR(O1444="",P1444="",Q1444=""),"",IF(AND(MONTH(E1444)=6,MONTH(F1444)=6),(NETWORKDAYS(E1444,F1444,Lister!$D$7:$D$13)-Q1444)*N1444/NETWORKDAYS(Lister!$D$21,Lister!$E$21,Lister!$D$7:$D$13),IF(AND(MONTH(E1444)&lt;6,MONTH(F1444)=6),(NETWORKDAYS(Lister!$D$21,F1444,Lister!$D$7:$D$13)-Q1444)*N1444/NETWORKDAYS(Lister!$D$21,Lister!$E$21,Lister!$D$7:$D$13),IF(MONTH(F1444)&lt;6,0)))),0),"")</f>
        <v/>
      </c>
      <c r="U1444" s="50" t="str">
        <f t="shared" si="113"/>
        <v/>
      </c>
    </row>
    <row r="1445" spans="1:21" x14ac:dyDescent="0.35">
      <c r="A1445" s="11" t="str">
        <f t="shared" si="114"/>
        <v/>
      </c>
      <c r="B1445" s="32"/>
      <c r="C1445" s="17"/>
      <c r="D1445" s="18"/>
      <c r="E1445" s="12"/>
      <c r="F1445" s="12"/>
      <c r="G1445" s="40" t="str">
        <f>IF(OR(E1445="",F1445=""),"",NETWORKDAYS(E1445,F1445,Lister!$D$7:$D$13))</f>
        <v/>
      </c>
      <c r="H1445" s="14"/>
      <c r="I1445" s="25" t="str">
        <f t="shared" si="110"/>
        <v/>
      </c>
      <c r="J1445" s="45"/>
      <c r="K1445" s="46"/>
      <c r="L1445" s="15"/>
      <c r="M1445" s="49" t="str">
        <f t="shared" si="111"/>
        <v/>
      </c>
      <c r="N1445" s="47" t="str">
        <f t="shared" si="112"/>
        <v/>
      </c>
      <c r="O1445" s="15"/>
      <c r="P1445" s="15"/>
      <c r="Q1445" s="15"/>
      <c r="R1445" s="48" t="str">
        <f>IFERROR(MAX(IF(OR(O1445="",P1445="",Q1445=""),"",IF(AND(MONTH(E1445)=4,MONTH(F1445)=4),(NETWORKDAYS(E1445,F1445,Lister!$D$7:$D$13)-O1445)*N1445/NETWORKDAYS(Lister!$D$19,Lister!$E$19,Lister!$D$7:$D$13),IF(AND(MONTH(E1445)=4,MONTH(F1445)&gt;4),(NETWORKDAYS(E1445,Lister!$E$19,Lister!$D$7:$D$13)-O1445)*N1445/NETWORKDAYS(Lister!$D$19,Lister!$E$19,Lister!$D$7:$D$13),IF(MONTH(E1445)&gt;4,0)))),0),"")</f>
        <v/>
      </c>
      <c r="S1445" s="48" t="str">
        <f>IFERROR(MAX(IF(OR(O1445="",P1445="",Q1445=""),"",IF(AND(MONTH(E1445)=5,MONTH(F1445)=5),(NETWORKDAYS(E1445,F1445,Lister!$D$7:$D$13)-P1445)*N1445/NETWORKDAYS(Lister!$D$20,Lister!$E$20,Lister!$D$7:$D$13),IF(AND(MONTH(E1445)=4,MONTH(F1445)=5),(NETWORKDAYS(Lister!$D$20,F1445,Lister!$D$7:$D$13)-P1445)*N1445/NETWORKDAYS(Lister!$D$20,Lister!$E$20,Lister!$D$7:$D$13),IF(AND(MONTH(E1445)=5,MONTH(F1445)=6),(NETWORKDAYS(E1445,Lister!$E$20,Lister!$D$7:$D$13)-P1445)*N1445/NETWORKDAYS(Lister!$D$20,Lister!$E$20,Lister!$D$7:$D$13),IF(AND(MONTH(E1445)=4,MONTH(F1445)=6),(NETWORKDAYS(Lister!$D$20,Lister!$E$20,Lister!$D$7:$D$13)-P1445)*N1445/NETWORKDAYS(Lister!$D$20,Lister!$E$20,Lister!$D$7:$D$13),IF(OR(MONTH(F1445)=4,MONTH(E1445)=6),0)))))),0),"")</f>
        <v/>
      </c>
      <c r="T1445" s="48" t="str">
        <f>IFERROR(MAX(IF(OR(O1445="",P1445="",Q1445=""),"",IF(AND(MONTH(E1445)=6,MONTH(F1445)=6),(NETWORKDAYS(E1445,F1445,Lister!$D$7:$D$13)-Q1445)*N1445/NETWORKDAYS(Lister!$D$21,Lister!$E$21,Lister!$D$7:$D$13),IF(AND(MONTH(E1445)&lt;6,MONTH(F1445)=6),(NETWORKDAYS(Lister!$D$21,F1445,Lister!$D$7:$D$13)-Q1445)*N1445/NETWORKDAYS(Lister!$D$21,Lister!$E$21,Lister!$D$7:$D$13),IF(MONTH(F1445)&lt;6,0)))),0),"")</f>
        <v/>
      </c>
      <c r="U1445" s="50" t="str">
        <f t="shared" si="113"/>
        <v/>
      </c>
    </row>
    <row r="1446" spans="1:21" x14ac:dyDescent="0.35">
      <c r="A1446" s="11" t="str">
        <f t="shared" si="114"/>
        <v/>
      </c>
      <c r="B1446" s="32"/>
      <c r="C1446" s="17"/>
      <c r="D1446" s="18"/>
      <c r="E1446" s="12"/>
      <c r="F1446" s="12"/>
      <c r="G1446" s="40" t="str">
        <f>IF(OR(E1446="",F1446=""),"",NETWORKDAYS(E1446,F1446,Lister!$D$7:$D$13))</f>
        <v/>
      </c>
      <c r="H1446" s="14"/>
      <c r="I1446" s="25" t="str">
        <f t="shared" si="110"/>
        <v/>
      </c>
      <c r="J1446" s="45"/>
      <c r="K1446" s="46"/>
      <c r="L1446" s="15"/>
      <c r="M1446" s="49" t="str">
        <f t="shared" si="111"/>
        <v/>
      </c>
      <c r="N1446" s="47" t="str">
        <f t="shared" si="112"/>
        <v/>
      </c>
      <c r="O1446" s="15"/>
      <c r="P1446" s="15"/>
      <c r="Q1446" s="15"/>
      <c r="R1446" s="48" t="str">
        <f>IFERROR(MAX(IF(OR(O1446="",P1446="",Q1446=""),"",IF(AND(MONTH(E1446)=4,MONTH(F1446)=4),(NETWORKDAYS(E1446,F1446,Lister!$D$7:$D$13)-O1446)*N1446/NETWORKDAYS(Lister!$D$19,Lister!$E$19,Lister!$D$7:$D$13),IF(AND(MONTH(E1446)=4,MONTH(F1446)&gt;4),(NETWORKDAYS(E1446,Lister!$E$19,Lister!$D$7:$D$13)-O1446)*N1446/NETWORKDAYS(Lister!$D$19,Lister!$E$19,Lister!$D$7:$D$13),IF(MONTH(E1446)&gt;4,0)))),0),"")</f>
        <v/>
      </c>
      <c r="S1446" s="48" t="str">
        <f>IFERROR(MAX(IF(OR(O1446="",P1446="",Q1446=""),"",IF(AND(MONTH(E1446)=5,MONTH(F1446)=5),(NETWORKDAYS(E1446,F1446,Lister!$D$7:$D$13)-P1446)*N1446/NETWORKDAYS(Lister!$D$20,Lister!$E$20,Lister!$D$7:$D$13),IF(AND(MONTH(E1446)=4,MONTH(F1446)=5),(NETWORKDAYS(Lister!$D$20,F1446,Lister!$D$7:$D$13)-P1446)*N1446/NETWORKDAYS(Lister!$D$20,Lister!$E$20,Lister!$D$7:$D$13),IF(AND(MONTH(E1446)=5,MONTH(F1446)=6),(NETWORKDAYS(E1446,Lister!$E$20,Lister!$D$7:$D$13)-P1446)*N1446/NETWORKDAYS(Lister!$D$20,Lister!$E$20,Lister!$D$7:$D$13),IF(AND(MONTH(E1446)=4,MONTH(F1446)=6),(NETWORKDAYS(Lister!$D$20,Lister!$E$20,Lister!$D$7:$D$13)-P1446)*N1446/NETWORKDAYS(Lister!$D$20,Lister!$E$20,Lister!$D$7:$D$13),IF(OR(MONTH(F1446)=4,MONTH(E1446)=6),0)))))),0),"")</f>
        <v/>
      </c>
      <c r="T1446" s="48" t="str">
        <f>IFERROR(MAX(IF(OR(O1446="",P1446="",Q1446=""),"",IF(AND(MONTH(E1446)=6,MONTH(F1446)=6),(NETWORKDAYS(E1446,F1446,Lister!$D$7:$D$13)-Q1446)*N1446/NETWORKDAYS(Lister!$D$21,Lister!$E$21,Lister!$D$7:$D$13),IF(AND(MONTH(E1446)&lt;6,MONTH(F1446)=6),(NETWORKDAYS(Lister!$D$21,F1446,Lister!$D$7:$D$13)-Q1446)*N1446/NETWORKDAYS(Lister!$D$21,Lister!$E$21,Lister!$D$7:$D$13),IF(MONTH(F1446)&lt;6,0)))),0),"")</f>
        <v/>
      </c>
      <c r="U1446" s="50" t="str">
        <f t="shared" si="113"/>
        <v/>
      </c>
    </row>
    <row r="1447" spans="1:21" x14ac:dyDescent="0.35">
      <c r="A1447" s="11" t="str">
        <f t="shared" si="114"/>
        <v/>
      </c>
      <c r="B1447" s="32"/>
      <c r="C1447" s="17"/>
      <c r="D1447" s="18"/>
      <c r="E1447" s="12"/>
      <c r="F1447" s="12"/>
      <c r="G1447" s="40" t="str">
        <f>IF(OR(E1447="",F1447=""),"",NETWORKDAYS(E1447,F1447,Lister!$D$7:$D$13))</f>
        <v/>
      </c>
      <c r="H1447" s="14"/>
      <c r="I1447" s="25" t="str">
        <f t="shared" si="110"/>
        <v/>
      </c>
      <c r="J1447" s="45"/>
      <c r="K1447" s="46"/>
      <c r="L1447" s="15"/>
      <c r="M1447" s="49" t="str">
        <f t="shared" si="111"/>
        <v/>
      </c>
      <c r="N1447" s="47" t="str">
        <f t="shared" si="112"/>
        <v/>
      </c>
      <c r="O1447" s="15"/>
      <c r="P1447" s="15"/>
      <c r="Q1447" s="15"/>
      <c r="R1447" s="48" t="str">
        <f>IFERROR(MAX(IF(OR(O1447="",P1447="",Q1447=""),"",IF(AND(MONTH(E1447)=4,MONTH(F1447)=4),(NETWORKDAYS(E1447,F1447,Lister!$D$7:$D$13)-O1447)*N1447/NETWORKDAYS(Lister!$D$19,Lister!$E$19,Lister!$D$7:$D$13),IF(AND(MONTH(E1447)=4,MONTH(F1447)&gt;4),(NETWORKDAYS(E1447,Lister!$E$19,Lister!$D$7:$D$13)-O1447)*N1447/NETWORKDAYS(Lister!$D$19,Lister!$E$19,Lister!$D$7:$D$13),IF(MONTH(E1447)&gt;4,0)))),0),"")</f>
        <v/>
      </c>
      <c r="S1447" s="48" t="str">
        <f>IFERROR(MAX(IF(OR(O1447="",P1447="",Q1447=""),"",IF(AND(MONTH(E1447)=5,MONTH(F1447)=5),(NETWORKDAYS(E1447,F1447,Lister!$D$7:$D$13)-P1447)*N1447/NETWORKDAYS(Lister!$D$20,Lister!$E$20,Lister!$D$7:$D$13),IF(AND(MONTH(E1447)=4,MONTH(F1447)=5),(NETWORKDAYS(Lister!$D$20,F1447,Lister!$D$7:$D$13)-P1447)*N1447/NETWORKDAYS(Lister!$D$20,Lister!$E$20,Lister!$D$7:$D$13),IF(AND(MONTH(E1447)=5,MONTH(F1447)=6),(NETWORKDAYS(E1447,Lister!$E$20,Lister!$D$7:$D$13)-P1447)*N1447/NETWORKDAYS(Lister!$D$20,Lister!$E$20,Lister!$D$7:$D$13),IF(AND(MONTH(E1447)=4,MONTH(F1447)=6),(NETWORKDAYS(Lister!$D$20,Lister!$E$20,Lister!$D$7:$D$13)-P1447)*N1447/NETWORKDAYS(Lister!$D$20,Lister!$E$20,Lister!$D$7:$D$13),IF(OR(MONTH(F1447)=4,MONTH(E1447)=6),0)))))),0),"")</f>
        <v/>
      </c>
      <c r="T1447" s="48" t="str">
        <f>IFERROR(MAX(IF(OR(O1447="",P1447="",Q1447=""),"",IF(AND(MONTH(E1447)=6,MONTH(F1447)=6),(NETWORKDAYS(E1447,F1447,Lister!$D$7:$D$13)-Q1447)*N1447/NETWORKDAYS(Lister!$D$21,Lister!$E$21,Lister!$D$7:$D$13),IF(AND(MONTH(E1447)&lt;6,MONTH(F1447)=6),(NETWORKDAYS(Lister!$D$21,F1447,Lister!$D$7:$D$13)-Q1447)*N1447/NETWORKDAYS(Lister!$D$21,Lister!$E$21,Lister!$D$7:$D$13),IF(MONTH(F1447)&lt;6,0)))),0),"")</f>
        <v/>
      </c>
      <c r="U1447" s="50" t="str">
        <f t="shared" si="113"/>
        <v/>
      </c>
    </row>
    <row r="1448" spans="1:21" x14ac:dyDescent="0.35">
      <c r="A1448" s="11" t="str">
        <f t="shared" si="114"/>
        <v/>
      </c>
      <c r="B1448" s="32"/>
      <c r="C1448" s="17"/>
      <c r="D1448" s="18"/>
      <c r="E1448" s="12"/>
      <c r="F1448" s="12"/>
      <c r="G1448" s="40" t="str">
        <f>IF(OR(E1448="",F1448=""),"",NETWORKDAYS(E1448,F1448,Lister!$D$7:$D$13))</f>
        <v/>
      </c>
      <c r="H1448" s="14"/>
      <c r="I1448" s="25" t="str">
        <f t="shared" si="110"/>
        <v/>
      </c>
      <c r="J1448" s="45"/>
      <c r="K1448" s="46"/>
      <c r="L1448" s="15"/>
      <c r="M1448" s="49" t="str">
        <f t="shared" si="111"/>
        <v/>
      </c>
      <c r="N1448" s="47" t="str">
        <f t="shared" si="112"/>
        <v/>
      </c>
      <c r="O1448" s="15"/>
      <c r="P1448" s="15"/>
      <c r="Q1448" s="15"/>
      <c r="R1448" s="48" t="str">
        <f>IFERROR(MAX(IF(OR(O1448="",P1448="",Q1448=""),"",IF(AND(MONTH(E1448)=4,MONTH(F1448)=4),(NETWORKDAYS(E1448,F1448,Lister!$D$7:$D$13)-O1448)*N1448/NETWORKDAYS(Lister!$D$19,Lister!$E$19,Lister!$D$7:$D$13),IF(AND(MONTH(E1448)=4,MONTH(F1448)&gt;4),(NETWORKDAYS(E1448,Lister!$E$19,Lister!$D$7:$D$13)-O1448)*N1448/NETWORKDAYS(Lister!$D$19,Lister!$E$19,Lister!$D$7:$D$13),IF(MONTH(E1448)&gt;4,0)))),0),"")</f>
        <v/>
      </c>
      <c r="S1448" s="48" t="str">
        <f>IFERROR(MAX(IF(OR(O1448="",P1448="",Q1448=""),"",IF(AND(MONTH(E1448)=5,MONTH(F1448)=5),(NETWORKDAYS(E1448,F1448,Lister!$D$7:$D$13)-P1448)*N1448/NETWORKDAYS(Lister!$D$20,Lister!$E$20,Lister!$D$7:$D$13),IF(AND(MONTH(E1448)=4,MONTH(F1448)=5),(NETWORKDAYS(Lister!$D$20,F1448,Lister!$D$7:$D$13)-P1448)*N1448/NETWORKDAYS(Lister!$D$20,Lister!$E$20,Lister!$D$7:$D$13),IF(AND(MONTH(E1448)=5,MONTH(F1448)=6),(NETWORKDAYS(E1448,Lister!$E$20,Lister!$D$7:$D$13)-P1448)*N1448/NETWORKDAYS(Lister!$D$20,Lister!$E$20,Lister!$D$7:$D$13),IF(AND(MONTH(E1448)=4,MONTH(F1448)=6),(NETWORKDAYS(Lister!$D$20,Lister!$E$20,Lister!$D$7:$D$13)-P1448)*N1448/NETWORKDAYS(Lister!$D$20,Lister!$E$20,Lister!$D$7:$D$13),IF(OR(MONTH(F1448)=4,MONTH(E1448)=6),0)))))),0),"")</f>
        <v/>
      </c>
      <c r="T1448" s="48" t="str">
        <f>IFERROR(MAX(IF(OR(O1448="",P1448="",Q1448=""),"",IF(AND(MONTH(E1448)=6,MONTH(F1448)=6),(NETWORKDAYS(E1448,F1448,Lister!$D$7:$D$13)-Q1448)*N1448/NETWORKDAYS(Lister!$D$21,Lister!$E$21,Lister!$D$7:$D$13),IF(AND(MONTH(E1448)&lt;6,MONTH(F1448)=6),(NETWORKDAYS(Lister!$D$21,F1448,Lister!$D$7:$D$13)-Q1448)*N1448/NETWORKDAYS(Lister!$D$21,Lister!$E$21,Lister!$D$7:$D$13),IF(MONTH(F1448)&lt;6,0)))),0),"")</f>
        <v/>
      </c>
      <c r="U1448" s="50" t="str">
        <f t="shared" si="113"/>
        <v/>
      </c>
    </row>
    <row r="1449" spans="1:21" x14ac:dyDescent="0.35">
      <c r="A1449" s="11" t="str">
        <f t="shared" si="114"/>
        <v/>
      </c>
      <c r="B1449" s="32"/>
      <c r="C1449" s="17"/>
      <c r="D1449" s="18"/>
      <c r="E1449" s="12"/>
      <c r="F1449" s="12"/>
      <c r="G1449" s="40" t="str">
        <f>IF(OR(E1449="",F1449=""),"",NETWORKDAYS(E1449,F1449,Lister!$D$7:$D$13))</f>
        <v/>
      </c>
      <c r="H1449" s="14"/>
      <c r="I1449" s="25" t="str">
        <f t="shared" si="110"/>
        <v/>
      </c>
      <c r="J1449" s="45"/>
      <c r="K1449" s="46"/>
      <c r="L1449" s="15"/>
      <c r="M1449" s="49" t="str">
        <f t="shared" si="111"/>
        <v/>
      </c>
      <c r="N1449" s="47" t="str">
        <f t="shared" si="112"/>
        <v/>
      </c>
      <c r="O1449" s="15"/>
      <c r="P1449" s="15"/>
      <c r="Q1449" s="15"/>
      <c r="R1449" s="48" t="str">
        <f>IFERROR(MAX(IF(OR(O1449="",P1449="",Q1449=""),"",IF(AND(MONTH(E1449)=4,MONTH(F1449)=4),(NETWORKDAYS(E1449,F1449,Lister!$D$7:$D$13)-O1449)*N1449/NETWORKDAYS(Lister!$D$19,Lister!$E$19,Lister!$D$7:$D$13),IF(AND(MONTH(E1449)=4,MONTH(F1449)&gt;4),(NETWORKDAYS(E1449,Lister!$E$19,Lister!$D$7:$D$13)-O1449)*N1449/NETWORKDAYS(Lister!$D$19,Lister!$E$19,Lister!$D$7:$D$13),IF(MONTH(E1449)&gt;4,0)))),0),"")</f>
        <v/>
      </c>
      <c r="S1449" s="48" t="str">
        <f>IFERROR(MAX(IF(OR(O1449="",P1449="",Q1449=""),"",IF(AND(MONTH(E1449)=5,MONTH(F1449)=5),(NETWORKDAYS(E1449,F1449,Lister!$D$7:$D$13)-P1449)*N1449/NETWORKDAYS(Lister!$D$20,Lister!$E$20,Lister!$D$7:$D$13),IF(AND(MONTH(E1449)=4,MONTH(F1449)=5),(NETWORKDAYS(Lister!$D$20,F1449,Lister!$D$7:$D$13)-P1449)*N1449/NETWORKDAYS(Lister!$D$20,Lister!$E$20,Lister!$D$7:$D$13),IF(AND(MONTH(E1449)=5,MONTH(F1449)=6),(NETWORKDAYS(E1449,Lister!$E$20,Lister!$D$7:$D$13)-P1449)*N1449/NETWORKDAYS(Lister!$D$20,Lister!$E$20,Lister!$D$7:$D$13),IF(AND(MONTH(E1449)=4,MONTH(F1449)=6),(NETWORKDAYS(Lister!$D$20,Lister!$E$20,Lister!$D$7:$D$13)-P1449)*N1449/NETWORKDAYS(Lister!$D$20,Lister!$E$20,Lister!$D$7:$D$13),IF(OR(MONTH(F1449)=4,MONTH(E1449)=6),0)))))),0),"")</f>
        <v/>
      </c>
      <c r="T1449" s="48" t="str">
        <f>IFERROR(MAX(IF(OR(O1449="",P1449="",Q1449=""),"",IF(AND(MONTH(E1449)=6,MONTH(F1449)=6),(NETWORKDAYS(E1449,F1449,Lister!$D$7:$D$13)-Q1449)*N1449/NETWORKDAYS(Lister!$D$21,Lister!$E$21,Lister!$D$7:$D$13),IF(AND(MONTH(E1449)&lt;6,MONTH(F1449)=6),(NETWORKDAYS(Lister!$D$21,F1449,Lister!$D$7:$D$13)-Q1449)*N1449/NETWORKDAYS(Lister!$D$21,Lister!$E$21,Lister!$D$7:$D$13),IF(MONTH(F1449)&lt;6,0)))),0),"")</f>
        <v/>
      </c>
      <c r="U1449" s="50" t="str">
        <f t="shared" si="113"/>
        <v/>
      </c>
    </row>
    <row r="1450" spans="1:21" x14ac:dyDescent="0.35">
      <c r="A1450" s="11" t="str">
        <f t="shared" si="114"/>
        <v/>
      </c>
      <c r="B1450" s="32"/>
      <c r="C1450" s="17"/>
      <c r="D1450" s="18"/>
      <c r="E1450" s="12"/>
      <c r="F1450" s="12"/>
      <c r="G1450" s="40" t="str">
        <f>IF(OR(E1450="",F1450=""),"",NETWORKDAYS(E1450,F1450,Lister!$D$7:$D$13))</f>
        <v/>
      </c>
      <c r="H1450" s="14"/>
      <c r="I1450" s="25" t="str">
        <f t="shared" si="110"/>
        <v/>
      </c>
      <c r="J1450" s="45"/>
      <c r="K1450" s="46"/>
      <c r="L1450" s="15"/>
      <c r="M1450" s="49" t="str">
        <f t="shared" si="111"/>
        <v/>
      </c>
      <c r="N1450" s="47" t="str">
        <f t="shared" si="112"/>
        <v/>
      </c>
      <c r="O1450" s="15"/>
      <c r="P1450" s="15"/>
      <c r="Q1450" s="15"/>
      <c r="R1450" s="48" t="str">
        <f>IFERROR(MAX(IF(OR(O1450="",P1450="",Q1450=""),"",IF(AND(MONTH(E1450)=4,MONTH(F1450)=4),(NETWORKDAYS(E1450,F1450,Lister!$D$7:$D$13)-O1450)*N1450/NETWORKDAYS(Lister!$D$19,Lister!$E$19,Lister!$D$7:$D$13),IF(AND(MONTH(E1450)=4,MONTH(F1450)&gt;4),(NETWORKDAYS(E1450,Lister!$E$19,Lister!$D$7:$D$13)-O1450)*N1450/NETWORKDAYS(Lister!$D$19,Lister!$E$19,Lister!$D$7:$D$13),IF(MONTH(E1450)&gt;4,0)))),0),"")</f>
        <v/>
      </c>
      <c r="S1450" s="48" t="str">
        <f>IFERROR(MAX(IF(OR(O1450="",P1450="",Q1450=""),"",IF(AND(MONTH(E1450)=5,MONTH(F1450)=5),(NETWORKDAYS(E1450,F1450,Lister!$D$7:$D$13)-P1450)*N1450/NETWORKDAYS(Lister!$D$20,Lister!$E$20,Lister!$D$7:$D$13),IF(AND(MONTH(E1450)=4,MONTH(F1450)=5),(NETWORKDAYS(Lister!$D$20,F1450,Lister!$D$7:$D$13)-P1450)*N1450/NETWORKDAYS(Lister!$D$20,Lister!$E$20,Lister!$D$7:$D$13),IF(AND(MONTH(E1450)=5,MONTH(F1450)=6),(NETWORKDAYS(E1450,Lister!$E$20,Lister!$D$7:$D$13)-P1450)*N1450/NETWORKDAYS(Lister!$D$20,Lister!$E$20,Lister!$D$7:$D$13),IF(AND(MONTH(E1450)=4,MONTH(F1450)=6),(NETWORKDAYS(Lister!$D$20,Lister!$E$20,Lister!$D$7:$D$13)-P1450)*N1450/NETWORKDAYS(Lister!$D$20,Lister!$E$20,Lister!$D$7:$D$13),IF(OR(MONTH(F1450)=4,MONTH(E1450)=6),0)))))),0),"")</f>
        <v/>
      </c>
      <c r="T1450" s="48" t="str">
        <f>IFERROR(MAX(IF(OR(O1450="",P1450="",Q1450=""),"",IF(AND(MONTH(E1450)=6,MONTH(F1450)=6),(NETWORKDAYS(E1450,F1450,Lister!$D$7:$D$13)-Q1450)*N1450/NETWORKDAYS(Lister!$D$21,Lister!$E$21,Lister!$D$7:$D$13),IF(AND(MONTH(E1450)&lt;6,MONTH(F1450)=6),(NETWORKDAYS(Lister!$D$21,F1450,Lister!$D$7:$D$13)-Q1450)*N1450/NETWORKDAYS(Lister!$D$21,Lister!$E$21,Lister!$D$7:$D$13),IF(MONTH(F1450)&lt;6,0)))),0),"")</f>
        <v/>
      </c>
      <c r="U1450" s="50" t="str">
        <f t="shared" si="113"/>
        <v/>
      </c>
    </row>
    <row r="1451" spans="1:21" x14ac:dyDescent="0.35">
      <c r="A1451" s="11" t="str">
        <f t="shared" si="114"/>
        <v/>
      </c>
      <c r="B1451" s="32"/>
      <c r="C1451" s="17"/>
      <c r="D1451" s="18"/>
      <c r="E1451" s="12"/>
      <c r="F1451" s="12"/>
      <c r="G1451" s="40" t="str">
        <f>IF(OR(E1451="",F1451=""),"",NETWORKDAYS(E1451,F1451,Lister!$D$7:$D$13))</f>
        <v/>
      </c>
      <c r="H1451" s="14"/>
      <c r="I1451" s="25" t="str">
        <f t="shared" si="110"/>
        <v/>
      </c>
      <c r="J1451" s="45"/>
      <c r="K1451" s="46"/>
      <c r="L1451" s="15"/>
      <c r="M1451" s="49" t="str">
        <f t="shared" si="111"/>
        <v/>
      </c>
      <c r="N1451" s="47" t="str">
        <f t="shared" si="112"/>
        <v/>
      </c>
      <c r="O1451" s="15"/>
      <c r="P1451" s="15"/>
      <c r="Q1451" s="15"/>
      <c r="R1451" s="48" t="str">
        <f>IFERROR(MAX(IF(OR(O1451="",P1451="",Q1451=""),"",IF(AND(MONTH(E1451)=4,MONTH(F1451)=4),(NETWORKDAYS(E1451,F1451,Lister!$D$7:$D$13)-O1451)*N1451/NETWORKDAYS(Lister!$D$19,Lister!$E$19,Lister!$D$7:$D$13),IF(AND(MONTH(E1451)=4,MONTH(F1451)&gt;4),(NETWORKDAYS(E1451,Lister!$E$19,Lister!$D$7:$D$13)-O1451)*N1451/NETWORKDAYS(Lister!$D$19,Lister!$E$19,Lister!$D$7:$D$13),IF(MONTH(E1451)&gt;4,0)))),0),"")</f>
        <v/>
      </c>
      <c r="S1451" s="48" t="str">
        <f>IFERROR(MAX(IF(OR(O1451="",P1451="",Q1451=""),"",IF(AND(MONTH(E1451)=5,MONTH(F1451)=5),(NETWORKDAYS(E1451,F1451,Lister!$D$7:$D$13)-P1451)*N1451/NETWORKDAYS(Lister!$D$20,Lister!$E$20,Lister!$D$7:$D$13),IF(AND(MONTH(E1451)=4,MONTH(F1451)=5),(NETWORKDAYS(Lister!$D$20,F1451,Lister!$D$7:$D$13)-P1451)*N1451/NETWORKDAYS(Lister!$D$20,Lister!$E$20,Lister!$D$7:$D$13),IF(AND(MONTH(E1451)=5,MONTH(F1451)=6),(NETWORKDAYS(E1451,Lister!$E$20,Lister!$D$7:$D$13)-P1451)*N1451/NETWORKDAYS(Lister!$D$20,Lister!$E$20,Lister!$D$7:$D$13),IF(AND(MONTH(E1451)=4,MONTH(F1451)=6),(NETWORKDAYS(Lister!$D$20,Lister!$E$20,Lister!$D$7:$D$13)-P1451)*N1451/NETWORKDAYS(Lister!$D$20,Lister!$E$20,Lister!$D$7:$D$13),IF(OR(MONTH(F1451)=4,MONTH(E1451)=6),0)))))),0),"")</f>
        <v/>
      </c>
      <c r="T1451" s="48" t="str">
        <f>IFERROR(MAX(IF(OR(O1451="",P1451="",Q1451=""),"",IF(AND(MONTH(E1451)=6,MONTH(F1451)=6),(NETWORKDAYS(E1451,F1451,Lister!$D$7:$D$13)-Q1451)*N1451/NETWORKDAYS(Lister!$D$21,Lister!$E$21,Lister!$D$7:$D$13),IF(AND(MONTH(E1451)&lt;6,MONTH(F1451)=6),(NETWORKDAYS(Lister!$D$21,F1451,Lister!$D$7:$D$13)-Q1451)*N1451/NETWORKDAYS(Lister!$D$21,Lister!$E$21,Lister!$D$7:$D$13),IF(MONTH(F1451)&lt;6,0)))),0),"")</f>
        <v/>
      </c>
      <c r="U1451" s="50" t="str">
        <f t="shared" si="113"/>
        <v/>
      </c>
    </row>
    <row r="1452" spans="1:21" x14ac:dyDescent="0.35">
      <c r="A1452" s="11" t="str">
        <f t="shared" si="114"/>
        <v/>
      </c>
      <c r="B1452" s="32"/>
      <c r="C1452" s="17"/>
      <c r="D1452" s="18"/>
      <c r="E1452" s="12"/>
      <c r="F1452" s="12"/>
      <c r="G1452" s="40" t="str">
        <f>IF(OR(E1452="",F1452=""),"",NETWORKDAYS(E1452,F1452,Lister!$D$7:$D$13))</f>
        <v/>
      </c>
      <c r="H1452" s="14"/>
      <c r="I1452" s="25" t="str">
        <f t="shared" si="110"/>
        <v/>
      </c>
      <c r="J1452" s="45"/>
      <c r="K1452" s="46"/>
      <c r="L1452" s="15"/>
      <c r="M1452" s="49" t="str">
        <f t="shared" si="111"/>
        <v/>
      </c>
      <c r="N1452" s="47" t="str">
        <f t="shared" si="112"/>
        <v/>
      </c>
      <c r="O1452" s="15"/>
      <c r="P1452" s="15"/>
      <c r="Q1452" s="15"/>
      <c r="R1452" s="48" t="str">
        <f>IFERROR(MAX(IF(OR(O1452="",P1452="",Q1452=""),"",IF(AND(MONTH(E1452)=4,MONTH(F1452)=4),(NETWORKDAYS(E1452,F1452,Lister!$D$7:$D$13)-O1452)*N1452/NETWORKDAYS(Lister!$D$19,Lister!$E$19,Lister!$D$7:$D$13),IF(AND(MONTH(E1452)=4,MONTH(F1452)&gt;4),(NETWORKDAYS(E1452,Lister!$E$19,Lister!$D$7:$D$13)-O1452)*N1452/NETWORKDAYS(Lister!$D$19,Lister!$E$19,Lister!$D$7:$D$13),IF(MONTH(E1452)&gt;4,0)))),0),"")</f>
        <v/>
      </c>
      <c r="S1452" s="48" t="str">
        <f>IFERROR(MAX(IF(OR(O1452="",P1452="",Q1452=""),"",IF(AND(MONTH(E1452)=5,MONTH(F1452)=5),(NETWORKDAYS(E1452,F1452,Lister!$D$7:$D$13)-P1452)*N1452/NETWORKDAYS(Lister!$D$20,Lister!$E$20,Lister!$D$7:$D$13),IF(AND(MONTH(E1452)=4,MONTH(F1452)=5),(NETWORKDAYS(Lister!$D$20,F1452,Lister!$D$7:$D$13)-P1452)*N1452/NETWORKDAYS(Lister!$D$20,Lister!$E$20,Lister!$D$7:$D$13),IF(AND(MONTH(E1452)=5,MONTH(F1452)=6),(NETWORKDAYS(E1452,Lister!$E$20,Lister!$D$7:$D$13)-P1452)*N1452/NETWORKDAYS(Lister!$D$20,Lister!$E$20,Lister!$D$7:$D$13),IF(AND(MONTH(E1452)=4,MONTH(F1452)=6),(NETWORKDAYS(Lister!$D$20,Lister!$E$20,Lister!$D$7:$D$13)-P1452)*N1452/NETWORKDAYS(Lister!$D$20,Lister!$E$20,Lister!$D$7:$D$13),IF(OR(MONTH(F1452)=4,MONTH(E1452)=6),0)))))),0),"")</f>
        <v/>
      </c>
      <c r="T1452" s="48" t="str">
        <f>IFERROR(MAX(IF(OR(O1452="",P1452="",Q1452=""),"",IF(AND(MONTH(E1452)=6,MONTH(F1452)=6),(NETWORKDAYS(E1452,F1452,Lister!$D$7:$D$13)-Q1452)*N1452/NETWORKDAYS(Lister!$D$21,Lister!$E$21,Lister!$D$7:$D$13),IF(AND(MONTH(E1452)&lt;6,MONTH(F1452)=6),(NETWORKDAYS(Lister!$D$21,F1452,Lister!$D$7:$D$13)-Q1452)*N1452/NETWORKDAYS(Lister!$D$21,Lister!$E$21,Lister!$D$7:$D$13),IF(MONTH(F1452)&lt;6,0)))),0),"")</f>
        <v/>
      </c>
      <c r="U1452" s="50" t="str">
        <f t="shared" si="113"/>
        <v/>
      </c>
    </row>
    <row r="1453" spans="1:21" x14ac:dyDescent="0.35">
      <c r="A1453" s="11" t="str">
        <f t="shared" si="114"/>
        <v/>
      </c>
      <c r="B1453" s="32"/>
      <c r="C1453" s="17"/>
      <c r="D1453" s="18"/>
      <c r="E1453" s="12"/>
      <c r="F1453" s="12"/>
      <c r="G1453" s="40" t="str">
        <f>IF(OR(E1453="",F1453=""),"",NETWORKDAYS(E1453,F1453,Lister!$D$7:$D$13))</f>
        <v/>
      </c>
      <c r="H1453" s="14"/>
      <c r="I1453" s="25" t="str">
        <f t="shared" si="110"/>
        <v/>
      </c>
      <c r="J1453" s="45"/>
      <c r="K1453" s="46"/>
      <c r="L1453" s="15"/>
      <c r="M1453" s="49" t="str">
        <f t="shared" si="111"/>
        <v/>
      </c>
      <c r="N1453" s="47" t="str">
        <f t="shared" si="112"/>
        <v/>
      </c>
      <c r="O1453" s="15"/>
      <c r="P1453" s="15"/>
      <c r="Q1453" s="15"/>
      <c r="R1453" s="48" t="str">
        <f>IFERROR(MAX(IF(OR(O1453="",P1453="",Q1453=""),"",IF(AND(MONTH(E1453)=4,MONTH(F1453)=4),(NETWORKDAYS(E1453,F1453,Lister!$D$7:$D$13)-O1453)*N1453/NETWORKDAYS(Lister!$D$19,Lister!$E$19,Lister!$D$7:$D$13),IF(AND(MONTH(E1453)=4,MONTH(F1453)&gt;4),(NETWORKDAYS(E1453,Lister!$E$19,Lister!$D$7:$D$13)-O1453)*N1453/NETWORKDAYS(Lister!$D$19,Lister!$E$19,Lister!$D$7:$D$13),IF(MONTH(E1453)&gt;4,0)))),0),"")</f>
        <v/>
      </c>
      <c r="S1453" s="48" t="str">
        <f>IFERROR(MAX(IF(OR(O1453="",P1453="",Q1453=""),"",IF(AND(MONTH(E1453)=5,MONTH(F1453)=5),(NETWORKDAYS(E1453,F1453,Lister!$D$7:$D$13)-P1453)*N1453/NETWORKDAYS(Lister!$D$20,Lister!$E$20,Lister!$D$7:$D$13),IF(AND(MONTH(E1453)=4,MONTH(F1453)=5),(NETWORKDAYS(Lister!$D$20,F1453,Lister!$D$7:$D$13)-P1453)*N1453/NETWORKDAYS(Lister!$D$20,Lister!$E$20,Lister!$D$7:$D$13),IF(AND(MONTH(E1453)=5,MONTH(F1453)=6),(NETWORKDAYS(E1453,Lister!$E$20,Lister!$D$7:$D$13)-P1453)*N1453/NETWORKDAYS(Lister!$D$20,Lister!$E$20,Lister!$D$7:$D$13),IF(AND(MONTH(E1453)=4,MONTH(F1453)=6),(NETWORKDAYS(Lister!$D$20,Lister!$E$20,Lister!$D$7:$D$13)-P1453)*N1453/NETWORKDAYS(Lister!$D$20,Lister!$E$20,Lister!$D$7:$D$13),IF(OR(MONTH(F1453)=4,MONTH(E1453)=6),0)))))),0),"")</f>
        <v/>
      </c>
      <c r="T1453" s="48" t="str">
        <f>IFERROR(MAX(IF(OR(O1453="",P1453="",Q1453=""),"",IF(AND(MONTH(E1453)=6,MONTH(F1453)=6),(NETWORKDAYS(E1453,F1453,Lister!$D$7:$D$13)-Q1453)*N1453/NETWORKDAYS(Lister!$D$21,Lister!$E$21,Lister!$D$7:$D$13),IF(AND(MONTH(E1453)&lt;6,MONTH(F1453)=6),(NETWORKDAYS(Lister!$D$21,F1453,Lister!$D$7:$D$13)-Q1453)*N1453/NETWORKDAYS(Lister!$D$21,Lister!$E$21,Lister!$D$7:$D$13),IF(MONTH(F1453)&lt;6,0)))),0),"")</f>
        <v/>
      </c>
      <c r="U1453" s="50" t="str">
        <f t="shared" si="113"/>
        <v/>
      </c>
    </row>
    <row r="1454" spans="1:21" x14ac:dyDescent="0.35">
      <c r="A1454" s="11" t="str">
        <f t="shared" si="114"/>
        <v/>
      </c>
      <c r="B1454" s="32"/>
      <c r="C1454" s="17"/>
      <c r="D1454" s="18"/>
      <c r="E1454" s="12"/>
      <c r="F1454" s="12"/>
      <c r="G1454" s="40" t="str">
        <f>IF(OR(E1454="",F1454=""),"",NETWORKDAYS(E1454,F1454,Lister!$D$7:$D$13))</f>
        <v/>
      </c>
      <c r="H1454" s="14"/>
      <c r="I1454" s="25" t="str">
        <f t="shared" si="110"/>
        <v/>
      </c>
      <c r="J1454" s="45"/>
      <c r="K1454" s="46"/>
      <c r="L1454" s="15"/>
      <c r="M1454" s="49" t="str">
        <f t="shared" si="111"/>
        <v/>
      </c>
      <c r="N1454" s="47" t="str">
        <f t="shared" si="112"/>
        <v/>
      </c>
      <c r="O1454" s="15"/>
      <c r="P1454" s="15"/>
      <c r="Q1454" s="15"/>
      <c r="R1454" s="48" t="str">
        <f>IFERROR(MAX(IF(OR(O1454="",P1454="",Q1454=""),"",IF(AND(MONTH(E1454)=4,MONTH(F1454)=4),(NETWORKDAYS(E1454,F1454,Lister!$D$7:$D$13)-O1454)*N1454/NETWORKDAYS(Lister!$D$19,Lister!$E$19,Lister!$D$7:$D$13),IF(AND(MONTH(E1454)=4,MONTH(F1454)&gt;4),(NETWORKDAYS(E1454,Lister!$E$19,Lister!$D$7:$D$13)-O1454)*N1454/NETWORKDAYS(Lister!$D$19,Lister!$E$19,Lister!$D$7:$D$13),IF(MONTH(E1454)&gt;4,0)))),0),"")</f>
        <v/>
      </c>
      <c r="S1454" s="48" t="str">
        <f>IFERROR(MAX(IF(OR(O1454="",P1454="",Q1454=""),"",IF(AND(MONTH(E1454)=5,MONTH(F1454)=5),(NETWORKDAYS(E1454,F1454,Lister!$D$7:$D$13)-P1454)*N1454/NETWORKDAYS(Lister!$D$20,Lister!$E$20,Lister!$D$7:$D$13),IF(AND(MONTH(E1454)=4,MONTH(F1454)=5),(NETWORKDAYS(Lister!$D$20,F1454,Lister!$D$7:$D$13)-P1454)*N1454/NETWORKDAYS(Lister!$D$20,Lister!$E$20,Lister!$D$7:$D$13),IF(AND(MONTH(E1454)=5,MONTH(F1454)=6),(NETWORKDAYS(E1454,Lister!$E$20,Lister!$D$7:$D$13)-P1454)*N1454/NETWORKDAYS(Lister!$D$20,Lister!$E$20,Lister!$D$7:$D$13),IF(AND(MONTH(E1454)=4,MONTH(F1454)=6),(NETWORKDAYS(Lister!$D$20,Lister!$E$20,Lister!$D$7:$D$13)-P1454)*N1454/NETWORKDAYS(Lister!$D$20,Lister!$E$20,Lister!$D$7:$D$13),IF(OR(MONTH(F1454)=4,MONTH(E1454)=6),0)))))),0),"")</f>
        <v/>
      </c>
      <c r="T1454" s="48" t="str">
        <f>IFERROR(MAX(IF(OR(O1454="",P1454="",Q1454=""),"",IF(AND(MONTH(E1454)=6,MONTH(F1454)=6),(NETWORKDAYS(E1454,F1454,Lister!$D$7:$D$13)-Q1454)*N1454/NETWORKDAYS(Lister!$D$21,Lister!$E$21,Lister!$D$7:$D$13),IF(AND(MONTH(E1454)&lt;6,MONTH(F1454)=6),(NETWORKDAYS(Lister!$D$21,F1454,Lister!$D$7:$D$13)-Q1454)*N1454/NETWORKDAYS(Lister!$D$21,Lister!$E$21,Lister!$D$7:$D$13),IF(MONTH(F1454)&lt;6,0)))),0),"")</f>
        <v/>
      </c>
      <c r="U1454" s="50" t="str">
        <f t="shared" si="113"/>
        <v/>
      </c>
    </row>
    <row r="1455" spans="1:21" x14ac:dyDescent="0.35">
      <c r="A1455" s="11" t="str">
        <f t="shared" si="114"/>
        <v/>
      </c>
      <c r="B1455" s="32"/>
      <c r="C1455" s="17"/>
      <c r="D1455" s="18"/>
      <c r="E1455" s="12"/>
      <c r="F1455" s="12"/>
      <c r="G1455" s="40" t="str">
        <f>IF(OR(E1455="",F1455=""),"",NETWORKDAYS(E1455,F1455,Lister!$D$7:$D$13))</f>
        <v/>
      </c>
      <c r="H1455" s="14"/>
      <c r="I1455" s="25" t="str">
        <f t="shared" si="110"/>
        <v/>
      </c>
      <c r="J1455" s="45"/>
      <c r="K1455" s="46"/>
      <c r="L1455" s="15"/>
      <c r="M1455" s="49" t="str">
        <f t="shared" si="111"/>
        <v/>
      </c>
      <c r="N1455" s="47" t="str">
        <f t="shared" si="112"/>
        <v/>
      </c>
      <c r="O1455" s="15"/>
      <c r="P1455" s="15"/>
      <c r="Q1455" s="15"/>
      <c r="R1455" s="48" t="str">
        <f>IFERROR(MAX(IF(OR(O1455="",P1455="",Q1455=""),"",IF(AND(MONTH(E1455)=4,MONTH(F1455)=4),(NETWORKDAYS(E1455,F1455,Lister!$D$7:$D$13)-O1455)*N1455/NETWORKDAYS(Lister!$D$19,Lister!$E$19,Lister!$D$7:$D$13),IF(AND(MONTH(E1455)=4,MONTH(F1455)&gt;4),(NETWORKDAYS(E1455,Lister!$E$19,Lister!$D$7:$D$13)-O1455)*N1455/NETWORKDAYS(Lister!$D$19,Lister!$E$19,Lister!$D$7:$D$13),IF(MONTH(E1455)&gt;4,0)))),0),"")</f>
        <v/>
      </c>
      <c r="S1455" s="48" t="str">
        <f>IFERROR(MAX(IF(OR(O1455="",P1455="",Q1455=""),"",IF(AND(MONTH(E1455)=5,MONTH(F1455)=5),(NETWORKDAYS(E1455,F1455,Lister!$D$7:$D$13)-P1455)*N1455/NETWORKDAYS(Lister!$D$20,Lister!$E$20,Lister!$D$7:$D$13),IF(AND(MONTH(E1455)=4,MONTH(F1455)=5),(NETWORKDAYS(Lister!$D$20,F1455,Lister!$D$7:$D$13)-P1455)*N1455/NETWORKDAYS(Lister!$D$20,Lister!$E$20,Lister!$D$7:$D$13),IF(AND(MONTH(E1455)=5,MONTH(F1455)=6),(NETWORKDAYS(E1455,Lister!$E$20,Lister!$D$7:$D$13)-P1455)*N1455/NETWORKDAYS(Lister!$D$20,Lister!$E$20,Lister!$D$7:$D$13),IF(AND(MONTH(E1455)=4,MONTH(F1455)=6),(NETWORKDAYS(Lister!$D$20,Lister!$E$20,Lister!$D$7:$D$13)-P1455)*N1455/NETWORKDAYS(Lister!$D$20,Lister!$E$20,Lister!$D$7:$D$13),IF(OR(MONTH(F1455)=4,MONTH(E1455)=6),0)))))),0),"")</f>
        <v/>
      </c>
      <c r="T1455" s="48" t="str">
        <f>IFERROR(MAX(IF(OR(O1455="",P1455="",Q1455=""),"",IF(AND(MONTH(E1455)=6,MONTH(F1455)=6),(NETWORKDAYS(E1455,F1455,Lister!$D$7:$D$13)-Q1455)*N1455/NETWORKDAYS(Lister!$D$21,Lister!$E$21,Lister!$D$7:$D$13),IF(AND(MONTH(E1455)&lt;6,MONTH(F1455)=6),(NETWORKDAYS(Lister!$D$21,F1455,Lister!$D$7:$D$13)-Q1455)*N1455/NETWORKDAYS(Lister!$D$21,Lister!$E$21,Lister!$D$7:$D$13),IF(MONTH(F1455)&lt;6,0)))),0),"")</f>
        <v/>
      </c>
      <c r="U1455" s="50" t="str">
        <f t="shared" si="113"/>
        <v/>
      </c>
    </row>
    <row r="1456" spans="1:21" x14ac:dyDescent="0.35">
      <c r="A1456" s="11" t="str">
        <f t="shared" si="114"/>
        <v/>
      </c>
      <c r="B1456" s="32"/>
      <c r="C1456" s="17"/>
      <c r="D1456" s="18"/>
      <c r="E1456" s="12"/>
      <c r="F1456" s="12"/>
      <c r="G1456" s="40" t="str">
        <f>IF(OR(E1456="",F1456=""),"",NETWORKDAYS(E1456,F1456,Lister!$D$7:$D$13))</f>
        <v/>
      </c>
      <c r="H1456" s="14"/>
      <c r="I1456" s="25" t="str">
        <f t="shared" si="110"/>
        <v/>
      </c>
      <c r="J1456" s="45"/>
      <c r="K1456" s="46"/>
      <c r="L1456" s="15"/>
      <c r="M1456" s="49" t="str">
        <f t="shared" si="111"/>
        <v/>
      </c>
      <c r="N1456" s="47" t="str">
        <f t="shared" si="112"/>
        <v/>
      </c>
      <c r="O1456" s="15"/>
      <c r="P1456" s="15"/>
      <c r="Q1456" s="15"/>
      <c r="R1456" s="48" t="str">
        <f>IFERROR(MAX(IF(OR(O1456="",P1456="",Q1456=""),"",IF(AND(MONTH(E1456)=4,MONTH(F1456)=4),(NETWORKDAYS(E1456,F1456,Lister!$D$7:$D$13)-O1456)*N1456/NETWORKDAYS(Lister!$D$19,Lister!$E$19,Lister!$D$7:$D$13),IF(AND(MONTH(E1456)=4,MONTH(F1456)&gt;4),(NETWORKDAYS(E1456,Lister!$E$19,Lister!$D$7:$D$13)-O1456)*N1456/NETWORKDAYS(Lister!$D$19,Lister!$E$19,Lister!$D$7:$D$13),IF(MONTH(E1456)&gt;4,0)))),0),"")</f>
        <v/>
      </c>
      <c r="S1456" s="48" t="str">
        <f>IFERROR(MAX(IF(OR(O1456="",P1456="",Q1456=""),"",IF(AND(MONTH(E1456)=5,MONTH(F1456)=5),(NETWORKDAYS(E1456,F1456,Lister!$D$7:$D$13)-P1456)*N1456/NETWORKDAYS(Lister!$D$20,Lister!$E$20,Lister!$D$7:$D$13),IF(AND(MONTH(E1456)=4,MONTH(F1456)=5),(NETWORKDAYS(Lister!$D$20,F1456,Lister!$D$7:$D$13)-P1456)*N1456/NETWORKDAYS(Lister!$D$20,Lister!$E$20,Lister!$D$7:$D$13),IF(AND(MONTH(E1456)=5,MONTH(F1456)=6),(NETWORKDAYS(E1456,Lister!$E$20,Lister!$D$7:$D$13)-P1456)*N1456/NETWORKDAYS(Lister!$D$20,Lister!$E$20,Lister!$D$7:$D$13),IF(AND(MONTH(E1456)=4,MONTH(F1456)=6),(NETWORKDAYS(Lister!$D$20,Lister!$E$20,Lister!$D$7:$D$13)-P1456)*N1456/NETWORKDAYS(Lister!$D$20,Lister!$E$20,Lister!$D$7:$D$13),IF(OR(MONTH(F1456)=4,MONTH(E1456)=6),0)))))),0),"")</f>
        <v/>
      </c>
      <c r="T1456" s="48" t="str">
        <f>IFERROR(MAX(IF(OR(O1456="",P1456="",Q1456=""),"",IF(AND(MONTH(E1456)=6,MONTH(F1456)=6),(NETWORKDAYS(E1456,F1456,Lister!$D$7:$D$13)-Q1456)*N1456/NETWORKDAYS(Lister!$D$21,Lister!$E$21,Lister!$D$7:$D$13),IF(AND(MONTH(E1456)&lt;6,MONTH(F1456)=6),(NETWORKDAYS(Lister!$D$21,F1456,Lister!$D$7:$D$13)-Q1456)*N1456/NETWORKDAYS(Lister!$D$21,Lister!$E$21,Lister!$D$7:$D$13),IF(MONTH(F1456)&lt;6,0)))),0),"")</f>
        <v/>
      </c>
      <c r="U1456" s="50" t="str">
        <f t="shared" si="113"/>
        <v/>
      </c>
    </row>
    <row r="1457" spans="1:21" x14ac:dyDescent="0.35">
      <c r="A1457" s="11" t="str">
        <f t="shared" si="114"/>
        <v/>
      </c>
      <c r="B1457" s="32"/>
      <c r="C1457" s="17"/>
      <c r="D1457" s="18"/>
      <c r="E1457" s="12"/>
      <c r="F1457" s="12"/>
      <c r="G1457" s="40" t="str">
        <f>IF(OR(E1457="",F1457=""),"",NETWORKDAYS(E1457,F1457,Lister!$D$7:$D$13))</f>
        <v/>
      </c>
      <c r="H1457" s="14"/>
      <c r="I1457" s="25" t="str">
        <f t="shared" si="110"/>
        <v/>
      </c>
      <c r="J1457" s="45"/>
      <c r="K1457" s="46"/>
      <c r="L1457" s="15"/>
      <c r="M1457" s="49" t="str">
        <f t="shared" si="111"/>
        <v/>
      </c>
      <c r="N1457" s="47" t="str">
        <f t="shared" si="112"/>
        <v/>
      </c>
      <c r="O1457" s="15"/>
      <c r="P1457" s="15"/>
      <c r="Q1457" s="15"/>
      <c r="R1457" s="48" t="str">
        <f>IFERROR(MAX(IF(OR(O1457="",P1457="",Q1457=""),"",IF(AND(MONTH(E1457)=4,MONTH(F1457)=4),(NETWORKDAYS(E1457,F1457,Lister!$D$7:$D$13)-O1457)*N1457/NETWORKDAYS(Lister!$D$19,Lister!$E$19,Lister!$D$7:$D$13),IF(AND(MONTH(E1457)=4,MONTH(F1457)&gt;4),(NETWORKDAYS(E1457,Lister!$E$19,Lister!$D$7:$D$13)-O1457)*N1457/NETWORKDAYS(Lister!$D$19,Lister!$E$19,Lister!$D$7:$D$13),IF(MONTH(E1457)&gt;4,0)))),0),"")</f>
        <v/>
      </c>
      <c r="S1457" s="48" t="str">
        <f>IFERROR(MAX(IF(OR(O1457="",P1457="",Q1457=""),"",IF(AND(MONTH(E1457)=5,MONTH(F1457)=5),(NETWORKDAYS(E1457,F1457,Lister!$D$7:$D$13)-P1457)*N1457/NETWORKDAYS(Lister!$D$20,Lister!$E$20,Lister!$D$7:$D$13),IF(AND(MONTH(E1457)=4,MONTH(F1457)=5),(NETWORKDAYS(Lister!$D$20,F1457,Lister!$D$7:$D$13)-P1457)*N1457/NETWORKDAYS(Lister!$D$20,Lister!$E$20,Lister!$D$7:$D$13),IF(AND(MONTH(E1457)=5,MONTH(F1457)=6),(NETWORKDAYS(E1457,Lister!$E$20,Lister!$D$7:$D$13)-P1457)*N1457/NETWORKDAYS(Lister!$D$20,Lister!$E$20,Lister!$D$7:$D$13),IF(AND(MONTH(E1457)=4,MONTH(F1457)=6),(NETWORKDAYS(Lister!$D$20,Lister!$E$20,Lister!$D$7:$D$13)-P1457)*N1457/NETWORKDAYS(Lister!$D$20,Lister!$E$20,Lister!$D$7:$D$13),IF(OR(MONTH(F1457)=4,MONTH(E1457)=6),0)))))),0),"")</f>
        <v/>
      </c>
      <c r="T1457" s="48" t="str">
        <f>IFERROR(MAX(IF(OR(O1457="",P1457="",Q1457=""),"",IF(AND(MONTH(E1457)=6,MONTH(F1457)=6),(NETWORKDAYS(E1457,F1457,Lister!$D$7:$D$13)-Q1457)*N1457/NETWORKDAYS(Lister!$D$21,Lister!$E$21,Lister!$D$7:$D$13),IF(AND(MONTH(E1457)&lt;6,MONTH(F1457)=6),(NETWORKDAYS(Lister!$D$21,F1457,Lister!$D$7:$D$13)-Q1457)*N1457/NETWORKDAYS(Lister!$D$21,Lister!$E$21,Lister!$D$7:$D$13),IF(MONTH(F1457)&lt;6,0)))),0),"")</f>
        <v/>
      </c>
      <c r="U1457" s="50" t="str">
        <f t="shared" si="113"/>
        <v/>
      </c>
    </row>
    <row r="1458" spans="1:21" x14ac:dyDescent="0.35">
      <c r="A1458" s="11" t="str">
        <f t="shared" si="114"/>
        <v/>
      </c>
      <c r="B1458" s="32"/>
      <c r="C1458" s="17"/>
      <c r="D1458" s="18"/>
      <c r="E1458" s="12"/>
      <c r="F1458" s="12"/>
      <c r="G1458" s="40" t="str">
        <f>IF(OR(E1458="",F1458=""),"",NETWORKDAYS(E1458,F1458,Lister!$D$7:$D$13))</f>
        <v/>
      </c>
      <c r="H1458" s="14"/>
      <c r="I1458" s="25" t="str">
        <f t="shared" si="110"/>
        <v/>
      </c>
      <c r="J1458" s="45"/>
      <c r="K1458" s="46"/>
      <c r="L1458" s="15"/>
      <c r="M1458" s="49" t="str">
        <f t="shared" si="111"/>
        <v/>
      </c>
      <c r="N1458" s="47" t="str">
        <f t="shared" si="112"/>
        <v/>
      </c>
      <c r="O1458" s="15"/>
      <c r="P1458" s="15"/>
      <c r="Q1458" s="15"/>
      <c r="R1458" s="48" t="str">
        <f>IFERROR(MAX(IF(OR(O1458="",P1458="",Q1458=""),"",IF(AND(MONTH(E1458)=4,MONTH(F1458)=4),(NETWORKDAYS(E1458,F1458,Lister!$D$7:$D$13)-O1458)*N1458/NETWORKDAYS(Lister!$D$19,Lister!$E$19,Lister!$D$7:$D$13),IF(AND(MONTH(E1458)=4,MONTH(F1458)&gt;4),(NETWORKDAYS(E1458,Lister!$E$19,Lister!$D$7:$D$13)-O1458)*N1458/NETWORKDAYS(Lister!$D$19,Lister!$E$19,Lister!$D$7:$D$13),IF(MONTH(E1458)&gt;4,0)))),0),"")</f>
        <v/>
      </c>
      <c r="S1458" s="48" t="str">
        <f>IFERROR(MAX(IF(OR(O1458="",P1458="",Q1458=""),"",IF(AND(MONTH(E1458)=5,MONTH(F1458)=5),(NETWORKDAYS(E1458,F1458,Lister!$D$7:$D$13)-P1458)*N1458/NETWORKDAYS(Lister!$D$20,Lister!$E$20,Lister!$D$7:$D$13),IF(AND(MONTH(E1458)=4,MONTH(F1458)=5),(NETWORKDAYS(Lister!$D$20,F1458,Lister!$D$7:$D$13)-P1458)*N1458/NETWORKDAYS(Lister!$D$20,Lister!$E$20,Lister!$D$7:$D$13),IF(AND(MONTH(E1458)=5,MONTH(F1458)=6),(NETWORKDAYS(E1458,Lister!$E$20,Lister!$D$7:$D$13)-P1458)*N1458/NETWORKDAYS(Lister!$D$20,Lister!$E$20,Lister!$D$7:$D$13),IF(AND(MONTH(E1458)=4,MONTH(F1458)=6),(NETWORKDAYS(Lister!$D$20,Lister!$E$20,Lister!$D$7:$D$13)-P1458)*N1458/NETWORKDAYS(Lister!$D$20,Lister!$E$20,Lister!$D$7:$D$13),IF(OR(MONTH(F1458)=4,MONTH(E1458)=6),0)))))),0),"")</f>
        <v/>
      </c>
      <c r="T1458" s="48" t="str">
        <f>IFERROR(MAX(IF(OR(O1458="",P1458="",Q1458=""),"",IF(AND(MONTH(E1458)=6,MONTH(F1458)=6),(NETWORKDAYS(E1458,F1458,Lister!$D$7:$D$13)-Q1458)*N1458/NETWORKDAYS(Lister!$D$21,Lister!$E$21,Lister!$D$7:$D$13),IF(AND(MONTH(E1458)&lt;6,MONTH(F1458)=6),(NETWORKDAYS(Lister!$D$21,F1458,Lister!$D$7:$D$13)-Q1458)*N1458/NETWORKDAYS(Lister!$D$21,Lister!$E$21,Lister!$D$7:$D$13),IF(MONTH(F1458)&lt;6,0)))),0),"")</f>
        <v/>
      </c>
      <c r="U1458" s="50" t="str">
        <f t="shared" si="113"/>
        <v/>
      </c>
    </row>
    <row r="1459" spans="1:21" x14ac:dyDescent="0.35">
      <c r="A1459" s="11" t="str">
        <f t="shared" si="114"/>
        <v/>
      </c>
      <c r="B1459" s="32"/>
      <c r="C1459" s="17"/>
      <c r="D1459" s="18"/>
      <c r="E1459" s="12"/>
      <c r="F1459" s="12"/>
      <c r="G1459" s="40" t="str">
        <f>IF(OR(E1459="",F1459=""),"",NETWORKDAYS(E1459,F1459,Lister!$D$7:$D$13))</f>
        <v/>
      </c>
      <c r="H1459" s="14"/>
      <c r="I1459" s="25" t="str">
        <f t="shared" si="110"/>
        <v/>
      </c>
      <c r="J1459" s="45"/>
      <c r="K1459" s="46"/>
      <c r="L1459" s="15"/>
      <c r="M1459" s="49" t="str">
        <f t="shared" si="111"/>
        <v/>
      </c>
      <c r="N1459" s="47" t="str">
        <f t="shared" si="112"/>
        <v/>
      </c>
      <c r="O1459" s="15"/>
      <c r="P1459" s="15"/>
      <c r="Q1459" s="15"/>
      <c r="R1459" s="48" t="str">
        <f>IFERROR(MAX(IF(OR(O1459="",P1459="",Q1459=""),"",IF(AND(MONTH(E1459)=4,MONTH(F1459)=4),(NETWORKDAYS(E1459,F1459,Lister!$D$7:$D$13)-O1459)*N1459/NETWORKDAYS(Lister!$D$19,Lister!$E$19,Lister!$D$7:$D$13),IF(AND(MONTH(E1459)=4,MONTH(F1459)&gt;4),(NETWORKDAYS(E1459,Lister!$E$19,Lister!$D$7:$D$13)-O1459)*N1459/NETWORKDAYS(Lister!$D$19,Lister!$E$19,Lister!$D$7:$D$13),IF(MONTH(E1459)&gt;4,0)))),0),"")</f>
        <v/>
      </c>
      <c r="S1459" s="48" t="str">
        <f>IFERROR(MAX(IF(OR(O1459="",P1459="",Q1459=""),"",IF(AND(MONTH(E1459)=5,MONTH(F1459)=5),(NETWORKDAYS(E1459,F1459,Lister!$D$7:$D$13)-P1459)*N1459/NETWORKDAYS(Lister!$D$20,Lister!$E$20,Lister!$D$7:$D$13),IF(AND(MONTH(E1459)=4,MONTH(F1459)=5),(NETWORKDAYS(Lister!$D$20,F1459,Lister!$D$7:$D$13)-P1459)*N1459/NETWORKDAYS(Lister!$D$20,Lister!$E$20,Lister!$D$7:$D$13),IF(AND(MONTH(E1459)=5,MONTH(F1459)=6),(NETWORKDAYS(E1459,Lister!$E$20,Lister!$D$7:$D$13)-P1459)*N1459/NETWORKDAYS(Lister!$D$20,Lister!$E$20,Lister!$D$7:$D$13),IF(AND(MONTH(E1459)=4,MONTH(F1459)=6),(NETWORKDAYS(Lister!$D$20,Lister!$E$20,Lister!$D$7:$D$13)-P1459)*N1459/NETWORKDAYS(Lister!$D$20,Lister!$E$20,Lister!$D$7:$D$13),IF(OR(MONTH(F1459)=4,MONTH(E1459)=6),0)))))),0),"")</f>
        <v/>
      </c>
      <c r="T1459" s="48" t="str">
        <f>IFERROR(MAX(IF(OR(O1459="",P1459="",Q1459=""),"",IF(AND(MONTH(E1459)=6,MONTH(F1459)=6),(NETWORKDAYS(E1459,F1459,Lister!$D$7:$D$13)-Q1459)*N1459/NETWORKDAYS(Lister!$D$21,Lister!$E$21,Lister!$D$7:$D$13),IF(AND(MONTH(E1459)&lt;6,MONTH(F1459)=6),(NETWORKDAYS(Lister!$D$21,F1459,Lister!$D$7:$D$13)-Q1459)*N1459/NETWORKDAYS(Lister!$D$21,Lister!$E$21,Lister!$D$7:$D$13),IF(MONTH(F1459)&lt;6,0)))),0),"")</f>
        <v/>
      </c>
      <c r="U1459" s="50" t="str">
        <f t="shared" si="113"/>
        <v/>
      </c>
    </row>
    <row r="1460" spans="1:21" x14ac:dyDescent="0.35">
      <c r="A1460" s="11" t="str">
        <f t="shared" si="114"/>
        <v/>
      </c>
      <c r="B1460" s="32"/>
      <c r="C1460" s="17"/>
      <c r="D1460" s="18"/>
      <c r="E1460" s="12"/>
      <c r="F1460" s="12"/>
      <c r="G1460" s="40" t="str">
        <f>IF(OR(E1460="",F1460=""),"",NETWORKDAYS(E1460,F1460,Lister!$D$7:$D$13))</f>
        <v/>
      </c>
      <c r="H1460" s="14"/>
      <c r="I1460" s="25" t="str">
        <f t="shared" si="110"/>
        <v/>
      </c>
      <c r="J1460" s="45"/>
      <c r="K1460" s="46"/>
      <c r="L1460" s="15"/>
      <c r="M1460" s="49" t="str">
        <f t="shared" si="111"/>
        <v/>
      </c>
      <c r="N1460" s="47" t="str">
        <f t="shared" si="112"/>
        <v/>
      </c>
      <c r="O1460" s="15"/>
      <c r="P1460" s="15"/>
      <c r="Q1460" s="15"/>
      <c r="R1460" s="48" t="str">
        <f>IFERROR(MAX(IF(OR(O1460="",P1460="",Q1460=""),"",IF(AND(MONTH(E1460)=4,MONTH(F1460)=4),(NETWORKDAYS(E1460,F1460,Lister!$D$7:$D$13)-O1460)*N1460/NETWORKDAYS(Lister!$D$19,Lister!$E$19,Lister!$D$7:$D$13),IF(AND(MONTH(E1460)=4,MONTH(F1460)&gt;4),(NETWORKDAYS(E1460,Lister!$E$19,Lister!$D$7:$D$13)-O1460)*N1460/NETWORKDAYS(Lister!$D$19,Lister!$E$19,Lister!$D$7:$D$13),IF(MONTH(E1460)&gt;4,0)))),0),"")</f>
        <v/>
      </c>
      <c r="S1460" s="48" t="str">
        <f>IFERROR(MAX(IF(OR(O1460="",P1460="",Q1460=""),"",IF(AND(MONTH(E1460)=5,MONTH(F1460)=5),(NETWORKDAYS(E1460,F1460,Lister!$D$7:$D$13)-P1460)*N1460/NETWORKDAYS(Lister!$D$20,Lister!$E$20,Lister!$D$7:$D$13),IF(AND(MONTH(E1460)=4,MONTH(F1460)=5),(NETWORKDAYS(Lister!$D$20,F1460,Lister!$D$7:$D$13)-P1460)*N1460/NETWORKDAYS(Lister!$D$20,Lister!$E$20,Lister!$D$7:$D$13),IF(AND(MONTH(E1460)=5,MONTH(F1460)=6),(NETWORKDAYS(E1460,Lister!$E$20,Lister!$D$7:$D$13)-P1460)*N1460/NETWORKDAYS(Lister!$D$20,Lister!$E$20,Lister!$D$7:$D$13),IF(AND(MONTH(E1460)=4,MONTH(F1460)=6),(NETWORKDAYS(Lister!$D$20,Lister!$E$20,Lister!$D$7:$D$13)-P1460)*N1460/NETWORKDAYS(Lister!$D$20,Lister!$E$20,Lister!$D$7:$D$13),IF(OR(MONTH(F1460)=4,MONTH(E1460)=6),0)))))),0),"")</f>
        <v/>
      </c>
      <c r="T1460" s="48" t="str">
        <f>IFERROR(MAX(IF(OR(O1460="",P1460="",Q1460=""),"",IF(AND(MONTH(E1460)=6,MONTH(F1460)=6),(NETWORKDAYS(E1460,F1460,Lister!$D$7:$D$13)-Q1460)*N1460/NETWORKDAYS(Lister!$D$21,Lister!$E$21,Lister!$D$7:$D$13),IF(AND(MONTH(E1460)&lt;6,MONTH(F1460)=6),(NETWORKDAYS(Lister!$D$21,F1460,Lister!$D$7:$D$13)-Q1460)*N1460/NETWORKDAYS(Lister!$D$21,Lister!$E$21,Lister!$D$7:$D$13),IF(MONTH(F1460)&lt;6,0)))),0),"")</f>
        <v/>
      </c>
      <c r="U1460" s="50" t="str">
        <f t="shared" si="113"/>
        <v/>
      </c>
    </row>
    <row r="1461" spans="1:21" x14ac:dyDescent="0.35">
      <c r="A1461" s="11" t="str">
        <f t="shared" si="114"/>
        <v/>
      </c>
      <c r="B1461" s="32"/>
      <c r="C1461" s="17"/>
      <c r="D1461" s="18"/>
      <c r="E1461" s="12"/>
      <c r="F1461" s="12"/>
      <c r="G1461" s="40" t="str">
        <f>IF(OR(E1461="",F1461=""),"",NETWORKDAYS(E1461,F1461,Lister!$D$7:$D$13))</f>
        <v/>
      </c>
      <c r="H1461" s="14"/>
      <c r="I1461" s="25" t="str">
        <f t="shared" si="110"/>
        <v/>
      </c>
      <c r="J1461" s="45"/>
      <c r="K1461" s="46"/>
      <c r="L1461" s="15"/>
      <c r="M1461" s="49" t="str">
        <f t="shared" si="111"/>
        <v/>
      </c>
      <c r="N1461" s="47" t="str">
        <f t="shared" si="112"/>
        <v/>
      </c>
      <c r="O1461" s="15"/>
      <c r="P1461" s="15"/>
      <c r="Q1461" s="15"/>
      <c r="R1461" s="48" t="str">
        <f>IFERROR(MAX(IF(OR(O1461="",P1461="",Q1461=""),"",IF(AND(MONTH(E1461)=4,MONTH(F1461)=4),(NETWORKDAYS(E1461,F1461,Lister!$D$7:$D$13)-O1461)*N1461/NETWORKDAYS(Lister!$D$19,Lister!$E$19,Lister!$D$7:$D$13),IF(AND(MONTH(E1461)=4,MONTH(F1461)&gt;4),(NETWORKDAYS(E1461,Lister!$E$19,Lister!$D$7:$D$13)-O1461)*N1461/NETWORKDAYS(Lister!$D$19,Lister!$E$19,Lister!$D$7:$D$13),IF(MONTH(E1461)&gt;4,0)))),0),"")</f>
        <v/>
      </c>
      <c r="S1461" s="48" t="str">
        <f>IFERROR(MAX(IF(OR(O1461="",P1461="",Q1461=""),"",IF(AND(MONTH(E1461)=5,MONTH(F1461)=5),(NETWORKDAYS(E1461,F1461,Lister!$D$7:$D$13)-P1461)*N1461/NETWORKDAYS(Lister!$D$20,Lister!$E$20,Lister!$D$7:$D$13),IF(AND(MONTH(E1461)=4,MONTH(F1461)=5),(NETWORKDAYS(Lister!$D$20,F1461,Lister!$D$7:$D$13)-P1461)*N1461/NETWORKDAYS(Lister!$D$20,Lister!$E$20,Lister!$D$7:$D$13),IF(AND(MONTH(E1461)=5,MONTH(F1461)=6),(NETWORKDAYS(E1461,Lister!$E$20,Lister!$D$7:$D$13)-P1461)*N1461/NETWORKDAYS(Lister!$D$20,Lister!$E$20,Lister!$D$7:$D$13),IF(AND(MONTH(E1461)=4,MONTH(F1461)=6),(NETWORKDAYS(Lister!$D$20,Lister!$E$20,Lister!$D$7:$D$13)-P1461)*N1461/NETWORKDAYS(Lister!$D$20,Lister!$E$20,Lister!$D$7:$D$13),IF(OR(MONTH(F1461)=4,MONTH(E1461)=6),0)))))),0),"")</f>
        <v/>
      </c>
      <c r="T1461" s="48" t="str">
        <f>IFERROR(MAX(IF(OR(O1461="",P1461="",Q1461=""),"",IF(AND(MONTH(E1461)=6,MONTH(F1461)=6),(NETWORKDAYS(E1461,F1461,Lister!$D$7:$D$13)-Q1461)*N1461/NETWORKDAYS(Lister!$D$21,Lister!$E$21,Lister!$D$7:$D$13),IF(AND(MONTH(E1461)&lt;6,MONTH(F1461)=6),(NETWORKDAYS(Lister!$D$21,F1461,Lister!$D$7:$D$13)-Q1461)*N1461/NETWORKDAYS(Lister!$D$21,Lister!$E$21,Lister!$D$7:$D$13),IF(MONTH(F1461)&lt;6,0)))),0),"")</f>
        <v/>
      </c>
      <c r="U1461" s="50" t="str">
        <f t="shared" si="113"/>
        <v/>
      </c>
    </row>
    <row r="1462" spans="1:21" x14ac:dyDescent="0.35">
      <c r="A1462" s="11" t="str">
        <f t="shared" si="114"/>
        <v/>
      </c>
      <c r="B1462" s="32"/>
      <c r="C1462" s="17"/>
      <c r="D1462" s="18"/>
      <c r="E1462" s="12"/>
      <c r="F1462" s="12"/>
      <c r="G1462" s="40" t="str">
        <f>IF(OR(E1462="",F1462=""),"",NETWORKDAYS(E1462,F1462,Lister!$D$7:$D$13))</f>
        <v/>
      </c>
      <c r="H1462" s="14"/>
      <c r="I1462" s="25" t="str">
        <f t="shared" si="110"/>
        <v/>
      </c>
      <c r="J1462" s="45"/>
      <c r="K1462" s="46"/>
      <c r="L1462" s="15"/>
      <c r="M1462" s="49" t="str">
        <f t="shared" si="111"/>
        <v/>
      </c>
      <c r="N1462" s="47" t="str">
        <f t="shared" si="112"/>
        <v/>
      </c>
      <c r="O1462" s="15"/>
      <c r="P1462" s="15"/>
      <c r="Q1462" s="15"/>
      <c r="R1462" s="48" t="str">
        <f>IFERROR(MAX(IF(OR(O1462="",P1462="",Q1462=""),"",IF(AND(MONTH(E1462)=4,MONTH(F1462)=4),(NETWORKDAYS(E1462,F1462,Lister!$D$7:$D$13)-O1462)*N1462/NETWORKDAYS(Lister!$D$19,Lister!$E$19,Lister!$D$7:$D$13),IF(AND(MONTH(E1462)=4,MONTH(F1462)&gt;4),(NETWORKDAYS(E1462,Lister!$E$19,Lister!$D$7:$D$13)-O1462)*N1462/NETWORKDAYS(Lister!$D$19,Lister!$E$19,Lister!$D$7:$D$13),IF(MONTH(E1462)&gt;4,0)))),0),"")</f>
        <v/>
      </c>
      <c r="S1462" s="48" t="str">
        <f>IFERROR(MAX(IF(OR(O1462="",P1462="",Q1462=""),"",IF(AND(MONTH(E1462)=5,MONTH(F1462)=5),(NETWORKDAYS(E1462,F1462,Lister!$D$7:$D$13)-P1462)*N1462/NETWORKDAYS(Lister!$D$20,Lister!$E$20,Lister!$D$7:$D$13),IF(AND(MONTH(E1462)=4,MONTH(F1462)=5),(NETWORKDAYS(Lister!$D$20,F1462,Lister!$D$7:$D$13)-P1462)*N1462/NETWORKDAYS(Lister!$D$20,Lister!$E$20,Lister!$D$7:$D$13),IF(AND(MONTH(E1462)=5,MONTH(F1462)=6),(NETWORKDAYS(E1462,Lister!$E$20,Lister!$D$7:$D$13)-P1462)*N1462/NETWORKDAYS(Lister!$D$20,Lister!$E$20,Lister!$D$7:$D$13),IF(AND(MONTH(E1462)=4,MONTH(F1462)=6),(NETWORKDAYS(Lister!$D$20,Lister!$E$20,Lister!$D$7:$D$13)-P1462)*N1462/NETWORKDAYS(Lister!$D$20,Lister!$E$20,Lister!$D$7:$D$13),IF(OR(MONTH(F1462)=4,MONTH(E1462)=6),0)))))),0),"")</f>
        <v/>
      </c>
      <c r="T1462" s="48" t="str">
        <f>IFERROR(MAX(IF(OR(O1462="",P1462="",Q1462=""),"",IF(AND(MONTH(E1462)=6,MONTH(F1462)=6),(NETWORKDAYS(E1462,F1462,Lister!$D$7:$D$13)-Q1462)*N1462/NETWORKDAYS(Lister!$D$21,Lister!$E$21,Lister!$D$7:$D$13),IF(AND(MONTH(E1462)&lt;6,MONTH(F1462)=6),(NETWORKDAYS(Lister!$D$21,F1462,Lister!$D$7:$D$13)-Q1462)*N1462/NETWORKDAYS(Lister!$D$21,Lister!$E$21,Lister!$D$7:$D$13),IF(MONTH(F1462)&lt;6,0)))),0),"")</f>
        <v/>
      </c>
      <c r="U1462" s="50" t="str">
        <f t="shared" si="113"/>
        <v/>
      </c>
    </row>
    <row r="1463" spans="1:21" x14ac:dyDescent="0.35">
      <c r="A1463" s="11" t="str">
        <f t="shared" si="114"/>
        <v/>
      </c>
      <c r="B1463" s="32"/>
      <c r="C1463" s="17"/>
      <c r="D1463" s="18"/>
      <c r="E1463" s="12"/>
      <c r="F1463" s="12"/>
      <c r="G1463" s="40" t="str">
        <f>IF(OR(E1463="",F1463=""),"",NETWORKDAYS(E1463,F1463,Lister!$D$7:$D$13))</f>
        <v/>
      </c>
      <c r="H1463" s="14"/>
      <c r="I1463" s="25" t="str">
        <f t="shared" si="110"/>
        <v/>
      </c>
      <c r="J1463" s="45"/>
      <c r="K1463" s="46"/>
      <c r="L1463" s="15"/>
      <c r="M1463" s="49" t="str">
        <f t="shared" si="111"/>
        <v/>
      </c>
      <c r="N1463" s="47" t="str">
        <f t="shared" si="112"/>
        <v/>
      </c>
      <c r="O1463" s="15"/>
      <c r="P1463" s="15"/>
      <c r="Q1463" s="15"/>
      <c r="R1463" s="48" t="str">
        <f>IFERROR(MAX(IF(OR(O1463="",P1463="",Q1463=""),"",IF(AND(MONTH(E1463)=4,MONTH(F1463)=4),(NETWORKDAYS(E1463,F1463,Lister!$D$7:$D$13)-O1463)*N1463/NETWORKDAYS(Lister!$D$19,Lister!$E$19,Lister!$D$7:$D$13),IF(AND(MONTH(E1463)=4,MONTH(F1463)&gt;4),(NETWORKDAYS(E1463,Lister!$E$19,Lister!$D$7:$D$13)-O1463)*N1463/NETWORKDAYS(Lister!$D$19,Lister!$E$19,Lister!$D$7:$D$13),IF(MONTH(E1463)&gt;4,0)))),0),"")</f>
        <v/>
      </c>
      <c r="S1463" s="48" t="str">
        <f>IFERROR(MAX(IF(OR(O1463="",P1463="",Q1463=""),"",IF(AND(MONTH(E1463)=5,MONTH(F1463)=5),(NETWORKDAYS(E1463,F1463,Lister!$D$7:$D$13)-P1463)*N1463/NETWORKDAYS(Lister!$D$20,Lister!$E$20,Lister!$D$7:$D$13),IF(AND(MONTH(E1463)=4,MONTH(F1463)=5),(NETWORKDAYS(Lister!$D$20,F1463,Lister!$D$7:$D$13)-P1463)*N1463/NETWORKDAYS(Lister!$D$20,Lister!$E$20,Lister!$D$7:$D$13),IF(AND(MONTH(E1463)=5,MONTH(F1463)=6),(NETWORKDAYS(E1463,Lister!$E$20,Lister!$D$7:$D$13)-P1463)*N1463/NETWORKDAYS(Lister!$D$20,Lister!$E$20,Lister!$D$7:$D$13),IF(AND(MONTH(E1463)=4,MONTH(F1463)=6),(NETWORKDAYS(Lister!$D$20,Lister!$E$20,Lister!$D$7:$D$13)-P1463)*N1463/NETWORKDAYS(Lister!$D$20,Lister!$E$20,Lister!$D$7:$D$13),IF(OR(MONTH(F1463)=4,MONTH(E1463)=6),0)))))),0),"")</f>
        <v/>
      </c>
      <c r="T1463" s="48" t="str">
        <f>IFERROR(MAX(IF(OR(O1463="",P1463="",Q1463=""),"",IF(AND(MONTH(E1463)=6,MONTH(F1463)=6),(NETWORKDAYS(E1463,F1463,Lister!$D$7:$D$13)-Q1463)*N1463/NETWORKDAYS(Lister!$D$21,Lister!$E$21,Lister!$D$7:$D$13),IF(AND(MONTH(E1463)&lt;6,MONTH(F1463)=6),(NETWORKDAYS(Lister!$D$21,F1463,Lister!$D$7:$D$13)-Q1463)*N1463/NETWORKDAYS(Lister!$D$21,Lister!$E$21,Lister!$D$7:$D$13),IF(MONTH(F1463)&lt;6,0)))),0),"")</f>
        <v/>
      </c>
      <c r="U1463" s="50" t="str">
        <f t="shared" si="113"/>
        <v/>
      </c>
    </row>
    <row r="1464" spans="1:21" x14ac:dyDescent="0.35">
      <c r="A1464" s="11" t="str">
        <f t="shared" si="114"/>
        <v/>
      </c>
      <c r="B1464" s="32"/>
      <c r="C1464" s="17"/>
      <c r="D1464" s="18"/>
      <c r="E1464" s="12"/>
      <c r="F1464" s="12"/>
      <c r="G1464" s="40" t="str">
        <f>IF(OR(E1464="",F1464=""),"",NETWORKDAYS(E1464,F1464,Lister!$D$7:$D$13))</f>
        <v/>
      </c>
      <c r="H1464" s="14"/>
      <c r="I1464" s="25" t="str">
        <f t="shared" si="110"/>
        <v/>
      </c>
      <c r="J1464" s="45"/>
      <c r="K1464" s="46"/>
      <c r="L1464" s="15"/>
      <c r="M1464" s="49" t="str">
        <f t="shared" si="111"/>
        <v/>
      </c>
      <c r="N1464" s="47" t="str">
        <f t="shared" si="112"/>
        <v/>
      </c>
      <c r="O1464" s="15"/>
      <c r="P1464" s="15"/>
      <c r="Q1464" s="15"/>
      <c r="R1464" s="48" t="str">
        <f>IFERROR(MAX(IF(OR(O1464="",P1464="",Q1464=""),"",IF(AND(MONTH(E1464)=4,MONTH(F1464)=4),(NETWORKDAYS(E1464,F1464,Lister!$D$7:$D$13)-O1464)*N1464/NETWORKDAYS(Lister!$D$19,Lister!$E$19,Lister!$D$7:$D$13),IF(AND(MONTH(E1464)=4,MONTH(F1464)&gt;4),(NETWORKDAYS(E1464,Lister!$E$19,Lister!$D$7:$D$13)-O1464)*N1464/NETWORKDAYS(Lister!$D$19,Lister!$E$19,Lister!$D$7:$D$13),IF(MONTH(E1464)&gt;4,0)))),0),"")</f>
        <v/>
      </c>
      <c r="S1464" s="48" t="str">
        <f>IFERROR(MAX(IF(OR(O1464="",P1464="",Q1464=""),"",IF(AND(MONTH(E1464)=5,MONTH(F1464)=5),(NETWORKDAYS(E1464,F1464,Lister!$D$7:$D$13)-P1464)*N1464/NETWORKDAYS(Lister!$D$20,Lister!$E$20,Lister!$D$7:$D$13),IF(AND(MONTH(E1464)=4,MONTH(F1464)=5),(NETWORKDAYS(Lister!$D$20,F1464,Lister!$D$7:$D$13)-P1464)*N1464/NETWORKDAYS(Lister!$D$20,Lister!$E$20,Lister!$D$7:$D$13),IF(AND(MONTH(E1464)=5,MONTH(F1464)=6),(NETWORKDAYS(E1464,Lister!$E$20,Lister!$D$7:$D$13)-P1464)*N1464/NETWORKDAYS(Lister!$D$20,Lister!$E$20,Lister!$D$7:$D$13),IF(AND(MONTH(E1464)=4,MONTH(F1464)=6),(NETWORKDAYS(Lister!$D$20,Lister!$E$20,Lister!$D$7:$D$13)-P1464)*N1464/NETWORKDAYS(Lister!$D$20,Lister!$E$20,Lister!$D$7:$D$13),IF(OR(MONTH(F1464)=4,MONTH(E1464)=6),0)))))),0),"")</f>
        <v/>
      </c>
      <c r="T1464" s="48" t="str">
        <f>IFERROR(MAX(IF(OR(O1464="",P1464="",Q1464=""),"",IF(AND(MONTH(E1464)=6,MONTH(F1464)=6),(NETWORKDAYS(E1464,F1464,Lister!$D$7:$D$13)-Q1464)*N1464/NETWORKDAYS(Lister!$D$21,Lister!$E$21,Lister!$D$7:$D$13),IF(AND(MONTH(E1464)&lt;6,MONTH(F1464)=6),(NETWORKDAYS(Lister!$D$21,F1464,Lister!$D$7:$D$13)-Q1464)*N1464/NETWORKDAYS(Lister!$D$21,Lister!$E$21,Lister!$D$7:$D$13),IF(MONTH(F1464)&lt;6,0)))),0),"")</f>
        <v/>
      </c>
      <c r="U1464" s="50" t="str">
        <f t="shared" si="113"/>
        <v/>
      </c>
    </row>
    <row r="1465" spans="1:21" x14ac:dyDescent="0.35">
      <c r="A1465" s="11" t="str">
        <f t="shared" si="114"/>
        <v/>
      </c>
      <c r="B1465" s="32"/>
      <c r="C1465" s="17"/>
      <c r="D1465" s="18"/>
      <c r="E1465" s="12"/>
      <c r="F1465" s="12"/>
      <c r="G1465" s="40" t="str">
        <f>IF(OR(E1465="",F1465=""),"",NETWORKDAYS(E1465,F1465,Lister!$D$7:$D$13))</f>
        <v/>
      </c>
      <c r="H1465" s="14"/>
      <c r="I1465" s="25" t="str">
        <f t="shared" si="110"/>
        <v/>
      </c>
      <c r="J1465" s="45"/>
      <c r="K1465" s="46"/>
      <c r="L1465" s="15"/>
      <c r="M1465" s="49" t="str">
        <f t="shared" si="111"/>
        <v/>
      </c>
      <c r="N1465" s="47" t="str">
        <f t="shared" si="112"/>
        <v/>
      </c>
      <c r="O1465" s="15"/>
      <c r="P1465" s="15"/>
      <c r="Q1465" s="15"/>
      <c r="R1465" s="48" t="str">
        <f>IFERROR(MAX(IF(OR(O1465="",P1465="",Q1465=""),"",IF(AND(MONTH(E1465)=4,MONTH(F1465)=4),(NETWORKDAYS(E1465,F1465,Lister!$D$7:$D$13)-O1465)*N1465/NETWORKDAYS(Lister!$D$19,Lister!$E$19,Lister!$D$7:$D$13),IF(AND(MONTH(E1465)=4,MONTH(F1465)&gt;4),(NETWORKDAYS(E1465,Lister!$E$19,Lister!$D$7:$D$13)-O1465)*N1465/NETWORKDAYS(Lister!$D$19,Lister!$E$19,Lister!$D$7:$D$13),IF(MONTH(E1465)&gt;4,0)))),0),"")</f>
        <v/>
      </c>
      <c r="S1465" s="48" t="str">
        <f>IFERROR(MAX(IF(OR(O1465="",P1465="",Q1465=""),"",IF(AND(MONTH(E1465)=5,MONTH(F1465)=5),(NETWORKDAYS(E1465,F1465,Lister!$D$7:$D$13)-P1465)*N1465/NETWORKDAYS(Lister!$D$20,Lister!$E$20,Lister!$D$7:$D$13),IF(AND(MONTH(E1465)=4,MONTH(F1465)=5),(NETWORKDAYS(Lister!$D$20,F1465,Lister!$D$7:$D$13)-P1465)*N1465/NETWORKDAYS(Lister!$D$20,Lister!$E$20,Lister!$D$7:$D$13),IF(AND(MONTH(E1465)=5,MONTH(F1465)=6),(NETWORKDAYS(E1465,Lister!$E$20,Lister!$D$7:$D$13)-P1465)*N1465/NETWORKDAYS(Lister!$D$20,Lister!$E$20,Lister!$D$7:$D$13),IF(AND(MONTH(E1465)=4,MONTH(F1465)=6),(NETWORKDAYS(Lister!$D$20,Lister!$E$20,Lister!$D$7:$D$13)-P1465)*N1465/NETWORKDAYS(Lister!$D$20,Lister!$E$20,Lister!$D$7:$D$13),IF(OR(MONTH(F1465)=4,MONTH(E1465)=6),0)))))),0),"")</f>
        <v/>
      </c>
      <c r="T1465" s="48" t="str">
        <f>IFERROR(MAX(IF(OR(O1465="",P1465="",Q1465=""),"",IF(AND(MONTH(E1465)=6,MONTH(F1465)=6),(NETWORKDAYS(E1465,F1465,Lister!$D$7:$D$13)-Q1465)*N1465/NETWORKDAYS(Lister!$D$21,Lister!$E$21,Lister!$D$7:$D$13),IF(AND(MONTH(E1465)&lt;6,MONTH(F1465)=6),(NETWORKDAYS(Lister!$D$21,F1465,Lister!$D$7:$D$13)-Q1465)*N1465/NETWORKDAYS(Lister!$D$21,Lister!$E$21,Lister!$D$7:$D$13),IF(MONTH(F1465)&lt;6,0)))),0),"")</f>
        <v/>
      </c>
      <c r="U1465" s="50" t="str">
        <f t="shared" si="113"/>
        <v/>
      </c>
    </row>
    <row r="1466" spans="1:21" x14ac:dyDescent="0.35">
      <c r="A1466" s="11" t="str">
        <f t="shared" si="114"/>
        <v/>
      </c>
      <c r="B1466" s="32"/>
      <c r="C1466" s="17"/>
      <c r="D1466" s="18"/>
      <c r="E1466" s="12"/>
      <c r="F1466" s="12"/>
      <c r="G1466" s="40" t="str">
        <f>IF(OR(E1466="",F1466=""),"",NETWORKDAYS(E1466,F1466,Lister!$D$7:$D$13))</f>
        <v/>
      </c>
      <c r="H1466" s="14"/>
      <c r="I1466" s="25" t="str">
        <f t="shared" si="110"/>
        <v/>
      </c>
      <c r="J1466" s="45"/>
      <c r="K1466" s="46"/>
      <c r="L1466" s="15"/>
      <c r="M1466" s="49" t="str">
        <f t="shared" si="111"/>
        <v/>
      </c>
      <c r="N1466" s="47" t="str">
        <f t="shared" si="112"/>
        <v/>
      </c>
      <c r="O1466" s="15"/>
      <c r="P1466" s="15"/>
      <c r="Q1466" s="15"/>
      <c r="R1466" s="48" t="str">
        <f>IFERROR(MAX(IF(OR(O1466="",P1466="",Q1466=""),"",IF(AND(MONTH(E1466)=4,MONTH(F1466)=4),(NETWORKDAYS(E1466,F1466,Lister!$D$7:$D$13)-O1466)*N1466/NETWORKDAYS(Lister!$D$19,Lister!$E$19,Lister!$D$7:$D$13),IF(AND(MONTH(E1466)=4,MONTH(F1466)&gt;4),(NETWORKDAYS(E1466,Lister!$E$19,Lister!$D$7:$D$13)-O1466)*N1466/NETWORKDAYS(Lister!$D$19,Lister!$E$19,Lister!$D$7:$D$13),IF(MONTH(E1466)&gt;4,0)))),0),"")</f>
        <v/>
      </c>
      <c r="S1466" s="48" t="str">
        <f>IFERROR(MAX(IF(OR(O1466="",P1466="",Q1466=""),"",IF(AND(MONTH(E1466)=5,MONTH(F1466)=5),(NETWORKDAYS(E1466,F1466,Lister!$D$7:$D$13)-P1466)*N1466/NETWORKDAYS(Lister!$D$20,Lister!$E$20,Lister!$D$7:$D$13),IF(AND(MONTH(E1466)=4,MONTH(F1466)=5),(NETWORKDAYS(Lister!$D$20,F1466,Lister!$D$7:$D$13)-P1466)*N1466/NETWORKDAYS(Lister!$D$20,Lister!$E$20,Lister!$D$7:$D$13),IF(AND(MONTH(E1466)=5,MONTH(F1466)=6),(NETWORKDAYS(E1466,Lister!$E$20,Lister!$D$7:$D$13)-P1466)*N1466/NETWORKDAYS(Lister!$D$20,Lister!$E$20,Lister!$D$7:$D$13),IF(AND(MONTH(E1466)=4,MONTH(F1466)=6),(NETWORKDAYS(Lister!$D$20,Lister!$E$20,Lister!$D$7:$D$13)-P1466)*N1466/NETWORKDAYS(Lister!$D$20,Lister!$E$20,Lister!$D$7:$D$13),IF(OR(MONTH(F1466)=4,MONTH(E1466)=6),0)))))),0),"")</f>
        <v/>
      </c>
      <c r="T1466" s="48" t="str">
        <f>IFERROR(MAX(IF(OR(O1466="",P1466="",Q1466=""),"",IF(AND(MONTH(E1466)=6,MONTH(F1466)=6),(NETWORKDAYS(E1466,F1466,Lister!$D$7:$D$13)-Q1466)*N1466/NETWORKDAYS(Lister!$D$21,Lister!$E$21,Lister!$D$7:$D$13),IF(AND(MONTH(E1466)&lt;6,MONTH(F1466)=6),(NETWORKDAYS(Lister!$D$21,F1466,Lister!$D$7:$D$13)-Q1466)*N1466/NETWORKDAYS(Lister!$D$21,Lister!$E$21,Lister!$D$7:$D$13),IF(MONTH(F1466)&lt;6,0)))),0),"")</f>
        <v/>
      </c>
      <c r="U1466" s="50" t="str">
        <f t="shared" si="113"/>
        <v/>
      </c>
    </row>
    <row r="1467" spans="1:21" x14ac:dyDescent="0.35">
      <c r="A1467" s="11" t="str">
        <f t="shared" si="114"/>
        <v/>
      </c>
      <c r="B1467" s="32"/>
      <c r="C1467" s="17"/>
      <c r="D1467" s="18"/>
      <c r="E1467" s="12"/>
      <c r="F1467" s="12"/>
      <c r="G1467" s="40" t="str">
        <f>IF(OR(E1467="",F1467=""),"",NETWORKDAYS(E1467,F1467,Lister!$D$7:$D$13))</f>
        <v/>
      </c>
      <c r="H1467" s="14"/>
      <c r="I1467" s="25" t="str">
        <f t="shared" si="110"/>
        <v/>
      </c>
      <c r="J1467" s="45"/>
      <c r="K1467" s="46"/>
      <c r="L1467" s="15"/>
      <c r="M1467" s="49" t="str">
        <f t="shared" si="111"/>
        <v/>
      </c>
      <c r="N1467" s="47" t="str">
        <f t="shared" si="112"/>
        <v/>
      </c>
      <c r="O1467" s="15"/>
      <c r="P1467" s="15"/>
      <c r="Q1467" s="15"/>
      <c r="R1467" s="48" t="str">
        <f>IFERROR(MAX(IF(OR(O1467="",P1467="",Q1467=""),"",IF(AND(MONTH(E1467)=4,MONTH(F1467)=4),(NETWORKDAYS(E1467,F1467,Lister!$D$7:$D$13)-O1467)*N1467/NETWORKDAYS(Lister!$D$19,Lister!$E$19,Lister!$D$7:$D$13),IF(AND(MONTH(E1467)=4,MONTH(F1467)&gt;4),(NETWORKDAYS(E1467,Lister!$E$19,Lister!$D$7:$D$13)-O1467)*N1467/NETWORKDAYS(Lister!$D$19,Lister!$E$19,Lister!$D$7:$D$13),IF(MONTH(E1467)&gt;4,0)))),0),"")</f>
        <v/>
      </c>
      <c r="S1467" s="48" t="str">
        <f>IFERROR(MAX(IF(OR(O1467="",P1467="",Q1467=""),"",IF(AND(MONTH(E1467)=5,MONTH(F1467)=5),(NETWORKDAYS(E1467,F1467,Lister!$D$7:$D$13)-P1467)*N1467/NETWORKDAYS(Lister!$D$20,Lister!$E$20,Lister!$D$7:$D$13),IF(AND(MONTH(E1467)=4,MONTH(F1467)=5),(NETWORKDAYS(Lister!$D$20,F1467,Lister!$D$7:$D$13)-P1467)*N1467/NETWORKDAYS(Lister!$D$20,Lister!$E$20,Lister!$D$7:$D$13),IF(AND(MONTH(E1467)=5,MONTH(F1467)=6),(NETWORKDAYS(E1467,Lister!$E$20,Lister!$D$7:$D$13)-P1467)*N1467/NETWORKDAYS(Lister!$D$20,Lister!$E$20,Lister!$D$7:$D$13),IF(AND(MONTH(E1467)=4,MONTH(F1467)=6),(NETWORKDAYS(Lister!$D$20,Lister!$E$20,Lister!$D$7:$D$13)-P1467)*N1467/NETWORKDAYS(Lister!$D$20,Lister!$E$20,Lister!$D$7:$D$13),IF(OR(MONTH(F1467)=4,MONTH(E1467)=6),0)))))),0),"")</f>
        <v/>
      </c>
      <c r="T1467" s="48" t="str">
        <f>IFERROR(MAX(IF(OR(O1467="",P1467="",Q1467=""),"",IF(AND(MONTH(E1467)=6,MONTH(F1467)=6),(NETWORKDAYS(E1467,F1467,Lister!$D$7:$D$13)-Q1467)*N1467/NETWORKDAYS(Lister!$D$21,Lister!$E$21,Lister!$D$7:$D$13),IF(AND(MONTH(E1467)&lt;6,MONTH(F1467)=6),(NETWORKDAYS(Lister!$D$21,F1467,Lister!$D$7:$D$13)-Q1467)*N1467/NETWORKDAYS(Lister!$D$21,Lister!$E$21,Lister!$D$7:$D$13),IF(MONTH(F1467)&lt;6,0)))),0),"")</f>
        <v/>
      </c>
      <c r="U1467" s="50" t="str">
        <f t="shared" si="113"/>
        <v/>
      </c>
    </row>
    <row r="1468" spans="1:21" x14ac:dyDescent="0.35">
      <c r="A1468" s="11" t="str">
        <f t="shared" si="114"/>
        <v/>
      </c>
      <c r="B1468" s="32"/>
      <c r="C1468" s="17"/>
      <c r="D1468" s="18"/>
      <c r="E1468" s="12"/>
      <c r="F1468" s="12"/>
      <c r="G1468" s="40" t="str">
        <f>IF(OR(E1468="",F1468=""),"",NETWORKDAYS(E1468,F1468,Lister!$D$7:$D$13))</f>
        <v/>
      </c>
      <c r="H1468" s="14"/>
      <c r="I1468" s="25" t="str">
        <f t="shared" si="110"/>
        <v/>
      </c>
      <c r="J1468" s="45"/>
      <c r="K1468" s="46"/>
      <c r="L1468" s="15"/>
      <c r="M1468" s="49" t="str">
        <f t="shared" si="111"/>
        <v/>
      </c>
      <c r="N1468" s="47" t="str">
        <f t="shared" si="112"/>
        <v/>
      </c>
      <c r="O1468" s="15"/>
      <c r="P1468" s="15"/>
      <c r="Q1468" s="15"/>
      <c r="R1468" s="48" t="str">
        <f>IFERROR(MAX(IF(OR(O1468="",P1468="",Q1468=""),"",IF(AND(MONTH(E1468)=4,MONTH(F1468)=4),(NETWORKDAYS(E1468,F1468,Lister!$D$7:$D$13)-O1468)*N1468/NETWORKDAYS(Lister!$D$19,Lister!$E$19,Lister!$D$7:$D$13),IF(AND(MONTH(E1468)=4,MONTH(F1468)&gt;4),(NETWORKDAYS(E1468,Lister!$E$19,Lister!$D$7:$D$13)-O1468)*N1468/NETWORKDAYS(Lister!$D$19,Lister!$E$19,Lister!$D$7:$D$13),IF(MONTH(E1468)&gt;4,0)))),0),"")</f>
        <v/>
      </c>
      <c r="S1468" s="48" t="str">
        <f>IFERROR(MAX(IF(OR(O1468="",P1468="",Q1468=""),"",IF(AND(MONTH(E1468)=5,MONTH(F1468)=5),(NETWORKDAYS(E1468,F1468,Lister!$D$7:$D$13)-P1468)*N1468/NETWORKDAYS(Lister!$D$20,Lister!$E$20,Lister!$D$7:$D$13),IF(AND(MONTH(E1468)=4,MONTH(F1468)=5),(NETWORKDAYS(Lister!$D$20,F1468,Lister!$D$7:$D$13)-P1468)*N1468/NETWORKDAYS(Lister!$D$20,Lister!$E$20,Lister!$D$7:$D$13),IF(AND(MONTH(E1468)=5,MONTH(F1468)=6),(NETWORKDAYS(E1468,Lister!$E$20,Lister!$D$7:$D$13)-P1468)*N1468/NETWORKDAYS(Lister!$D$20,Lister!$E$20,Lister!$D$7:$D$13),IF(AND(MONTH(E1468)=4,MONTH(F1468)=6),(NETWORKDAYS(Lister!$D$20,Lister!$E$20,Lister!$D$7:$D$13)-P1468)*N1468/NETWORKDAYS(Lister!$D$20,Lister!$E$20,Lister!$D$7:$D$13),IF(OR(MONTH(F1468)=4,MONTH(E1468)=6),0)))))),0),"")</f>
        <v/>
      </c>
      <c r="T1468" s="48" t="str">
        <f>IFERROR(MAX(IF(OR(O1468="",P1468="",Q1468=""),"",IF(AND(MONTH(E1468)=6,MONTH(F1468)=6),(NETWORKDAYS(E1468,F1468,Lister!$D$7:$D$13)-Q1468)*N1468/NETWORKDAYS(Lister!$D$21,Lister!$E$21,Lister!$D$7:$D$13),IF(AND(MONTH(E1468)&lt;6,MONTH(F1468)=6),(NETWORKDAYS(Lister!$D$21,F1468,Lister!$D$7:$D$13)-Q1468)*N1468/NETWORKDAYS(Lister!$D$21,Lister!$E$21,Lister!$D$7:$D$13),IF(MONTH(F1468)&lt;6,0)))),0),"")</f>
        <v/>
      </c>
      <c r="U1468" s="50" t="str">
        <f t="shared" si="113"/>
        <v/>
      </c>
    </row>
    <row r="1469" spans="1:21" x14ac:dyDescent="0.35">
      <c r="A1469" s="11" t="str">
        <f t="shared" si="114"/>
        <v/>
      </c>
      <c r="B1469" s="32"/>
      <c r="C1469" s="17"/>
      <c r="D1469" s="18"/>
      <c r="E1469" s="12"/>
      <c r="F1469" s="12"/>
      <c r="G1469" s="40" t="str">
        <f>IF(OR(E1469="",F1469=""),"",NETWORKDAYS(E1469,F1469,Lister!$D$7:$D$13))</f>
        <v/>
      </c>
      <c r="H1469" s="14"/>
      <c r="I1469" s="25" t="str">
        <f t="shared" si="110"/>
        <v/>
      </c>
      <c r="J1469" s="45"/>
      <c r="K1469" s="46"/>
      <c r="L1469" s="15"/>
      <c r="M1469" s="49" t="str">
        <f t="shared" si="111"/>
        <v/>
      </c>
      <c r="N1469" s="47" t="str">
        <f t="shared" si="112"/>
        <v/>
      </c>
      <c r="O1469" s="15"/>
      <c r="P1469" s="15"/>
      <c r="Q1469" s="15"/>
      <c r="R1469" s="48" t="str">
        <f>IFERROR(MAX(IF(OR(O1469="",P1469="",Q1469=""),"",IF(AND(MONTH(E1469)=4,MONTH(F1469)=4),(NETWORKDAYS(E1469,F1469,Lister!$D$7:$D$13)-O1469)*N1469/NETWORKDAYS(Lister!$D$19,Lister!$E$19,Lister!$D$7:$D$13),IF(AND(MONTH(E1469)=4,MONTH(F1469)&gt;4),(NETWORKDAYS(E1469,Lister!$E$19,Lister!$D$7:$D$13)-O1469)*N1469/NETWORKDAYS(Lister!$D$19,Lister!$E$19,Lister!$D$7:$D$13),IF(MONTH(E1469)&gt;4,0)))),0),"")</f>
        <v/>
      </c>
      <c r="S1469" s="48" t="str">
        <f>IFERROR(MAX(IF(OR(O1469="",P1469="",Q1469=""),"",IF(AND(MONTH(E1469)=5,MONTH(F1469)=5),(NETWORKDAYS(E1469,F1469,Lister!$D$7:$D$13)-P1469)*N1469/NETWORKDAYS(Lister!$D$20,Lister!$E$20,Lister!$D$7:$D$13),IF(AND(MONTH(E1469)=4,MONTH(F1469)=5),(NETWORKDAYS(Lister!$D$20,F1469,Lister!$D$7:$D$13)-P1469)*N1469/NETWORKDAYS(Lister!$D$20,Lister!$E$20,Lister!$D$7:$D$13),IF(AND(MONTH(E1469)=5,MONTH(F1469)=6),(NETWORKDAYS(E1469,Lister!$E$20,Lister!$D$7:$D$13)-P1469)*N1469/NETWORKDAYS(Lister!$D$20,Lister!$E$20,Lister!$D$7:$D$13),IF(AND(MONTH(E1469)=4,MONTH(F1469)=6),(NETWORKDAYS(Lister!$D$20,Lister!$E$20,Lister!$D$7:$D$13)-P1469)*N1469/NETWORKDAYS(Lister!$D$20,Lister!$E$20,Lister!$D$7:$D$13),IF(OR(MONTH(F1469)=4,MONTH(E1469)=6),0)))))),0),"")</f>
        <v/>
      </c>
      <c r="T1469" s="48" t="str">
        <f>IFERROR(MAX(IF(OR(O1469="",P1469="",Q1469=""),"",IF(AND(MONTH(E1469)=6,MONTH(F1469)=6),(NETWORKDAYS(E1469,F1469,Lister!$D$7:$D$13)-Q1469)*N1469/NETWORKDAYS(Lister!$D$21,Lister!$E$21,Lister!$D$7:$D$13),IF(AND(MONTH(E1469)&lt;6,MONTH(F1469)=6),(NETWORKDAYS(Lister!$D$21,F1469,Lister!$D$7:$D$13)-Q1469)*N1469/NETWORKDAYS(Lister!$D$21,Lister!$E$21,Lister!$D$7:$D$13),IF(MONTH(F1469)&lt;6,0)))),0),"")</f>
        <v/>
      </c>
      <c r="U1469" s="50" t="str">
        <f t="shared" si="113"/>
        <v/>
      </c>
    </row>
    <row r="1470" spans="1:21" x14ac:dyDescent="0.35">
      <c r="A1470" s="11" t="str">
        <f t="shared" si="114"/>
        <v/>
      </c>
      <c r="B1470" s="32"/>
      <c r="C1470" s="17"/>
      <c r="D1470" s="18"/>
      <c r="E1470" s="12"/>
      <c r="F1470" s="12"/>
      <c r="G1470" s="40" t="str">
        <f>IF(OR(E1470="",F1470=""),"",NETWORKDAYS(E1470,F1470,Lister!$D$7:$D$13))</f>
        <v/>
      </c>
      <c r="H1470" s="14"/>
      <c r="I1470" s="25" t="str">
        <f t="shared" si="110"/>
        <v/>
      </c>
      <c r="J1470" s="45"/>
      <c r="K1470" s="46"/>
      <c r="L1470" s="15"/>
      <c r="M1470" s="49" t="str">
        <f t="shared" si="111"/>
        <v/>
      </c>
      <c r="N1470" s="47" t="str">
        <f t="shared" si="112"/>
        <v/>
      </c>
      <c r="O1470" s="15"/>
      <c r="P1470" s="15"/>
      <c r="Q1470" s="15"/>
      <c r="R1470" s="48" t="str">
        <f>IFERROR(MAX(IF(OR(O1470="",P1470="",Q1470=""),"",IF(AND(MONTH(E1470)=4,MONTH(F1470)=4),(NETWORKDAYS(E1470,F1470,Lister!$D$7:$D$13)-O1470)*N1470/NETWORKDAYS(Lister!$D$19,Lister!$E$19,Lister!$D$7:$D$13),IF(AND(MONTH(E1470)=4,MONTH(F1470)&gt;4),(NETWORKDAYS(E1470,Lister!$E$19,Lister!$D$7:$D$13)-O1470)*N1470/NETWORKDAYS(Lister!$D$19,Lister!$E$19,Lister!$D$7:$D$13),IF(MONTH(E1470)&gt;4,0)))),0),"")</f>
        <v/>
      </c>
      <c r="S1470" s="48" t="str">
        <f>IFERROR(MAX(IF(OR(O1470="",P1470="",Q1470=""),"",IF(AND(MONTH(E1470)=5,MONTH(F1470)=5),(NETWORKDAYS(E1470,F1470,Lister!$D$7:$D$13)-P1470)*N1470/NETWORKDAYS(Lister!$D$20,Lister!$E$20,Lister!$D$7:$D$13),IF(AND(MONTH(E1470)=4,MONTH(F1470)=5),(NETWORKDAYS(Lister!$D$20,F1470,Lister!$D$7:$D$13)-P1470)*N1470/NETWORKDAYS(Lister!$D$20,Lister!$E$20,Lister!$D$7:$D$13),IF(AND(MONTH(E1470)=5,MONTH(F1470)=6),(NETWORKDAYS(E1470,Lister!$E$20,Lister!$D$7:$D$13)-P1470)*N1470/NETWORKDAYS(Lister!$D$20,Lister!$E$20,Lister!$D$7:$D$13),IF(AND(MONTH(E1470)=4,MONTH(F1470)=6),(NETWORKDAYS(Lister!$D$20,Lister!$E$20,Lister!$D$7:$D$13)-P1470)*N1470/NETWORKDAYS(Lister!$D$20,Lister!$E$20,Lister!$D$7:$D$13),IF(OR(MONTH(F1470)=4,MONTH(E1470)=6),0)))))),0),"")</f>
        <v/>
      </c>
      <c r="T1470" s="48" t="str">
        <f>IFERROR(MAX(IF(OR(O1470="",P1470="",Q1470=""),"",IF(AND(MONTH(E1470)=6,MONTH(F1470)=6),(NETWORKDAYS(E1470,F1470,Lister!$D$7:$D$13)-Q1470)*N1470/NETWORKDAYS(Lister!$D$21,Lister!$E$21,Lister!$D$7:$D$13),IF(AND(MONTH(E1470)&lt;6,MONTH(F1470)=6),(NETWORKDAYS(Lister!$D$21,F1470,Lister!$D$7:$D$13)-Q1470)*N1470/NETWORKDAYS(Lister!$D$21,Lister!$E$21,Lister!$D$7:$D$13),IF(MONTH(F1470)&lt;6,0)))),0),"")</f>
        <v/>
      </c>
      <c r="U1470" s="50" t="str">
        <f t="shared" si="113"/>
        <v/>
      </c>
    </row>
    <row r="1471" spans="1:21" x14ac:dyDescent="0.35">
      <c r="A1471" s="11" t="str">
        <f t="shared" si="114"/>
        <v/>
      </c>
      <c r="B1471" s="32"/>
      <c r="C1471" s="17"/>
      <c r="D1471" s="18"/>
      <c r="E1471" s="12"/>
      <c r="F1471" s="12"/>
      <c r="G1471" s="40" t="str">
        <f>IF(OR(E1471="",F1471=""),"",NETWORKDAYS(E1471,F1471,Lister!$D$7:$D$13))</f>
        <v/>
      </c>
      <c r="H1471" s="14"/>
      <c r="I1471" s="25" t="str">
        <f t="shared" si="110"/>
        <v/>
      </c>
      <c r="J1471" s="45"/>
      <c r="K1471" s="46"/>
      <c r="L1471" s="15"/>
      <c r="M1471" s="49" t="str">
        <f t="shared" si="111"/>
        <v/>
      </c>
      <c r="N1471" s="47" t="str">
        <f t="shared" si="112"/>
        <v/>
      </c>
      <c r="O1471" s="15"/>
      <c r="P1471" s="15"/>
      <c r="Q1471" s="15"/>
      <c r="R1471" s="48" t="str">
        <f>IFERROR(MAX(IF(OR(O1471="",P1471="",Q1471=""),"",IF(AND(MONTH(E1471)=4,MONTH(F1471)=4),(NETWORKDAYS(E1471,F1471,Lister!$D$7:$D$13)-O1471)*N1471/NETWORKDAYS(Lister!$D$19,Lister!$E$19,Lister!$D$7:$D$13),IF(AND(MONTH(E1471)=4,MONTH(F1471)&gt;4),(NETWORKDAYS(E1471,Lister!$E$19,Lister!$D$7:$D$13)-O1471)*N1471/NETWORKDAYS(Lister!$D$19,Lister!$E$19,Lister!$D$7:$D$13),IF(MONTH(E1471)&gt;4,0)))),0),"")</f>
        <v/>
      </c>
      <c r="S1471" s="48" t="str">
        <f>IFERROR(MAX(IF(OR(O1471="",P1471="",Q1471=""),"",IF(AND(MONTH(E1471)=5,MONTH(F1471)=5),(NETWORKDAYS(E1471,F1471,Lister!$D$7:$D$13)-P1471)*N1471/NETWORKDAYS(Lister!$D$20,Lister!$E$20,Lister!$D$7:$D$13),IF(AND(MONTH(E1471)=4,MONTH(F1471)=5),(NETWORKDAYS(Lister!$D$20,F1471,Lister!$D$7:$D$13)-P1471)*N1471/NETWORKDAYS(Lister!$D$20,Lister!$E$20,Lister!$D$7:$D$13),IF(AND(MONTH(E1471)=5,MONTH(F1471)=6),(NETWORKDAYS(E1471,Lister!$E$20,Lister!$D$7:$D$13)-P1471)*N1471/NETWORKDAYS(Lister!$D$20,Lister!$E$20,Lister!$D$7:$D$13),IF(AND(MONTH(E1471)=4,MONTH(F1471)=6),(NETWORKDAYS(Lister!$D$20,Lister!$E$20,Lister!$D$7:$D$13)-P1471)*N1471/NETWORKDAYS(Lister!$D$20,Lister!$E$20,Lister!$D$7:$D$13),IF(OR(MONTH(F1471)=4,MONTH(E1471)=6),0)))))),0),"")</f>
        <v/>
      </c>
      <c r="T1471" s="48" t="str">
        <f>IFERROR(MAX(IF(OR(O1471="",P1471="",Q1471=""),"",IF(AND(MONTH(E1471)=6,MONTH(F1471)=6),(NETWORKDAYS(E1471,F1471,Lister!$D$7:$D$13)-Q1471)*N1471/NETWORKDAYS(Lister!$D$21,Lister!$E$21,Lister!$D$7:$D$13),IF(AND(MONTH(E1471)&lt;6,MONTH(F1471)=6),(NETWORKDAYS(Lister!$D$21,F1471,Lister!$D$7:$D$13)-Q1471)*N1471/NETWORKDAYS(Lister!$D$21,Lister!$E$21,Lister!$D$7:$D$13),IF(MONTH(F1471)&lt;6,0)))),0),"")</f>
        <v/>
      </c>
      <c r="U1471" s="50" t="str">
        <f t="shared" si="113"/>
        <v/>
      </c>
    </row>
    <row r="1472" spans="1:21" x14ac:dyDescent="0.35">
      <c r="A1472" s="11" t="str">
        <f t="shared" si="114"/>
        <v/>
      </c>
      <c r="B1472" s="32"/>
      <c r="C1472" s="17"/>
      <c r="D1472" s="18"/>
      <c r="E1472" s="12"/>
      <c r="F1472" s="12"/>
      <c r="G1472" s="40" t="str">
        <f>IF(OR(E1472="",F1472=""),"",NETWORKDAYS(E1472,F1472,Lister!$D$7:$D$13))</f>
        <v/>
      </c>
      <c r="H1472" s="14"/>
      <c r="I1472" s="25" t="str">
        <f t="shared" si="110"/>
        <v/>
      </c>
      <c r="J1472" s="45"/>
      <c r="K1472" s="46"/>
      <c r="L1472" s="15"/>
      <c r="M1472" s="49" t="str">
        <f t="shared" si="111"/>
        <v/>
      </c>
      <c r="N1472" s="47" t="str">
        <f t="shared" si="112"/>
        <v/>
      </c>
      <c r="O1472" s="15"/>
      <c r="P1472" s="15"/>
      <c r="Q1472" s="15"/>
      <c r="R1472" s="48" t="str">
        <f>IFERROR(MAX(IF(OR(O1472="",P1472="",Q1472=""),"",IF(AND(MONTH(E1472)=4,MONTH(F1472)=4),(NETWORKDAYS(E1472,F1472,Lister!$D$7:$D$13)-O1472)*N1472/NETWORKDAYS(Lister!$D$19,Lister!$E$19,Lister!$D$7:$D$13),IF(AND(MONTH(E1472)=4,MONTH(F1472)&gt;4),(NETWORKDAYS(E1472,Lister!$E$19,Lister!$D$7:$D$13)-O1472)*N1472/NETWORKDAYS(Lister!$D$19,Lister!$E$19,Lister!$D$7:$D$13),IF(MONTH(E1472)&gt;4,0)))),0),"")</f>
        <v/>
      </c>
      <c r="S1472" s="48" t="str">
        <f>IFERROR(MAX(IF(OR(O1472="",P1472="",Q1472=""),"",IF(AND(MONTH(E1472)=5,MONTH(F1472)=5),(NETWORKDAYS(E1472,F1472,Lister!$D$7:$D$13)-P1472)*N1472/NETWORKDAYS(Lister!$D$20,Lister!$E$20,Lister!$D$7:$D$13),IF(AND(MONTH(E1472)=4,MONTH(F1472)=5),(NETWORKDAYS(Lister!$D$20,F1472,Lister!$D$7:$D$13)-P1472)*N1472/NETWORKDAYS(Lister!$D$20,Lister!$E$20,Lister!$D$7:$D$13),IF(AND(MONTH(E1472)=5,MONTH(F1472)=6),(NETWORKDAYS(E1472,Lister!$E$20,Lister!$D$7:$D$13)-P1472)*N1472/NETWORKDAYS(Lister!$D$20,Lister!$E$20,Lister!$D$7:$D$13),IF(AND(MONTH(E1472)=4,MONTH(F1472)=6),(NETWORKDAYS(Lister!$D$20,Lister!$E$20,Lister!$D$7:$D$13)-P1472)*N1472/NETWORKDAYS(Lister!$D$20,Lister!$E$20,Lister!$D$7:$D$13),IF(OR(MONTH(F1472)=4,MONTH(E1472)=6),0)))))),0),"")</f>
        <v/>
      </c>
      <c r="T1472" s="48" t="str">
        <f>IFERROR(MAX(IF(OR(O1472="",P1472="",Q1472=""),"",IF(AND(MONTH(E1472)=6,MONTH(F1472)=6),(NETWORKDAYS(E1472,F1472,Lister!$D$7:$D$13)-Q1472)*N1472/NETWORKDAYS(Lister!$D$21,Lister!$E$21,Lister!$D$7:$D$13),IF(AND(MONTH(E1472)&lt;6,MONTH(F1472)=6),(NETWORKDAYS(Lister!$D$21,F1472,Lister!$D$7:$D$13)-Q1472)*N1472/NETWORKDAYS(Lister!$D$21,Lister!$E$21,Lister!$D$7:$D$13),IF(MONTH(F1472)&lt;6,0)))),0),"")</f>
        <v/>
      </c>
      <c r="U1472" s="50" t="str">
        <f t="shared" si="113"/>
        <v/>
      </c>
    </row>
    <row r="1473" spans="1:21" x14ac:dyDescent="0.35">
      <c r="A1473" s="11" t="str">
        <f t="shared" si="114"/>
        <v/>
      </c>
      <c r="B1473" s="32"/>
      <c r="C1473" s="17"/>
      <c r="D1473" s="18"/>
      <c r="E1473" s="12"/>
      <c r="F1473" s="12"/>
      <c r="G1473" s="40" t="str">
        <f>IF(OR(E1473="",F1473=""),"",NETWORKDAYS(E1473,F1473,Lister!$D$7:$D$13))</f>
        <v/>
      </c>
      <c r="H1473" s="14"/>
      <c r="I1473" s="25" t="str">
        <f t="shared" si="110"/>
        <v/>
      </c>
      <c r="J1473" s="45"/>
      <c r="K1473" s="46"/>
      <c r="L1473" s="15"/>
      <c r="M1473" s="49" t="str">
        <f t="shared" si="111"/>
        <v/>
      </c>
      <c r="N1473" s="47" t="str">
        <f t="shared" si="112"/>
        <v/>
      </c>
      <c r="O1473" s="15"/>
      <c r="P1473" s="15"/>
      <c r="Q1473" s="15"/>
      <c r="R1473" s="48" t="str">
        <f>IFERROR(MAX(IF(OR(O1473="",P1473="",Q1473=""),"",IF(AND(MONTH(E1473)=4,MONTH(F1473)=4),(NETWORKDAYS(E1473,F1473,Lister!$D$7:$D$13)-O1473)*N1473/NETWORKDAYS(Lister!$D$19,Lister!$E$19,Lister!$D$7:$D$13),IF(AND(MONTH(E1473)=4,MONTH(F1473)&gt;4),(NETWORKDAYS(E1473,Lister!$E$19,Lister!$D$7:$D$13)-O1473)*N1473/NETWORKDAYS(Lister!$D$19,Lister!$E$19,Lister!$D$7:$D$13),IF(MONTH(E1473)&gt;4,0)))),0),"")</f>
        <v/>
      </c>
      <c r="S1473" s="48" t="str">
        <f>IFERROR(MAX(IF(OR(O1473="",P1473="",Q1473=""),"",IF(AND(MONTH(E1473)=5,MONTH(F1473)=5),(NETWORKDAYS(E1473,F1473,Lister!$D$7:$D$13)-P1473)*N1473/NETWORKDAYS(Lister!$D$20,Lister!$E$20,Lister!$D$7:$D$13),IF(AND(MONTH(E1473)=4,MONTH(F1473)=5),(NETWORKDAYS(Lister!$D$20,F1473,Lister!$D$7:$D$13)-P1473)*N1473/NETWORKDAYS(Lister!$D$20,Lister!$E$20,Lister!$D$7:$D$13),IF(AND(MONTH(E1473)=5,MONTH(F1473)=6),(NETWORKDAYS(E1473,Lister!$E$20,Lister!$D$7:$D$13)-P1473)*N1473/NETWORKDAYS(Lister!$D$20,Lister!$E$20,Lister!$D$7:$D$13),IF(AND(MONTH(E1473)=4,MONTH(F1473)=6),(NETWORKDAYS(Lister!$D$20,Lister!$E$20,Lister!$D$7:$D$13)-P1473)*N1473/NETWORKDAYS(Lister!$D$20,Lister!$E$20,Lister!$D$7:$D$13),IF(OR(MONTH(F1473)=4,MONTH(E1473)=6),0)))))),0),"")</f>
        <v/>
      </c>
      <c r="T1473" s="48" t="str">
        <f>IFERROR(MAX(IF(OR(O1473="",P1473="",Q1473=""),"",IF(AND(MONTH(E1473)=6,MONTH(F1473)=6),(NETWORKDAYS(E1473,F1473,Lister!$D$7:$D$13)-Q1473)*N1473/NETWORKDAYS(Lister!$D$21,Lister!$E$21,Lister!$D$7:$D$13),IF(AND(MONTH(E1473)&lt;6,MONTH(F1473)=6),(NETWORKDAYS(Lister!$D$21,F1473,Lister!$D$7:$D$13)-Q1473)*N1473/NETWORKDAYS(Lister!$D$21,Lister!$E$21,Lister!$D$7:$D$13),IF(MONTH(F1473)&lt;6,0)))),0),"")</f>
        <v/>
      </c>
      <c r="U1473" s="50" t="str">
        <f t="shared" si="113"/>
        <v/>
      </c>
    </row>
    <row r="1474" spans="1:21" x14ac:dyDescent="0.35">
      <c r="A1474" s="11" t="str">
        <f t="shared" si="114"/>
        <v/>
      </c>
      <c r="B1474" s="32"/>
      <c r="C1474" s="17"/>
      <c r="D1474" s="18"/>
      <c r="E1474" s="12"/>
      <c r="F1474" s="12"/>
      <c r="G1474" s="40" t="str">
        <f>IF(OR(E1474="",F1474=""),"",NETWORKDAYS(E1474,F1474,Lister!$D$7:$D$13))</f>
        <v/>
      </c>
      <c r="H1474" s="14"/>
      <c r="I1474" s="25" t="str">
        <f t="shared" si="110"/>
        <v/>
      </c>
      <c r="J1474" s="45"/>
      <c r="K1474" s="46"/>
      <c r="L1474" s="15"/>
      <c r="M1474" s="49" t="str">
        <f t="shared" si="111"/>
        <v/>
      </c>
      <c r="N1474" s="47" t="str">
        <f t="shared" si="112"/>
        <v/>
      </c>
      <c r="O1474" s="15"/>
      <c r="P1474" s="15"/>
      <c r="Q1474" s="15"/>
      <c r="R1474" s="48" t="str">
        <f>IFERROR(MAX(IF(OR(O1474="",P1474="",Q1474=""),"",IF(AND(MONTH(E1474)=4,MONTH(F1474)=4),(NETWORKDAYS(E1474,F1474,Lister!$D$7:$D$13)-O1474)*N1474/NETWORKDAYS(Lister!$D$19,Lister!$E$19,Lister!$D$7:$D$13),IF(AND(MONTH(E1474)=4,MONTH(F1474)&gt;4),(NETWORKDAYS(E1474,Lister!$E$19,Lister!$D$7:$D$13)-O1474)*N1474/NETWORKDAYS(Lister!$D$19,Lister!$E$19,Lister!$D$7:$D$13),IF(MONTH(E1474)&gt;4,0)))),0),"")</f>
        <v/>
      </c>
      <c r="S1474" s="48" t="str">
        <f>IFERROR(MAX(IF(OR(O1474="",P1474="",Q1474=""),"",IF(AND(MONTH(E1474)=5,MONTH(F1474)=5),(NETWORKDAYS(E1474,F1474,Lister!$D$7:$D$13)-P1474)*N1474/NETWORKDAYS(Lister!$D$20,Lister!$E$20,Lister!$D$7:$D$13),IF(AND(MONTH(E1474)=4,MONTH(F1474)=5),(NETWORKDAYS(Lister!$D$20,F1474,Lister!$D$7:$D$13)-P1474)*N1474/NETWORKDAYS(Lister!$D$20,Lister!$E$20,Lister!$D$7:$D$13),IF(AND(MONTH(E1474)=5,MONTH(F1474)=6),(NETWORKDAYS(E1474,Lister!$E$20,Lister!$D$7:$D$13)-P1474)*N1474/NETWORKDAYS(Lister!$D$20,Lister!$E$20,Lister!$D$7:$D$13),IF(AND(MONTH(E1474)=4,MONTH(F1474)=6),(NETWORKDAYS(Lister!$D$20,Lister!$E$20,Lister!$D$7:$D$13)-P1474)*N1474/NETWORKDAYS(Lister!$D$20,Lister!$E$20,Lister!$D$7:$D$13),IF(OR(MONTH(F1474)=4,MONTH(E1474)=6),0)))))),0),"")</f>
        <v/>
      </c>
      <c r="T1474" s="48" t="str">
        <f>IFERROR(MAX(IF(OR(O1474="",P1474="",Q1474=""),"",IF(AND(MONTH(E1474)=6,MONTH(F1474)=6),(NETWORKDAYS(E1474,F1474,Lister!$D$7:$D$13)-Q1474)*N1474/NETWORKDAYS(Lister!$D$21,Lister!$E$21,Lister!$D$7:$D$13),IF(AND(MONTH(E1474)&lt;6,MONTH(F1474)=6),(NETWORKDAYS(Lister!$D$21,F1474,Lister!$D$7:$D$13)-Q1474)*N1474/NETWORKDAYS(Lister!$D$21,Lister!$E$21,Lister!$D$7:$D$13),IF(MONTH(F1474)&lt;6,0)))),0),"")</f>
        <v/>
      </c>
      <c r="U1474" s="50" t="str">
        <f t="shared" si="113"/>
        <v/>
      </c>
    </row>
    <row r="1475" spans="1:21" x14ac:dyDescent="0.35">
      <c r="A1475" s="11" t="str">
        <f t="shared" si="114"/>
        <v/>
      </c>
      <c r="B1475" s="32"/>
      <c r="C1475" s="17"/>
      <c r="D1475" s="18"/>
      <c r="E1475" s="12"/>
      <c r="F1475" s="12"/>
      <c r="G1475" s="40" t="str">
        <f>IF(OR(E1475="",F1475=""),"",NETWORKDAYS(E1475,F1475,Lister!$D$7:$D$13))</f>
        <v/>
      </c>
      <c r="H1475" s="14"/>
      <c r="I1475" s="25" t="str">
        <f t="shared" si="110"/>
        <v/>
      </c>
      <c r="J1475" s="45"/>
      <c r="K1475" s="46"/>
      <c r="L1475" s="15"/>
      <c r="M1475" s="49" t="str">
        <f t="shared" si="111"/>
        <v/>
      </c>
      <c r="N1475" s="47" t="str">
        <f t="shared" si="112"/>
        <v/>
      </c>
      <c r="O1475" s="15"/>
      <c r="P1475" s="15"/>
      <c r="Q1475" s="15"/>
      <c r="R1475" s="48" t="str">
        <f>IFERROR(MAX(IF(OR(O1475="",P1475="",Q1475=""),"",IF(AND(MONTH(E1475)=4,MONTH(F1475)=4),(NETWORKDAYS(E1475,F1475,Lister!$D$7:$D$13)-O1475)*N1475/NETWORKDAYS(Lister!$D$19,Lister!$E$19,Lister!$D$7:$D$13),IF(AND(MONTH(E1475)=4,MONTH(F1475)&gt;4),(NETWORKDAYS(E1475,Lister!$E$19,Lister!$D$7:$D$13)-O1475)*N1475/NETWORKDAYS(Lister!$D$19,Lister!$E$19,Lister!$D$7:$D$13),IF(MONTH(E1475)&gt;4,0)))),0),"")</f>
        <v/>
      </c>
      <c r="S1475" s="48" t="str">
        <f>IFERROR(MAX(IF(OR(O1475="",P1475="",Q1475=""),"",IF(AND(MONTH(E1475)=5,MONTH(F1475)=5),(NETWORKDAYS(E1475,F1475,Lister!$D$7:$D$13)-P1475)*N1475/NETWORKDAYS(Lister!$D$20,Lister!$E$20,Lister!$D$7:$D$13),IF(AND(MONTH(E1475)=4,MONTH(F1475)=5),(NETWORKDAYS(Lister!$D$20,F1475,Lister!$D$7:$D$13)-P1475)*N1475/NETWORKDAYS(Lister!$D$20,Lister!$E$20,Lister!$D$7:$D$13),IF(AND(MONTH(E1475)=5,MONTH(F1475)=6),(NETWORKDAYS(E1475,Lister!$E$20,Lister!$D$7:$D$13)-P1475)*N1475/NETWORKDAYS(Lister!$D$20,Lister!$E$20,Lister!$D$7:$D$13),IF(AND(MONTH(E1475)=4,MONTH(F1475)=6),(NETWORKDAYS(Lister!$D$20,Lister!$E$20,Lister!$D$7:$D$13)-P1475)*N1475/NETWORKDAYS(Lister!$D$20,Lister!$E$20,Lister!$D$7:$D$13),IF(OR(MONTH(F1475)=4,MONTH(E1475)=6),0)))))),0),"")</f>
        <v/>
      </c>
      <c r="T1475" s="48" t="str">
        <f>IFERROR(MAX(IF(OR(O1475="",P1475="",Q1475=""),"",IF(AND(MONTH(E1475)=6,MONTH(F1475)=6),(NETWORKDAYS(E1475,F1475,Lister!$D$7:$D$13)-Q1475)*N1475/NETWORKDAYS(Lister!$D$21,Lister!$E$21,Lister!$D$7:$D$13),IF(AND(MONTH(E1475)&lt;6,MONTH(F1475)=6),(NETWORKDAYS(Lister!$D$21,F1475,Lister!$D$7:$D$13)-Q1475)*N1475/NETWORKDAYS(Lister!$D$21,Lister!$E$21,Lister!$D$7:$D$13),IF(MONTH(F1475)&lt;6,0)))),0),"")</f>
        <v/>
      </c>
      <c r="U1475" s="50" t="str">
        <f t="shared" si="113"/>
        <v/>
      </c>
    </row>
    <row r="1476" spans="1:21" x14ac:dyDescent="0.35">
      <c r="A1476" s="11" t="str">
        <f t="shared" si="114"/>
        <v/>
      </c>
      <c r="B1476" s="32"/>
      <c r="C1476" s="17"/>
      <c r="D1476" s="18"/>
      <c r="E1476" s="12"/>
      <c r="F1476" s="12"/>
      <c r="G1476" s="40" t="str">
        <f>IF(OR(E1476="",F1476=""),"",NETWORKDAYS(E1476,F1476,Lister!$D$7:$D$13))</f>
        <v/>
      </c>
      <c r="H1476" s="14"/>
      <c r="I1476" s="25" t="str">
        <f t="shared" si="110"/>
        <v/>
      </c>
      <c r="J1476" s="45"/>
      <c r="K1476" s="46"/>
      <c r="L1476" s="15"/>
      <c r="M1476" s="49" t="str">
        <f t="shared" si="111"/>
        <v/>
      </c>
      <c r="N1476" s="47" t="str">
        <f t="shared" si="112"/>
        <v/>
      </c>
      <c r="O1476" s="15"/>
      <c r="P1476" s="15"/>
      <c r="Q1476" s="15"/>
      <c r="R1476" s="48" t="str">
        <f>IFERROR(MAX(IF(OR(O1476="",P1476="",Q1476=""),"",IF(AND(MONTH(E1476)=4,MONTH(F1476)=4),(NETWORKDAYS(E1476,F1476,Lister!$D$7:$D$13)-O1476)*N1476/NETWORKDAYS(Lister!$D$19,Lister!$E$19,Lister!$D$7:$D$13),IF(AND(MONTH(E1476)=4,MONTH(F1476)&gt;4),(NETWORKDAYS(E1476,Lister!$E$19,Lister!$D$7:$D$13)-O1476)*N1476/NETWORKDAYS(Lister!$D$19,Lister!$E$19,Lister!$D$7:$D$13),IF(MONTH(E1476)&gt;4,0)))),0),"")</f>
        <v/>
      </c>
      <c r="S1476" s="48" t="str">
        <f>IFERROR(MAX(IF(OR(O1476="",P1476="",Q1476=""),"",IF(AND(MONTH(E1476)=5,MONTH(F1476)=5),(NETWORKDAYS(E1476,F1476,Lister!$D$7:$D$13)-P1476)*N1476/NETWORKDAYS(Lister!$D$20,Lister!$E$20,Lister!$D$7:$D$13),IF(AND(MONTH(E1476)=4,MONTH(F1476)=5),(NETWORKDAYS(Lister!$D$20,F1476,Lister!$D$7:$D$13)-P1476)*N1476/NETWORKDAYS(Lister!$D$20,Lister!$E$20,Lister!$D$7:$D$13),IF(AND(MONTH(E1476)=5,MONTH(F1476)=6),(NETWORKDAYS(E1476,Lister!$E$20,Lister!$D$7:$D$13)-P1476)*N1476/NETWORKDAYS(Lister!$D$20,Lister!$E$20,Lister!$D$7:$D$13),IF(AND(MONTH(E1476)=4,MONTH(F1476)=6),(NETWORKDAYS(Lister!$D$20,Lister!$E$20,Lister!$D$7:$D$13)-P1476)*N1476/NETWORKDAYS(Lister!$D$20,Lister!$E$20,Lister!$D$7:$D$13),IF(OR(MONTH(F1476)=4,MONTH(E1476)=6),0)))))),0),"")</f>
        <v/>
      </c>
      <c r="T1476" s="48" t="str">
        <f>IFERROR(MAX(IF(OR(O1476="",P1476="",Q1476=""),"",IF(AND(MONTH(E1476)=6,MONTH(F1476)=6),(NETWORKDAYS(E1476,F1476,Lister!$D$7:$D$13)-Q1476)*N1476/NETWORKDAYS(Lister!$D$21,Lister!$E$21,Lister!$D$7:$D$13),IF(AND(MONTH(E1476)&lt;6,MONTH(F1476)=6),(NETWORKDAYS(Lister!$D$21,F1476,Lister!$D$7:$D$13)-Q1476)*N1476/NETWORKDAYS(Lister!$D$21,Lister!$E$21,Lister!$D$7:$D$13),IF(MONTH(F1476)&lt;6,0)))),0),"")</f>
        <v/>
      </c>
      <c r="U1476" s="50" t="str">
        <f t="shared" si="113"/>
        <v/>
      </c>
    </row>
    <row r="1477" spans="1:21" x14ac:dyDescent="0.35">
      <c r="A1477" s="11" t="str">
        <f t="shared" si="114"/>
        <v/>
      </c>
      <c r="B1477" s="32"/>
      <c r="C1477" s="17"/>
      <c r="D1477" s="18"/>
      <c r="E1477" s="12"/>
      <c r="F1477" s="12"/>
      <c r="G1477" s="40" t="str">
        <f>IF(OR(E1477="",F1477=""),"",NETWORKDAYS(E1477,F1477,Lister!$D$7:$D$13))</f>
        <v/>
      </c>
      <c r="H1477" s="14"/>
      <c r="I1477" s="25" t="str">
        <f t="shared" si="110"/>
        <v/>
      </c>
      <c r="J1477" s="45"/>
      <c r="K1477" s="46"/>
      <c r="L1477" s="15"/>
      <c r="M1477" s="49" t="str">
        <f t="shared" si="111"/>
        <v/>
      </c>
      <c r="N1477" s="47" t="str">
        <f t="shared" si="112"/>
        <v/>
      </c>
      <c r="O1477" s="15"/>
      <c r="P1477" s="15"/>
      <c r="Q1477" s="15"/>
      <c r="R1477" s="48" t="str">
        <f>IFERROR(MAX(IF(OR(O1477="",P1477="",Q1477=""),"",IF(AND(MONTH(E1477)=4,MONTH(F1477)=4),(NETWORKDAYS(E1477,F1477,Lister!$D$7:$D$13)-O1477)*N1477/NETWORKDAYS(Lister!$D$19,Lister!$E$19,Lister!$D$7:$D$13),IF(AND(MONTH(E1477)=4,MONTH(F1477)&gt;4),(NETWORKDAYS(E1477,Lister!$E$19,Lister!$D$7:$D$13)-O1477)*N1477/NETWORKDAYS(Lister!$D$19,Lister!$E$19,Lister!$D$7:$D$13),IF(MONTH(E1477)&gt;4,0)))),0),"")</f>
        <v/>
      </c>
      <c r="S1477" s="48" t="str">
        <f>IFERROR(MAX(IF(OR(O1477="",P1477="",Q1477=""),"",IF(AND(MONTH(E1477)=5,MONTH(F1477)=5),(NETWORKDAYS(E1477,F1477,Lister!$D$7:$D$13)-P1477)*N1477/NETWORKDAYS(Lister!$D$20,Lister!$E$20,Lister!$D$7:$D$13),IF(AND(MONTH(E1477)=4,MONTH(F1477)=5),(NETWORKDAYS(Lister!$D$20,F1477,Lister!$D$7:$D$13)-P1477)*N1477/NETWORKDAYS(Lister!$D$20,Lister!$E$20,Lister!$D$7:$D$13),IF(AND(MONTH(E1477)=5,MONTH(F1477)=6),(NETWORKDAYS(E1477,Lister!$E$20,Lister!$D$7:$D$13)-P1477)*N1477/NETWORKDAYS(Lister!$D$20,Lister!$E$20,Lister!$D$7:$D$13),IF(AND(MONTH(E1477)=4,MONTH(F1477)=6),(NETWORKDAYS(Lister!$D$20,Lister!$E$20,Lister!$D$7:$D$13)-P1477)*N1477/NETWORKDAYS(Lister!$D$20,Lister!$E$20,Lister!$D$7:$D$13),IF(OR(MONTH(F1477)=4,MONTH(E1477)=6),0)))))),0),"")</f>
        <v/>
      </c>
      <c r="T1477" s="48" t="str">
        <f>IFERROR(MAX(IF(OR(O1477="",P1477="",Q1477=""),"",IF(AND(MONTH(E1477)=6,MONTH(F1477)=6),(NETWORKDAYS(E1477,F1477,Lister!$D$7:$D$13)-Q1477)*N1477/NETWORKDAYS(Lister!$D$21,Lister!$E$21,Lister!$D$7:$D$13),IF(AND(MONTH(E1477)&lt;6,MONTH(F1477)=6),(NETWORKDAYS(Lister!$D$21,F1477,Lister!$D$7:$D$13)-Q1477)*N1477/NETWORKDAYS(Lister!$D$21,Lister!$E$21,Lister!$D$7:$D$13),IF(MONTH(F1477)&lt;6,0)))),0),"")</f>
        <v/>
      </c>
      <c r="U1477" s="50" t="str">
        <f t="shared" si="113"/>
        <v/>
      </c>
    </row>
    <row r="1478" spans="1:21" x14ac:dyDescent="0.35">
      <c r="A1478" s="11" t="str">
        <f t="shared" si="114"/>
        <v/>
      </c>
      <c r="B1478" s="32"/>
      <c r="C1478" s="17"/>
      <c r="D1478" s="18"/>
      <c r="E1478" s="12"/>
      <c r="F1478" s="12"/>
      <c r="G1478" s="40" t="str">
        <f>IF(OR(E1478="",F1478=""),"",NETWORKDAYS(E1478,F1478,Lister!$D$7:$D$13))</f>
        <v/>
      </c>
      <c r="H1478" s="14"/>
      <c r="I1478" s="25" t="str">
        <f t="shared" si="110"/>
        <v/>
      </c>
      <c r="J1478" s="45"/>
      <c r="K1478" s="46"/>
      <c r="L1478" s="15"/>
      <c r="M1478" s="49" t="str">
        <f t="shared" si="111"/>
        <v/>
      </c>
      <c r="N1478" s="47" t="str">
        <f t="shared" si="112"/>
        <v/>
      </c>
      <c r="O1478" s="15"/>
      <c r="P1478" s="15"/>
      <c r="Q1478" s="15"/>
      <c r="R1478" s="48" t="str">
        <f>IFERROR(MAX(IF(OR(O1478="",P1478="",Q1478=""),"",IF(AND(MONTH(E1478)=4,MONTH(F1478)=4),(NETWORKDAYS(E1478,F1478,Lister!$D$7:$D$13)-O1478)*N1478/NETWORKDAYS(Lister!$D$19,Lister!$E$19,Lister!$D$7:$D$13),IF(AND(MONTH(E1478)=4,MONTH(F1478)&gt;4),(NETWORKDAYS(E1478,Lister!$E$19,Lister!$D$7:$D$13)-O1478)*N1478/NETWORKDAYS(Lister!$D$19,Lister!$E$19,Lister!$D$7:$D$13),IF(MONTH(E1478)&gt;4,0)))),0),"")</f>
        <v/>
      </c>
      <c r="S1478" s="48" t="str">
        <f>IFERROR(MAX(IF(OR(O1478="",P1478="",Q1478=""),"",IF(AND(MONTH(E1478)=5,MONTH(F1478)=5),(NETWORKDAYS(E1478,F1478,Lister!$D$7:$D$13)-P1478)*N1478/NETWORKDAYS(Lister!$D$20,Lister!$E$20,Lister!$D$7:$D$13),IF(AND(MONTH(E1478)=4,MONTH(F1478)=5),(NETWORKDAYS(Lister!$D$20,F1478,Lister!$D$7:$D$13)-P1478)*N1478/NETWORKDAYS(Lister!$D$20,Lister!$E$20,Lister!$D$7:$D$13),IF(AND(MONTH(E1478)=5,MONTH(F1478)=6),(NETWORKDAYS(E1478,Lister!$E$20,Lister!$D$7:$D$13)-P1478)*N1478/NETWORKDAYS(Lister!$D$20,Lister!$E$20,Lister!$D$7:$D$13),IF(AND(MONTH(E1478)=4,MONTH(F1478)=6),(NETWORKDAYS(Lister!$D$20,Lister!$E$20,Lister!$D$7:$D$13)-P1478)*N1478/NETWORKDAYS(Lister!$D$20,Lister!$E$20,Lister!$D$7:$D$13),IF(OR(MONTH(F1478)=4,MONTH(E1478)=6),0)))))),0),"")</f>
        <v/>
      </c>
      <c r="T1478" s="48" t="str">
        <f>IFERROR(MAX(IF(OR(O1478="",P1478="",Q1478=""),"",IF(AND(MONTH(E1478)=6,MONTH(F1478)=6),(NETWORKDAYS(E1478,F1478,Lister!$D$7:$D$13)-Q1478)*N1478/NETWORKDAYS(Lister!$D$21,Lister!$E$21,Lister!$D$7:$D$13),IF(AND(MONTH(E1478)&lt;6,MONTH(F1478)=6),(NETWORKDAYS(Lister!$D$21,F1478,Lister!$D$7:$D$13)-Q1478)*N1478/NETWORKDAYS(Lister!$D$21,Lister!$E$21,Lister!$D$7:$D$13),IF(MONTH(F1478)&lt;6,0)))),0),"")</f>
        <v/>
      </c>
      <c r="U1478" s="50" t="str">
        <f t="shared" si="113"/>
        <v/>
      </c>
    </row>
    <row r="1479" spans="1:21" x14ac:dyDescent="0.35">
      <c r="A1479" s="11" t="str">
        <f t="shared" si="114"/>
        <v/>
      </c>
      <c r="B1479" s="32"/>
      <c r="C1479" s="17"/>
      <c r="D1479" s="18"/>
      <c r="E1479" s="12"/>
      <c r="F1479" s="12"/>
      <c r="G1479" s="40" t="str">
        <f>IF(OR(E1479="",F1479=""),"",NETWORKDAYS(E1479,F1479,Lister!$D$7:$D$13))</f>
        <v/>
      </c>
      <c r="H1479" s="14"/>
      <c r="I1479" s="25" t="str">
        <f t="shared" si="110"/>
        <v/>
      </c>
      <c r="J1479" s="45"/>
      <c r="K1479" s="46"/>
      <c r="L1479" s="15"/>
      <c r="M1479" s="49" t="str">
        <f t="shared" si="111"/>
        <v/>
      </c>
      <c r="N1479" s="47" t="str">
        <f t="shared" si="112"/>
        <v/>
      </c>
      <c r="O1479" s="15"/>
      <c r="P1479" s="15"/>
      <c r="Q1479" s="15"/>
      <c r="R1479" s="48" t="str">
        <f>IFERROR(MAX(IF(OR(O1479="",P1479="",Q1479=""),"",IF(AND(MONTH(E1479)=4,MONTH(F1479)=4),(NETWORKDAYS(E1479,F1479,Lister!$D$7:$D$13)-O1479)*N1479/NETWORKDAYS(Lister!$D$19,Lister!$E$19,Lister!$D$7:$D$13),IF(AND(MONTH(E1479)=4,MONTH(F1479)&gt;4),(NETWORKDAYS(E1479,Lister!$E$19,Lister!$D$7:$D$13)-O1479)*N1479/NETWORKDAYS(Lister!$D$19,Lister!$E$19,Lister!$D$7:$D$13),IF(MONTH(E1479)&gt;4,0)))),0),"")</f>
        <v/>
      </c>
      <c r="S1479" s="48" t="str">
        <f>IFERROR(MAX(IF(OR(O1479="",P1479="",Q1479=""),"",IF(AND(MONTH(E1479)=5,MONTH(F1479)=5),(NETWORKDAYS(E1479,F1479,Lister!$D$7:$D$13)-P1479)*N1479/NETWORKDAYS(Lister!$D$20,Lister!$E$20,Lister!$D$7:$D$13),IF(AND(MONTH(E1479)=4,MONTH(F1479)=5),(NETWORKDAYS(Lister!$D$20,F1479,Lister!$D$7:$D$13)-P1479)*N1479/NETWORKDAYS(Lister!$D$20,Lister!$E$20,Lister!$D$7:$D$13),IF(AND(MONTH(E1479)=5,MONTH(F1479)=6),(NETWORKDAYS(E1479,Lister!$E$20,Lister!$D$7:$D$13)-P1479)*N1479/NETWORKDAYS(Lister!$D$20,Lister!$E$20,Lister!$D$7:$D$13),IF(AND(MONTH(E1479)=4,MONTH(F1479)=6),(NETWORKDAYS(Lister!$D$20,Lister!$E$20,Lister!$D$7:$D$13)-P1479)*N1479/NETWORKDAYS(Lister!$D$20,Lister!$E$20,Lister!$D$7:$D$13),IF(OR(MONTH(F1479)=4,MONTH(E1479)=6),0)))))),0),"")</f>
        <v/>
      </c>
      <c r="T1479" s="48" t="str">
        <f>IFERROR(MAX(IF(OR(O1479="",P1479="",Q1479=""),"",IF(AND(MONTH(E1479)=6,MONTH(F1479)=6),(NETWORKDAYS(E1479,F1479,Lister!$D$7:$D$13)-Q1479)*N1479/NETWORKDAYS(Lister!$D$21,Lister!$E$21,Lister!$D$7:$D$13),IF(AND(MONTH(E1479)&lt;6,MONTH(F1479)=6),(NETWORKDAYS(Lister!$D$21,F1479,Lister!$D$7:$D$13)-Q1479)*N1479/NETWORKDAYS(Lister!$D$21,Lister!$E$21,Lister!$D$7:$D$13),IF(MONTH(F1479)&lt;6,0)))),0),"")</f>
        <v/>
      </c>
      <c r="U1479" s="50" t="str">
        <f t="shared" si="113"/>
        <v/>
      </c>
    </row>
    <row r="1480" spans="1:21" x14ac:dyDescent="0.35">
      <c r="A1480" s="11" t="str">
        <f t="shared" si="114"/>
        <v/>
      </c>
      <c r="B1480" s="32"/>
      <c r="C1480" s="17"/>
      <c r="D1480" s="18"/>
      <c r="E1480" s="12"/>
      <c r="F1480" s="12"/>
      <c r="G1480" s="40" t="str">
        <f>IF(OR(E1480="",F1480=""),"",NETWORKDAYS(E1480,F1480,Lister!$D$7:$D$13))</f>
        <v/>
      </c>
      <c r="H1480" s="14"/>
      <c r="I1480" s="25" t="str">
        <f t="shared" si="110"/>
        <v/>
      </c>
      <c r="J1480" s="45"/>
      <c r="K1480" s="46"/>
      <c r="L1480" s="15"/>
      <c r="M1480" s="49" t="str">
        <f t="shared" si="111"/>
        <v/>
      </c>
      <c r="N1480" s="47" t="str">
        <f t="shared" si="112"/>
        <v/>
      </c>
      <c r="O1480" s="15"/>
      <c r="P1480" s="15"/>
      <c r="Q1480" s="15"/>
      <c r="R1480" s="48" t="str">
        <f>IFERROR(MAX(IF(OR(O1480="",P1480="",Q1480=""),"",IF(AND(MONTH(E1480)=4,MONTH(F1480)=4),(NETWORKDAYS(E1480,F1480,Lister!$D$7:$D$13)-O1480)*N1480/NETWORKDAYS(Lister!$D$19,Lister!$E$19,Lister!$D$7:$D$13),IF(AND(MONTH(E1480)=4,MONTH(F1480)&gt;4),(NETWORKDAYS(E1480,Lister!$E$19,Lister!$D$7:$D$13)-O1480)*N1480/NETWORKDAYS(Lister!$D$19,Lister!$E$19,Lister!$D$7:$D$13),IF(MONTH(E1480)&gt;4,0)))),0),"")</f>
        <v/>
      </c>
      <c r="S1480" s="48" t="str">
        <f>IFERROR(MAX(IF(OR(O1480="",P1480="",Q1480=""),"",IF(AND(MONTH(E1480)=5,MONTH(F1480)=5),(NETWORKDAYS(E1480,F1480,Lister!$D$7:$D$13)-P1480)*N1480/NETWORKDAYS(Lister!$D$20,Lister!$E$20,Lister!$D$7:$D$13),IF(AND(MONTH(E1480)=4,MONTH(F1480)=5),(NETWORKDAYS(Lister!$D$20,F1480,Lister!$D$7:$D$13)-P1480)*N1480/NETWORKDAYS(Lister!$D$20,Lister!$E$20,Lister!$D$7:$D$13),IF(AND(MONTH(E1480)=5,MONTH(F1480)=6),(NETWORKDAYS(E1480,Lister!$E$20,Lister!$D$7:$D$13)-P1480)*N1480/NETWORKDAYS(Lister!$D$20,Lister!$E$20,Lister!$D$7:$D$13),IF(AND(MONTH(E1480)=4,MONTH(F1480)=6),(NETWORKDAYS(Lister!$D$20,Lister!$E$20,Lister!$D$7:$D$13)-P1480)*N1480/NETWORKDAYS(Lister!$D$20,Lister!$E$20,Lister!$D$7:$D$13),IF(OR(MONTH(F1480)=4,MONTH(E1480)=6),0)))))),0),"")</f>
        <v/>
      </c>
      <c r="T1480" s="48" t="str">
        <f>IFERROR(MAX(IF(OR(O1480="",P1480="",Q1480=""),"",IF(AND(MONTH(E1480)=6,MONTH(F1480)=6),(NETWORKDAYS(E1480,F1480,Lister!$D$7:$D$13)-Q1480)*N1480/NETWORKDAYS(Lister!$D$21,Lister!$E$21,Lister!$D$7:$D$13),IF(AND(MONTH(E1480)&lt;6,MONTH(F1480)=6),(NETWORKDAYS(Lister!$D$21,F1480,Lister!$D$7:$D$13)-Q1480)*N1480/NETWORKDAYS(Lister!$D$21,Lister!$E$21,Lister!$D$7:$D$13),IF(MONTH(F1480)&lt;6,0)))),0),"")</f>
        <v/>
      </c>
      <c r="U1480" s="50" t="str">
        <f t="shared" si="113"/>
        <v/>
      </c>
    </row>
    <row r="1481" spans="1:21" x14ac:dyDescent="0.35">
      <c r="A1481" s="11" t="str">
        <f t="shared" si="114"/>
        <v/>
      </c>
      <c r="B1481" s="32"/>
      <c r="C1481" s="17"/>
      <c r="D1481" s="18"/>
      <c r="E1481" s="12"/>
      <c r="F1481" s="12"/>
      <c r="G1481" s="40" t="str">
        <f>IF(OR(E1481="",F1481=""),"",NETWORKDAYS(E1481,F1481,Lister!$D$7:$D$13))</f>
        <v/>
      </c>
      <c r="H1481" s="14"/>
      <c r="I1481" s="25" t="str">
        <f t="shared" si="110"/>
        <v/>
      </c>
      <c r="J1481" s="45"/>
      <c r="K1481" s="46"/>
      <c r="L1481" s="15"/>
      <c r="M1481" s="49" t="str">
        <f t="shared" si="111"/>
        <v/>
      </c>
      <c r="N1481" s="47" t="str">
        <f t="shared" si="112"/>
        <v/>
      </c>
      <c r="O1481" s="15"/>
      <c r="P1481" s="15"/>
      <c r="Q1481" s="15"/>
      <c r="R1481" s="48" t="str">
        <f>IFERROR(MAX(IF(OR(O1481="",P1481="",Q1481=""),"",IF(AND(MONTH(E1481)=4,MONTH(F1481)=4),(NETWORKDAYS(E1481,F1481,Lister!$D$7:$D$13)-O1481)*N1481/NETWORKDAYS(Lister!$D$19,Lister!$E$19,Lister!$D$7:$D$13),IF(AND(MONTH(E1481)=4,MONTH(F1481)&gt;4),(NETWORKDAYS(E1481,Lister!$E$19,Lister!$D$7:$D$13)-O1481)*N1481/NETWORKDAYS(Lister!$D$19,Lister!$E$19,Lister!$D$7:$D$13),IF(MONTH(E1481)&gt;4,0)))),0),"")</f>
        <v/>
      </c>
      <c r="S1481" s="48" t="str">
        <f>IFERROR(MAX(IF(OR(O1481="",P1481="",Q1481=""),"",IF(AND(MONTH(E1481)=5,MONTH(F1481)=5),(NETWORKDAYS(E1481,F1481,Lister!$D$7:$D$13)-P1481)*N1481/NETWORKDAYS(Lister!$D$20,Lister!$E$20,Lister!$D$7:$D$13),IF(AND(MONTH(E1481)=4,MONTH(F1481)=5),(NETWORKDAYS(Lister!$D$20,F1481,Lister!$D$7:$D$13)-P1481)*N1481/NETWORKDAYS(Lister!$D$20,Lister!$E$20,Lister!$D$7:$D$13),IF(AND(MONTH(E1481)=5,MONTH(F1481)=6),(NETWORKDAYS(E1481,Lister!$E$20,Lister!$D$7:$D$13)-P1481)*N1481/NETWORKDAYS(Lister!$D$20,Lister!$E$20,Lister!$D$7:$D$13),IF(AND(MONTH(E1481)=4,MONTH(F1481)=6),(NETWORKDAYS(Lister!$D$20,Lister!$E$20,Lister!$D$7:$D$13)-P1481)*N1481/NETWORKDAYS(Lister!$D$20,Lister!$E$20,Lister!$D$7:$D$13),IF(OR(MONTH(F1481)=4,MONTH(E1481)=6),0)))))),0),"")</f>
        <v/>
      </c>
      <c r="T1481" s="48" t="str">
        <f>IFERROR(MAX(IF(OR(O1481="",P1481="",Q1481=""),"",IF(AND(MONTH(E1481)=6,MONTH(F1481)=6),(NETWORKDAYS(E1481,F1481,Lister!$D$7:$D$13)-Q1481)*N1481/NETWORKDAYS(Lister!$D$21,Lister!$E$21,Lister!$D$7:$D$13),IF(AND(MONTH(E1481)&lt;6,MONTH(F1481)=6),(NETWORKDAYS(Lister!$D$21,F1481,Lister!$D$7:$D$13)-Q1481)*N1481/NETWORKDAYS(Lister!$D$21,Lister!$E$21,Lister!$D$7:$D$13),IF(MONTH(F1481)&lt;6,0)))),0),"")</f>
        <v/>
      </c>
      <c r="U1481" s="50" t="str">
        <f t="shared" si="113"/>
        <v/>
      </c>
    </row>
    <row r="1482" spans="1:21" x14ac:dyDescent="0.35">
      <c r="A1482" s="11" t="str">
        <f t="shared" si="114"/>
        <v/>
      </c>
      <c r="B1482" s="32"/>
      <c r="C1482" s="17"/>
      <c r="D1482" s="18"/>
      <c r="E1482" s="12"/>
      <c r="F1482" s="12"/>
      <c r="G1482" s="40" t="str">
        <f>IF(OR(E1482="",F1482=""),"",NETWORKDAYS(E1482,F1482,Lister!$D$7:$D$13))</f>
        <v/>
      </c>
      <c r="H1482" s="14"/>
      <c r="I1482" s="25" t="str">
        <f t="shared" si="110"/>
        <v/>
      </c>
      <c r="J1482" s="45"/>
      <c r="K1482" s="46"/>
      <c r="L1482" s="15"/>
      <c r="M1482" s="49" t="str">
        <f t="shared" si="111"/>
        <v/>
      </c>
      <c r="N1482" s="47" t="str">
        <f t="shared" si="112"/>
        <v/>
      </c>
      <c r="O1482" s="15"/>
      <c r="P1482" s="15"/>
      <c r="Q1482" s="15"/>
      <c r="R1482" s="48" t="str">
        <f>IFERROR(MAX(IF(OR(O1482="",P1482="",Q1482=""),"",IF(AND(MONTH(E1482)=4,MONTH(F1482)=4),(NETWORKDAYS(E1482,F1482,Lister!$D$7:$D$13)-O1482)*N1482/NETWORKDAYS(Lister!$D$19,Lister!$E$19,Lister!$D$7:$D$13),IF(AND(MONTH(E1482)=4,MONTH(F1482)&gt;4),(NETWORKDAYS(E1482,Lister!$E$19,Lister!$D$7:$D$13)-O1482)*N1482/NETWORKDAYS(Lister!$D$19,Lister!$E$19,Lister!$D$7:$D$13),IF(MONTH(E1482)&gt;4,0)))),0),"")</f>
        <v/>
      </c>
      <c r="S1482" s="48" t="str">
        <f>IFERROR(MAX(IF(OR(O1482="",P1482="",Q1482=""),"",IF(AND(MONTH(E1482)=5,MONTH(F1482)=5),(NETWORKDAYS(E1482,F1482,Lister!$D$7:$D$13)-P1482)*N1482/NETWORKDAYS(Lister!$D$20,Lister!$E$20,Lister!$D$7:$D$13),IF(AND(MONTH(E1482)=4,MONTH(F1482)=5),(NETWORKDAYS(Lister!$D$20,F1482,Lister!$D$7:$D$13)-P1482)*N1482/NETWORKDAYS(Lister!$D$20,Lister!$E$20,Lister!$D$7:$D$13),IF(AND(MONTH(E1482)=5,MONTH(F1482)=6),(NETWORKDAYS(E1482,Lister!$E$20,Lister!$D$7:$D$13)-P1482)*N1482/NETWORKDAYS(Lister!$D$20,Lister!$E$20,Lister!$D$7:$D$13),IF(AND(MONTH(E1482)=4,MONTH(F1482)=6),(NETWORKDAYS(Lister!$D$20,Lister!$E$20,Lister!$D$7:$D$13)-P1482)*N1482/NETWORKDAYS(Lister!$D$20,Lister!$E$20,Lister!$D$7:$D$13),IF(OR(MONTH(F1482)=4,MONTH(E1482)=6),0)))))),0),"")</f>
        <v/>
      </c>
      <c r="T1482" s="48" t="str">
        <f>IFERROR(MAX(IF(OR(O1482="",P1482="",Q1482=""),"",IF(AND(MONTH(E1482)=6,MONTH(F1482)=6),(NETWORKDAYS(E1482,F1482,Lister!$D$7:$D$13)-Q1482)*N1482/NETWORKDAYS(Lister!$D$21,Lister!$E$21,Lister!$D$7:$D$13),IF(AND(MONTH(E1482)&lt;6,MONTH(F1482)=6),(NETWORKDAYS(Lister!$D$21,F1482,Lister!$D$7:$D$13)-Q1482)*N1482/NETWORKDAYS(Lister!$D$21,Lister!$E$21,Lister!$D$7:$D$13),IF(MONTH(F1482)&lt;6,0)))),0),"")</f>
        <v/>
      </c>
      <c r="U1482" s="50" t="str">
        <f t="shared" si="113"/>
        <v/>
      </c>
    </row>
    <row r="1483" spans="1:21" x14ac:dyDescent="0.35">
      <c r="A1483" s="11" t="str">
        <f t="shared" si="114"/>
        <v/>
      </c>
      <c r="B1483" s="32"/>
      <c r="C1483" s="17"/>
      <c r="D1483" s="18"/>
      <c r="E1483" s="12"/>
      <c r="F1483" s="12"/>
      <c r="G1483" s="40" t="str">
        <f>IF(OR(E1483="",F1483=""),"",NETWORKDAYS(E1483,F1483,Lister!$D$7:$D$13))</f>
        <v/>
      </c>
      <c r="H1483" s="14"/>
      <c r="I1483" s="25" t="str">
        <f t="shared" si="110"/>
        <v/>
      </c>
      <c r="J1483" s="45"/>
      <c r="K1483" s="46"/>
      <c r="L1483" s="15"/>
      <c r="M1483" s="49" t="str">
        <f t="shared" si="111"/>
        <v/>
      </c>
      <c r="N1483" s="47" t="str">
        <f t="shared" si="112"/>
        <v/>
      </c>
      <c r="O1483" s="15"/>
      <c r="P1483" s="15"/>
      <c r="Q1483" s="15"/>
      <c r="R1483" s="48" t="str">
        <f>IFERROR(MAX(IF(OR(O1483="",P1483="",Q1483=""),"",IF(AND(MONTH(E1483)=4,MONTH(F1483)=4),(NETWORKDAYS(E1483,F1483,Lister!$D$7:$D$13)-O1483)*N1483/NETWORKDAYS(Lister!$D$19,Lister!$E$19,Lister!$D$7:$D$13),IF(AND(MONTH(E1483)=4,MONTH(F1483)&gt;4),(NETWORKDAYS(E1483,Lister!$E$19,Lister!$D$7:$D$13)-O1483)*N1483/NETWORKDAYS(Lister!$D$19,Lister!$E$19,Lister!$D$7:$D$13),IF(MONTH(E1483)&gt;4,0)))),0),"")</f>
        <v/>
      </c>
      <c r="S1483" s="48" t="str">
        <f>IFERROR(MAX(IF(OR(O1483="",P1483="",Q1483=""),"",IF(AND(MONTH(E1483)=5,MONTH(F1483)=5),(NETWORKDAYS(E1483,F1483,Lister!$D$7:$D$13)-P1483)*N1483/NETWORKDAYS(Lister!$D$20,Lister!$E$20,Lister!$D$7:$D$13),IF(AND(MONTH(E1483)=4,MONTH(F1483)=5),(NETWORKDAYS(Lister!$D$20,F1483,Lister!$D$7:$D$13)-P1483)*N1483/NETWORKDAYS(Lister!$D$20,Lister!$E$20,Lister!$D$7:$D$13),IF(AND(MONTH(E1483)=5,MONTH(F1483)=6),(NETWORKDAYS(E1483,Lister!$E$20,Lister!$D$7:$D$13)-P1483)*N1483/NETWORKDAYS(Lister!$D$20,Lister!$E$20,Lister!$D$7:$D$13),IF(AND(MONTH(E1483)=4,MONTH(F1483)=6),(NETWORKDAYS(Lister!$D$20,Lister!$E$20,Lister!$D$7:$D$13)-P1483)*N1483/NETWORKDAYS(Lister!$D$20,Lister!$E$20,Lister!$D$7:$D$13),IF(OR(MONTH(F1483)=4,MONTH(E1483)=6),0)))))),0),"")</f>
        <v/>
      </c>
      <c r="T1483" s="48" t="str">
        <f>IFERROR(MAX(IF(OR(O1483="",P1483="",Q1483=""),"",IF(AND(MONTH(E1483)=6,MONTH(F1483)=6),(NETWORKDAYS(E1483,F1483,Lister!$D$7:$D$13)-Q1483)*N1483/NETWORKDAYS(Lister!$D$21,Lister!$E$21,Lister!$D$7:$D$13),IF(AND(MONTH(E1483)&lt;6,MONTH(F1483)=6),(NETWORKDAYS(Lister!$D$21,F1483,Lister!$D$7:$D$13)-Q1483)*N1483/NETWORKDAYS(Lister!$D$21,Lister!$E$21,Lister!$D$7:$D$13),IF(MONTH(F1483)&lt;6,0)))),0),"")</f>
        <v/>
      </c>
      <c r="U1483" s="50" t="str">
        <f t="shared" si="113"/>
        <v/>
      </c>
    </row>
    <row r="1484" spans="1:21" x14ac:dyDescent="0.35">
      <c r="A1484" s="11" t="str">
        <f t="shared" si="114"/>
        <v/>
      </c>
      <c r="B1484" s="32"/>
      <c r="C1484" s="17"/>
      <c r="D1484" s="18"/>
      <c r="E1484" s="12"/>
      <c r="F1484" s="12"/>
      <c r="G1484" s="40" t="str">
        <f>IF(OR(E1484="",F1484=""),"",NETWORKDAYS(E1484,F1484,Lister!$D$7:$D$13))</f>
        <v/>
      </c>
      <c r="H1484" s="14"/>
      <c r="I1484" s="25" t="str">
        <f t="shared" si="110"/>
        <v/>
      </c>
      <c r="J1484" s="45"/>
      <c r="K1484" s="46"/>
      <c r="L1484" s="15"/>
      <c r="M1484" s="49" t="str">
        <f t="shared" si="111"/>
        <v/>
      </c>
      <c r="N1484" s="47" t="str">
        <f t="shared" si="112"/>
        <v/>
      </c>
      <c r="O1484" s="15"/>
      <c r="P1484" s="15"/>
      <c r="Q1484" s="15"/>
      <c r="R1484" s="48" t="str">
        <f>IFERROR(MAX(IF(OR(O1484="",P1484="",Q1484=""),"",IF(AND(MONTH(E1484)=4,MONTH(F1484)=4),(NETWORKDAYS(E1484,F1484,Lister!$D$7:$D$13)-O1484)*N1484/NETWORKDAYS(Lister!$D$19,Lister!$E$19,Lister!$D$7:$D$13),IF(AND(MONTH(E1484)=4,MONTH(F1484)&gt;4),(NETWORKDAYS(E1484,Lister!$E$19,Lister!$D$7:$D$13)-O1484)*N1484/NETWORKDAYS(Lister!$D$19,Lister!$E$19,Lister!$D$7:$D$13),IF(MONTH(E1484)&gt;4,0)))),0),"")</f>
        <v/>
      </c>
      <c r="S1484" s="48" t="str">
        <f>IFERROR(MAX(IF(OR(O1484="",P1484="",Q1484=""),"",IF(AND(MONTH(E1484)=5,MONTH(F1484)=5),(NETWORKDAYS(E1484,F1484,Lister!$D$7:$D$13)-P1484)*N1484/NETWORKDAYS(Lister!$D$20,Lister!$E$20,Lister!$D$7:$D$13),IF(AND(MONTH(E1484)=4,MONTH(F1484)=5),(NETWORKDAYS(Lister!$D$20,F1484,Lister!$D$7:$D$13)-P1484)*N1484/NETWORKDAYS(Lister!$D$20,Lister!$E$20,Lister!$D$7:$D$13),IF(AND(MONTH(E1484)=5,MONTH(F1484)=6),(NETWORKDAYS(E1484,Lister!$E$20,Lister!$D$7:$D$13)-P1484)*N1484/NETWORKDAYS(Lister!$D$20,Lister!$E$20,Lister!$D$7:$D$13),IF(AND(MONTH(E1484)=4,MONTH(F1484)=6),(NETWORKDAYS(Lister!$D$20,Lister!$E$20,Lister!$D$7:$D$13)-P1484)*N1484/NETWORKDAYS(Lister!$D$20,Lister!$E$20,Lister!$D$7:$D$13),IF(OR(MONTH(F1484)=4,MONTH(E1484)=6),0)))))),0),"")</f>
        <v/>
      </c>
      <c r="T1484" s="48" t="str">
        <f>IFERROR(MAX(IF(OR(O1484="",P1484="",Q1484=""),"",IF(AND(MONTH(E1484)=6,MONTH(F1484)=6),(NETWORKDAYS(E1484,F1484,Lister!$D$7:$D$13)-Q1484)*N1484/NETWORKDAYS(Lister!$D$21,Lister!$E$21,Lister!$D$7:$D$13),IF(AND(MONTH(E1484)&lt;6,MONTH(F1484)=6),(NETWORKDAYS(Lister!$D$21,F1484,Lister!$D$7:$D$13)-Q1484)*N1484/NETWORKDAYS(Lister!$D$21,Lister!$E$21,Lister!$D$7:$D$13),IF(MONTH(F1484)&lt;6,0)))),0),"")</f>
        <v/>
      </c>
      <c r="U1484" s="50" t="str">
        <f t="shared" si="113"/>
        <v/>
      </c>
    </row>
    <row r="1485" spans="1:21" x14ac:dyDescent="0.35">
      <c r="A1485" s="11" t="str">
        <f t="shared" si="114"/>
        <v/>
      </c>
      <c r="B1485" s="32"/>
      <c r="C1485" s="17"/>
      <c r="D1485" s="18"/>
      <c r="E1485" s="12"/>
      <c r="F1485" s="12"/>
      <c r="G1485" s="40" t="str">
        <f>IF(OR(E1485="",F1485=""),"",NETWORKDAYS(E1485,F1485,Lister!$D$7:$D$13))</f>
        <v/>
      </c>
      <c r="H1485" s="14"/>
      <c r="I1485" s="25" t="str">
        <f t="shared" si="110"/>
        <v/>
      </c>
      <c r="J1485" s="45"/>
      <c r="K1485" s="46"/>
      <c r="L1485" s="15"/>
      <c r="M1485" s="49" t="str">
        <f t="shared" si="111"/>
        <v/>
      </c>
      <c r="N1485" s="47" t="str">
        <f t="shared" si="112"/>
        <v/>
      </c>
      <c r="O1485" s="15"/>
      <c r="P1485" s="15"/>
      <c r="Q1485" s="15"/>
      <c r="R1485" s="48" t="str">
        <f>IFERROR(MAX(IF(OR(O1485="",P1485="",Q1485=""),"",IF(AND(MONTH(E1485)=4,MONTH(F1485)=4),(NETWORKDAYS(E1485,F1485,Lister!$D$7:$D$13)-O1485)*N1485/NETWORKDAYS(Lister!$D$19,Lister!$E$19,Lister!$D$7:$D$13),IF(AND(MONTH(E1485)=4,MONTH(F1485)&gt;4),(NETWORKDAYS(E1485,Lister!$E$19,Lister!$D$7:$D$13)-O1485)*N1485/NETWORKDAYS(Lister!$D$19,Lister!$E$19,Lister!$D$7:$D$13),IF(MONTH(E1485)&gt;4,0)))),0),"")</f>
        <v/>
      </c>
      <c r="S1485" s="48" t="str">
        <f>IFERROR(MAX(IF(OR(O1485="",P1485="",Q1485=""),"",IF(AND(MONTH(E1485)=5,MONTH(F1485)=5),(NETWORKDAYS(E1485,F1485,Lister!$D$7:$D$13)-P1485)*N1485/NETWORKDAYS(Lister!$D$20,Lister!$E$20,Lister!$D$7:$D$13),IF(AND(MONTH(E1485)=4,MONTH(F1485)=5),(NETWORKDAYS(Lister!$D$20,F1485,Lister!$D$7:$D$13)-P1485)*N1485/NETWORKDAYS(Lister!$D$20,Lister!$E$20,Lister!$D$7:$D$13),IF(AND(MONTH(E1485)=5,MONTH(F1485)=6),(NETWORKDAYS(E1485,Lister!$E$20,Lister!$D$7:$D$13)-P1485)*N1485/NETWORKDAYS(Lister!$D$20,Lister!$E$20,Lister!$D$7:$D$13),IF(AND(MONTH(E1485)=4,MONTH(F1485)=6),(NETWORKDAYS(Lister!$D$20,Lister!$E$20,Lister!$D$7:$D$13)-P1485)*N1485/NETWORKDAYS(Lister!$D$20,Lister!$E$20,Lister!$D$7:$D$13),IF(OR(MONTH(F1485)=4,MONTH(E1485)=6),0)))))),0),"")</f>
        <v/>
      </c>
      <c r="T1485" s="48" t="str">
        <f>IFERROR(MAX(IF(OR(O1485="",P1485="",Q1485=""),"",IF(AND(MONTH(E1485)=6,MONTH(F1485)=6),(NETWORKDAYS(E1485,F1485,Lister!$D$7:$D$13)-Q1485)*N1485/NETWORKDAYS(Lister!$D$21,Lister!$E$21,Lister!$D$7:$D$13),IF(AND(MONTH(E1485)&lt;6,MONTH(F1485)=6),(NETWORKDAYS(Lister!$D$21,F1485,Lister!$D$7:$D$13)-Q1485)*N1485/NETWORKDAYS(Lister!$D$21,Lister!$E$21,Lister!$D$7:$D$13),IF(MONTH(F1485)&lt;6,0)))),0),"")</f>
        <v/>
      </c>
      <c r="U1485" s="50" t="str">
        <f t="shared" si="113"/>
        <v/>
      </c>
    </row>
    <row r="1486" spans="1:21" x14ac:dyDescent="0.35">
      <c r="A1486" s="11" t="str">
        <f t="shared" si="114"/>
        <v/>
      </c>
      <c r="B1486" s="32"/>
      <c r="C1486" s="17"/>
      <c r="D1486" s="18"/>
      <c r="E1486" s="12"/>
      <c r="F1486" s="12"/>
      <c r="G1486" s="40" t="str">
        <f>IF(OR(E1486="",F1486=""),"",NETWORKDAYS(E1486,F1486,Lister!$D$7:$D$13))</f>
        <v/>
      </c>
      <c r="H1486" s="14"/>
      <c r="I1486" s="25" t="str">
        <f t="shared" si="110"/>
        <v/>
      </c>
      <c r="J1486" s="45"/>
      <c r="K1486" s="46"/>
      <c r="L1486" s="15"/>
      <c r="M1486" s="49" t="str">
        <f t="shared" si="111"/>
        <v/>
      </c>
      <c r="N1486" s="47" t="str">
        <f t="shared" si="112"/>
        <v/>
      </c>
      <c r="O1486" s="15"/>
      <c r="P1486" s="15"/>
      <c r="Q1486" s="15"/>
      <c r="R1486" s="48" t="str">
        <f>IFERROR(MAX(IF(OR(O1486="",P1486="",Q1486=""),"",IF(AND(MONTH(E1486)=4,MONTH(F1486)=4),(NETWORKDAYS(E1486,F1486,Lister!$D$7:$D$13)-O1486)*N1486/NETWORKDAYS(Lister!$D$19,Lister!$E$19,Lister!$D$7:$D$13),IF(AND(MONTH(E1486)=4,MONTH(F1486)&gt;4),(NETWORKDAYS(E1486,Lister!$E$19,Lister!$D$7:$D$13)-O1486)*N1486/NETWORKDAYS(Lister!$D$19,Lister!$E$19,Lister!$D$7:$D$13),IF(MONTH(E1486)&gt;4,0)))),0),"")</f>
        <v/>
      </c>
      <c r="S1486" s="48" t="str">
        <f>IFERROR(MAX(IF(OR(O1486="",P1486="",Q1486=""),"",IF(AND(MONTH(E1486)=5,MONTH(F1486)=5),(NETWORKDAYS(E1486,F1486,Lister!$D$7:$D$13)-P1486)*N1486/NETWORKDAYS(Lister!$D$20,Lister!$E$20,Lister!$D$7:$D$13),IF(AND(MONTH(E1486)=4,MONTH(F1486)=5),(NETWORKDAYS(Lister!$D$20,F1486,Lister!$D$7:$D$13)-P1486)*N1486/NETWORKDAYS(Lister!$D$20,Lister!$E$20,Lister!$D$7:$D$13),IF(AND(MONTH(E1486)=5,MONTH(F1486)=6),(NETWORKDAYS(E1486,Lister!$E$20,Lister!$D$7:$D$13)-P1486)*N1486/NETWORKDAYS(Lister!$D$20,Lister!$E$20,Lister!$D$7:$D$13),IF(AND(MONTH(E1486)=4,MONTH(F1486)=6),(NETWORKDAYS(Lister!$D$20,Lister!$E$20,Lister!$D$7:$D$13)-P1486)*N1486/NETWORKDAYS(Lister!$D$20,Lister!$E$20,Lister!$D$7:$D$13),IF(OR(MONTH(F1486)=4,MONTH(E1486)=6),0)))))),0),"")</f>
        <v/>
      </c>
      <c r="T1486" s="48" t="str">
        <f>IFERROR(MAX(IF(OR(O1486="",P1486="",Q1486=""),"",IF(AND(MONTH(E1486)=6,MONTH(F1486)=6),(NETWORKDAYS(E1486,F1486,Lister!$D$7:$D$13)-Q1486)*N1486/NETWORKDAYS(Lister!$D$21,Lister!$E$21,Lister!$D$7:$D$13),IF(AND(MONTH(E1486)&lt;6,MONTH(F1486)=6),(NETWORKDAYS(Lister!$D$21,F1486,Lister!$D$7:$D$13)-Q1486)*N1486/NETWORKDAYS(Lister!$D$21,Lister!$E$21,Lister!$D$7:$D$13),IF(MONTH(F1486)&lt;6,0)))),0),"")</f>
        <v/>
      </c>
      <c r="U1486" s="50" t="str">
        <f t="shared" si="113"/>
        <v/>
      </c>
    </row>
    <row r="1487" spans="1:21" x14ac:dyDescent="0.35">
      <c r="A1487" s="11" t="str">
        <f t="shared" si="114"/>
        <v/>
      </c>
      <c r="B1487" s="32"/>
      <c r="C1487" s="17"/>
      <c r="D1487" s="18"/>
      <c r="E1487" s="12"/>
      <c r="F1487" s="12"/>
      <c r="G1487" s="40" t="str">
        <f>IF(OR(E1487="",F1487=""),"",NETWORKDAYS(E1487,F1487,Lister!$D$7:$D$13))</f>
        <v/>
      </c>
      <c r="H1487" s="14"/>
      <c r="I1487" s="25" t="str">
        <f t="shared" si="110"/>
        <v/>
      </c>
      <c r="J1487" s="45"/>
      <c r="K1487" s="46"/>
      <c r="L1487" s="15"/>
      <c r="M1487" s="49" t="str">
        <f t="shared" si="111"/>
        <v/>
      </c>
      <c r="N1487" s="47" t="str">
        <f t="shared" si="112"/>
        <v/>
      </c>
      <c r="O1487" s="15"/>
      <c r="P1487" s="15"/>
      <c r="Q1487" s="15"/>
      <c r="R1487" s="48" t="str">
        <f>IFERROR(MAX(IF(OR(O1487="",P1487="",Q1487=""),"",IF(AND(MONTH(E1487)=4,MONTH(F1487)=4),(NETWORKDAYS(E1487,F1487,Lister!$D$7:$D$13)-O1487)*N1487/NETWORKDAYS(Lister!$D$19,Lister!$E$19,Lister!$D$7:$D$13),IF(AND(MONTH(E1487)=4,MONTH(F1487)&gt;4),(NETWORKDAYS(E1487,Lister!$E$19,Lister!$D$7:$D$13)-O1487)*N1487/NETWORKDAYS(Lister!$D$19,Lister!$E$19,Lister!$D$7:$D$13),IF(MONTH(E1487)&gt;4,0)))),0),"")</f>
        <v/>
      </c>
      <c r="S1487" s="48" t="str">
        <f>IFERROR(MAX(IF(OR(O1487="",P1487="",Q1487=""),"",IF(AND(MONTH(E1487)=5,MONTH(F1487)=5),(NETWORKDAYS(E1487,F1487,Lister!$D$7:$D$13)-P1487)*N1487/NETWORKDAYS(Lister!$D$20,Lister!$E$20,Lister!$D$7:$D$13),IF(AND(MONTH(E1487)=4,MONTH(F1487)=5),(NETWORKDAYS(Lister!$D$20,F1487,Lister!$D$7:$D$13)-P1487)*N1487/NETWORKDAYS(Lister!$D$20,Lister!$E$20,Lister!$D$7:$D$13),IF(AND(MONTH(E1487)=5,MONTH(F1487)=6),(NETWORKDAYS(E1487,Lister!$E$20,Lister!$D$7:$D$13)-P1487)*N1487/NETWORKDAYS(Lister!$D$20,Lister!$E$20,Lister!$D$7:$D$13),IF(AND(MONTH(E1487)=4,MONTH(F1487)=6),(NETWORKDAYS(Lister!$D$20,Lister!$E$20,Lister!$D$7:$D$13)-P1487)*N1487/NETWORKDAYS(Lister!$D$20,Lister!$E$20,Lister!$D$7:$D$13),IF(OR(MONTH(F1487)=4,MONTH(E1487)=6),0)))))),0),"")</f>
        <v/>
      </c>
      <c r="T1487" s="48" t="str">
        <f>IFERROR(MAX(IF(OR(O1487="",P1487="",Q1487=""),"",IF(AND(MONTH(E1487)=6,MONTH(F1487)=6),(NETWORKDAYS(E1487,F1487,Lister!$D$7:$D$13)-Q1487)*N1487/NETWORKDAYS(Lister!$D$21,Lister!$E$21,Lister!$D$7:$D$13),IF(AND(MONTH(E1487)&lt;6,MONTH(F1487)=6),(NETWORKDAYS(Lister!$D$21,F1487,Lister!$D$7:$D$13)-Q1487)*N1487/NETWORKDAYS(Lister!$D$21,Lister!$E$21,Lister!$D$7:$D$13),IF(MONTH(F1487)&lt;6,0)))),0),"")</f>
        <v/>
      </c>
      <c r="U1487" s="50" t="str">
        <f t="shared" si="113"/>
        <v/>
      </c>
    </row>
    <row r="1488" spans="1:21" x14ac:dyDescent="0.35">
      <c r="A1488" s="11" t="str">
        <f t="shared" si="114"/>
        <v/>
      </c>
      <c r="B1488" s="32"/>
      <c r="C1488" s="17"/>
      <c r="D1488" s="18"/>
      <c r="E1488" s="12"/>
      <c r="F1488" s="12"/>
      <c r="G1488" s="40" t="str">
        <f>IF(OR(E1488="",F1488=""),"",NETWORKDAYS(E1488,F1488,Lister!$D$7:$D$13))</f>
        <v/>
      </c>
      <c r="H1488" s="14"/>
      <c r="I1488" s="25" t="str">
        <f t="shared" si="110"/>
        <v/>
      </c>
      <c r="J1488" s="45"/>
      <c r="K1488" s="46"/>
      <c r="L1488" s="15"/>
      <c r="M1488" s="49" t="str">
        <f t="shared" si="111"/>
        <v/>
      </c>
      <c r="N1488" s="47" t="str">
        <f t="shared" si="112"/>
        <v/>
      </c>
      <c r="O1488" s="15"/>
      <c r="P1488" s="15"/>
      <c r="Q1488" s="15"/>
      <c r="R1488" s="48" t="str">
        <f>IFERROR(MAX(IF(OR(O1488="",P1488="",Q1488=""),"",IF(AND(MONTH(E1488)=4,MONTH(F1488)=4),(NETWORKDAYS(E1488,F1488,Lister!$D$7:$D$13)-O1488)*N1488/NETWORKDAYS(Lister!$D$19,Lister!$E$19,Lister!$D$7:$D$13),IF(AND(MONTH(E1488)=4,MONTH(F1488)&gt;4),(NETWORKDAYS(E1488,Lister!$E$19,Lister!$D$7:$D$13)-O1488)*N1488/NETWORKDAYS(Lister!$D$19,Lister!$E$19,Lister!$D$7:$D$13),IF(MONTH(E1488)&gt;4,0)))),0),"")</f>
        <v/>
      </c>
      <c r="S1488" s="48" t="str">
        <f>IFERROR(MAX(IF(OR(O1488="",P1488="",Q1488=""),"",IF(AND(MONTH(E1488)=5,MONTH(F1488)=5),(NETWORKDAYS(E1488,F1488,Lister!$D$7:$D$13)-P1488)*N1488/NETWORKDAYS(Lister!$D$20,Lister!$E$20,Lister!$D$7:$D$13),IF(AND(MONTH(E1488)=4,MONTH(F1488)=5),(NETWORKDAYS(Lister!$D$20,F1488,Lister!$D$7:$D$13)-P1488)*N1488/NETWORKDAYS(Lister!$D$20,Lister!$E$20,Lister!$D$7:$D$13),IF(AND(MONTH(E1488)=5,MONTH(F1488)=6),(NETWORKDAYS(E1488,Lister!$E$20,Lister!$D$7:$D$13)-P1488)*N1488/NETWORKDAYS(Lister!$D$20,Lister!$E$20,Lister!$D$7:$D$13),IF(AND(MONTH(E1488)=4,MONTH(F1488)=6),(NETWORKDAYS(Lister!$D$20,Lister!$E$20,Lister!$D$7:$D$13)-P1488)*N1488/NETWORKDAYS(Lister!$D$20,Lister!$E$20,Lister!$D$7:$D$13),IF(OR(MONTH(F1488)=4,MONTH(E1488)=6),0)))))),0),"")</f>
        <v/>
      </c>
      <c r="T1488" s="48" t="str">
        <f>IFERROR(MAX(IF(OR(O1488="",P1488="",Q1488=""),"",IF(AND(MONTH(E1488)=6,MONTH(F1488)=6),(NETWORKDAYS(E1488,F1488,Lister!$D$7:$D$13)-Q1488)*N1488/NETWORKDAYS(Lister!$D$21,Lister!$E$21,Lister!$D$7:$D$13),IF(AND(MONTH(E1488)&lt;6,MONTH(F1488)=6),(NETWORKDAYS(Lister!$D$21,F1488,Lister!$D$7:$D$13)-Q1488)*N1488/NETWORKDAYS(Lister!$D$21,Lister!$E$21,Lister!$D$7:$D$13),IF(MONTH(F1488)&lt;6,0)))),0),"")</f>
        <v/>
      </c>
      <c r="U1488" s="50" t="str">
        <f t="shared" si="113"/>
        <v/>
      </c>
    </row>
    <row r="1489" spans="1:21" x14ac:dyDescent="0.35">
      <c r="A1489" s="11" t="str">
        <f t="shared" si="114"/>
        <v/>
      </c>
      <c r="B1489" s="32"/>
      <c r="C1489" s="17"/>
      <c r="D1489" s="18"/>
      <c r="E1489" s="12"/>
      <c r="F1489" s="12"/>
      <c r="G1489" s="40" t="str">
        <f>IF(OR(E1489="",F1489=""),"",NETWORKDAYS(E1489,F1489,Lister!$D$7:$D$13))</f>
        <v/>
      </c>
      <c r="H1489" s="14"/>
      <c r="I1489" s="25" t="str">
        <f t="shared" si="110"/>
        <v/>
      </c>
      <c r="J1489" s="45"/>
      <c r="K1489" s="46"/>
      <c r="L1489" s="15"/>
      <c r="M1489" s="49" t="str">
        <f t="shared" si="111"/>
        <v/>
      </c>
      <c r="N1489" s="47" t="str">
        <f t="shared" si="112"/>
        <v/>
      </c>
      <c r="O1489" s="15"/>
      <c r="P1489" s="15"/>
      <c r="Q1489" s="15"/>
      <c r="R1489" s="48" t="str">
        <f>IFERROR(MAX(IF(OR(O1489="",P1489="",Q1489=""),"",IF(AND(MONTH(E1489)=4,MONTH(F1489)=4),(NETWORKDAYS(E1489,F1489,Lister!$D$7:$D$13)-O1489)*N1489/NETWORKDAYS(Lister!$D$19,Lister!$E$19,Lister!$D$7:$D$13),IF(AND(MONTH(E1489)=4,MONTH(F1489)&gt;4),(NETWORKDAYS(E1489,Lister!$E$19,Lister!$D$7:$D$13)-O1489)*N1489/NETWORKDAYS(Lister!$D$19,Lister!$E$19,Lister!$D$7:$D$13),IF(MONTH(E1489)&gt;4,0)))),0),"")</f>
        <v/>
      </c>
      <c r="S1489" s="48" t="str">
        <f>IFERROR(MAX(IF(OR(O1489="",P1489="",Q1489=""),"",IF(AND(MONTH(E1489)=5,MONTH(F1489)=5),(NETWORKDAYS(E1489,F1489,Lister!$D$7:$D$13)-P1489)*N1489/NETWORKDAYS(Lister!$D$20,Lister!$E$20,Lister!$D$7:$D$13),IF(AND(MONTH(E1489)=4,MONTH(F1489)=5),(NETWORKDAYS(Lister!$D$20,F1489,Lister!$D$7:$D$13)-P1489)*N1489/NETWORKDAYS(Lister!$D$20,Lister!$E$20,Lister!$D$7:$D$13),IF(AND(MONTH(E1489)=5,MONTH(F1489)=6),(NETWORKDAYS(E1489,Lister!$E$20,Lister!$D$7:$D$13)-P1489)*N1489/NETWORKDAYS(Lister!$D$20,Lister!$E$20,Lister!$D$7:$D$13),IF(AND(MONTH(E1489)=4,MONTH(F1489)=6),(NETWORKDAYS(Lister!$D$20,Lister!$E$20,Lister!$D$7:$D$13)-P1489)*N1489/NETWORKDAYS(Lister!$D$20,Lister!$E$20,Lister!$D$7:$D$13),IF(OR(MONTH(F1489)=4,MONTH(E1489)=6),0)))))),0),"")</f>
        <v/>
      </c>
      <c r="T1489" s="48" t="str">
        <f>IFERROR(MAX(IF(OR(O1489="",P1489="",Q1489=""),"",IF(AND(MONTH(E1489)=6,MONTH(F1489)=6),(NETWORKDAYS(E1489,F1489,Lister!$D$7:$D$13)-Q1489)*N1489/NETWORKDAYS(Lister!$D$21,Lister!$E$21,Lister!$D$7:$D$13),IF(AND(MONTH(E1489)&lt;6,MONTH(F1489)=6),(NETWORKDAYS(Lister!$D$21,F1489,Lister!$D$7:$D$13)-Q1489)*N1489/NETWORKDAYS(Lister!$D$21,Lister!$E$21,Lister!$D$7:$D$13),IF(MONTH(F1489)&lt;6,0)))),0),"")</f>
        <v/>
      </c>
      <c r="U1489" s="50" t="str">
        <f t="shared" si="113"/>
        <v/>
      </c>
    </row>
    <row r="1490" spans="1:21" x14ac:dyDescent="0.35">
      <c r="A1490" s="11" t="str">
        <f t="shared" si="114"/>
        <v/>
      </c>
      <c r="B1490" s="32"/>
      <c r="C1490" s="17"/>
      <c r="D1490" s="18"/>
      <c r="E1490" s="12"/>
      <c r="F1490" s="12"/>
      <c r="G1490" s="40" t="str">
        <f>IF(OR(E1490="",F1490=""),"",NETWORKDAYS(E1490,F1490,Lister!$D$7:$D$13))</f>
        <v/>
      </c>
      <c r="H1490" s="14"/>
      <c r="I1490" s="25" t="str">
        <f t="shared" si="110"/>
        <v/>
      </c>
      <c r="J1490" s="45"/>
      <c r="K1490" s="46"/>
      <c r="L1490" s="15"/>
      <c r="M1490" s="49" t="str">
        <f t="shared" si="111"/>
        <v/>
      </c>
      <c r="N1490" s="47" t="str">
        <f t="shared" si="112"/>
        <v/>
      </c>
      <c r="O1490" s="15"/>
      <c r="P1490" s="15"/>
      <c r="Q1490" s="15"/>
      <c r="R1490" s="48" t="str">
        <f>IFERROR(MAX(IF(OR(O1490="",P1490="",Q1490=""),"",IF(AND(MONTH(E1490)=4,MONTH(F1490)=4),(NETWORKDAYS(E1490,F1490,Lister!$D$7:$D$13)-O1490)*N1490/NETWORKDAYS(Lister!$D$19,Lister!$E$19,Lister!$D$7:$D$13),IF(AND(MONTH(E1490)=4,MONTH(F1490)&gt;4),(NETWORKDAYS(E1490,Lister!$E$19,Lister!$D$7:$D$13)-O1490)*N1490/NETWORKDAYS(Lister!$D$19,Lister!$E$19,Lister!$D$7:$D$13),IF(MONTH(E1490)&gt;4,0)))),0),"")</f>
        <v/>
      </c>
      <c r="S1490" s="48" t="str">
        <f>IFERROR(MAX(IF(OR(O1490="",P1490="",Q1490=""),"",IF(AND(MONTH(E1490)=5,MONTH(F1490)=5),(NETWORKDAYS(E1490,F1490,Lister!$D$7:$D$13)-P1490)*N1490/NETWORKDAYS(Lister!$D$20,Lister!$E$20,Lister!$D$7:$D$13),IF(AND(MONTH(E1490)=4,MONTH(F1490)=5),(NETWORKDAYS(Lister!$D$20,F1490,Lister!$D$7:$D$13)-P1490)*N1490/NETWORKDAYS(Lister!$D$20,Lister!$E$20,Lister!$D$7:$D$13),IF(AND(MONTH(E1490)=5,MONTH(F1490)=6),(NETWORKDAYS(E1490,Lister!$E$20,Lister!$D$7:$D$13)-P1490)*N1490/NETWORKDAYS(Lister!$D$20,Lister!$E$20,Lister!$D$7:$D$13),IF(AND(MONTH(E1490)=4,MONTH(F1490)=6),(NETWORKDAYS(Lister!$D$20,Lister!$E$20,Lister!$D$7:$D$13)-P1490)*N1490/NETWORKDAYS(Lister!$D$20,Lister!$E$20,Lister!$D$7:$D$13),IF(OR(MONTH(F1490)=4,MONTH(E1490)=6),0)))))),0),"")</f>
        <v/>
      </c>
      <c r="T1490" s="48" t="str">
        <f>IFERROR(MAX(IF(OR(O1490="",P1490="",Q1490=""),"",IF(AND(MONTH(E1490)=6,MONTH(F1490)=6),(NETWORKDAYS(E1490,F1490,Lister!$D$7:$D$13)-Q1490)*N1490/NETWORKDAYS(Lister!$D$21,Lister!$E$21,Lister!$D$7:$D$13),IF(AND(MONTH(E1490)&lt;6,MONTH(F1490)=6),(NETWORKDAYS(Lister!$D$21,F1490,Lister!$D$7:$D$13)-Q1490)*N1490/NETWORKDAYS(Lister!$D$21,Lister!$E$21,Lister!$D$7:$D$13),IF(MONTH(F1490)&lt;6,0)))),0),"")</f>
        <v/>
      </c>
      <c r="U1490" s="50" t="str">
        <f t="shared" si="113"/>
        <v/>
      </c>
    </row>
    <row r="1491" spans="1:21" x14ac:dyDescent="0.35">
      <c r="A1491" s="11" t="str">
        <f t="shared" si="114"/>
        <v/>
      </c>
      <c r="B1491" s="32"/>
      <c r="C1491" s="17"/>
      <c r="D1491" s="18"/>
      <c r="E1491" s="12"/>
      <c r="F1491" s="12"/>
      <c r="G1491" s="40" t="str">
        <f>IF(OR(E1491="",F1491=""),"",NETWORKDAYS(E1491,F1491,Lister!$D$7:$D$13))</f>
        <v/>
      </c>
      <c r="H1491" s="14"/>
      <c r="I1491" s="25" t="str">
        <f t="shared" si="110"/>
        <v/>
      </c>
      <c r="J1491" s="45"/>
      <c r="K1491" s="46"/>
      <c r="L1491" s="15"/>
      <c r="M1491" s="49" t="str">
        <f t="shared" si="111"/>
        <v/>
      </c>
      <c r="N1491" s="47" t="str">
        <f t="shared" si="112"/>
        <v/>
      </c>
      <c r="O1491" s="15"/>
      <c r="P1491" s="15"/>
      <c r="Q1491" s="15"/>
      <c r="R1491" s="48" t="str">
        <f>IFERROR(MAX(IF(OR(O1491="",P1491="",Q1491=""),"",IF(AND(MONTH(E1491)=4,MONTH(F1491)=4),(NETWORKDAYS(E1491,F1491,Lister!$D$7:$D$13)-O1491)*N1491/NETWORKDAYS(Lister!$D$19,Lister!$E$19,Lister!$D$7:$D$13),IF(AND(MONTH(E1491)=4,MONTH(F1491)&gt;4),(NETWORKDAYS(E1491,Lister!$E$19,Lister!$D$7:$D$13)-O1491)*N1491/NETWORKDAYS(Lister!$D$19,Lister!$E$19,Lister!$D$7:$D$13),IF(MONTH(E1491)&gt;4,0)))),0),"")</f>
        <v/>
      </c>
      <c r="S1491" s="48" t="str">
        <f>IFERROR(MAX(IF(OR(O1491="",P1491="",Q1491=""),"",IF(AND(MONTH(E1491)=5,MONTH(F1491)=5),(NETWORKDAYS(E1491,F1491,Lister!$D$7:$D$13)-P1491)*N1491/NETWORKDAYS(Lister!$D$20,Lister!$E$20,Lister!$D$7:$D$13),IF(AND(MONTH(E1491)=4,MONTH(F1491)=5),(NETWORKDAYS(Lister!$D$20,F1491,Lister!$D$7:$D$13)-P1491)*N1491/NETWORKDAYS(Lister!$D$20,Lister!$E$20,Lister!$D$7:$D$13),IF(AND(MONTH(E1491)=5,MONTH(F1491)=6),(NETWORKDAYS(E1491,Lister!$E$20,Lister!$D$7:$D$13)-P1491)*N1491/NETWORKDAYS(Lister!$D$20,Lister!$E$20,Lister!$D$7:$D$13),IF(AND(MONTH(E1491)=4,MONTH(F1491)=6),(NETWORKDAYS(Lister!$D$20,Lister!$E$20,Lister!$D$7:$D$13)-P1491)*N1491/NETWORKDAYS(Lister!$D$20,Lister!$E$20,Lister!$D$7:$D$13),IF(OR(MONTH(F1491)=4,MONTH(E1491)=6),0)))))),0),"")</f>
        <v/>
      </c>
      <c r="T1491" s="48" t="str">
        <f>IFERROR(MAX(IF(OR(O1491="",P1491="",Q1491=""),"",IF(AND(MONTH(E1491)=6,MONTH(F1491)=6),(NETWORKDAYS(E1491,F1491,Lister!$D$7:$D$13)-Q1491)*N1491/NETWORKDAYS(Lister!$D$21,Lister!$E$21,Lister!$D$7:$D$13),IF(AND(MONTH(E1491)&lt;6,MONTH(F1491)=6),(NETWORKDAYS(Lister!$D$21,F1491,Lister!$D$7:$D$13)-Q1491)*N1491/NETWORKDAYS(Lister!$D$21,Lister!$E$21,Lister!$D$7:$D$13),IF(MONTH(F1491)&lt;6,0)))),0),"")</f>
        <v/>
      </c>
      <c r="U1491" s="50" t="str">
        <f t="shared" si="113"/>
        <v/>
      </c>
    </row>
    <row r="1492" spans="1:21" x14ac:dyDescent="0.35">
      <c r="A1492" s="11" t="str">
        <f t="shared" si="114"/>
        <v/>
      </c>
      <c r="B1492" s="32"/>
      <c r="C1492" s="17"/>
      <c r="D1492" s="18"/>
      <c r="E1492" s="12"/>
      <c r="F1492" s="12"/>
      <c r="G1492" s="40" t="str">
        <f>IF(OR(E1492="",F1492=""),"",NETWORKDAYS(E1492,F1492,Lister!$D$7:$D$13))</f>
        <v/>
      </c>
      <c r="H1492" s="14"/>
      <c r="I1492" s="25" t="str">
        <f t="shared" si="110"/>
        <v/>
      </c>
      <c r="J1492" s="45"/>
      <c r="K1492" s="46"/>
      <c r="L1492" s="15"/>
      <c r="M1492" s="49" t="str">
        <f t="shared" si="111"/>
        <v/>
      </c>
      <c r="N1492" s="47" t="str">
        <f t="shared" si="112"/>
        <v/>
      </c>
      <c r="O1492" s="15"/>
      <c r="P1492" s="15"/>
      <c r="Q1492" s="15"/>
      <c r="R1492" s="48" t="str">
        <f>IFERROR(MAX(IF(OR(O1492="",P1492="",Q1492=""),"",IF(AND(MONTH(E1492)=4,MONTH(F1492)=4),(NETWORKDAYS(E1492,F1492,Lister!$D$7:$D$13)-O1492)*N1492/NETWORKDAYS(Lister!$D$19,Lister!$E$19,Lister!$D$7:$D$13),IF(AND(MONTH(E1492)=4,MONTH(F1492)&gt;4),(NETWORKDAYS(E1492,Lister!$E$19,Lister!$D$7:$D$13)-O1492)*N1492/NETWORKDAYS(Lister!$D$19,Lister!$E$19,Lister!$D$7:$D$13),IF(MONTH(E1492)&gt;4,0)))),0),"")</f>
        <v/>
      </c>
      <c r="S1492" s="48" t="str">
        <f>IFERROR(MAX(IF(OR(O1492="",P1492="",Q1492=""),"",IF(AND(MONTH(E1492)=5,MONTH(F1492)=5),(NETWORKDAYS(E1492,F1492,Lister!$D$7:$D$13)-P1492)*N1492/NETWORKDAYS(Lister!$D$20,Lister!$E$20,Lister!$D$7:$D$13),IF(AND(MONTH(E1492)=4,MONTH(F1492)=5),(NETWORKDAYS(Lister!$D$20,F1492,Lister!$D$7:$D$13)-P1492)*N1492/NETWORKDAYS(Lister!$D$20,Lister!$E$20,Lister!$D$7:$D$13),IF(AND(MONTH(E1492)=5,MONTH(F1492)=6),(NETWORKDAYS(E1492,Lister!$E$20,Lister!$D$7:$D$13)-P1492)*N1492/NETWORKDAYS(Lister!$D$20,Lister!$E$20,Lister!$D$7:$D$13),IF(AND(MONTH(E1492)=4,MONTH(F1492)=6),(NETWORKDAYS(Lister!$D$20,Lister!$E$20,Lister!$D$7:$D$13)-P1492)*N1492/NETWORKDAYS(Lister!$D$20,Lister!$E$20,Lister!$D$7:$D$13),IF(OR(MONTH(F1492)=4,MONTH(E1492)=6),0)))))),0),"")</f>
        <v/>
      </c>
      <c r="T1492" s="48" t="str">
        <f>IFERROR(MAX(IF(OR(O1492="",P1492="",Q1492=""),"",IF(AND(MONTH(E1492)=6,MONTH(F1492)=6),(NETWORKDAYS(E1492,F1492,Lister!$D$7:$D$13)-Q1492)*N1492/NETWORKDAYS(Lister!$D$21,Lister!$E$21,Lister!$D$7:$D$13),IF(AND(MONTH(E1492)&lt;6,MONTH(F1492)=6),(NETWORKDAYS(Lister!$D$21,F1492,Lister!$D$7:$D$13)-Q1492)*N1492/NETWORKDAYS(Lister!$D$21,Lister!$E$21,Lister!$D$7:$D$13),IF(MONTH(F1492)&lt;6,0)))),0),"")</f>
        <v/>
      </c>
      <c r="U1492" s="50" t="str">
        <f t="shared" si="113"/>
        <v/>
      </c>
    </row>
    <row r="1493" spans="1:21" x14ac:dyDescent="0.35">
      <c r="A1493" s="11" t="str">
        <f t="shared" si="114"/>
        <v/>
      </c>
      <c r="B1493" s="32"/>
      <c r="C1493" s="17"/>
      <c r="D1493" s="18"/>
      <c r="E1493" s="12"/>
      <c r="F1493" s="12"/>
      <c r="G1493" s="40" t="str">
        <f>IF(OR(E1493="",F1493=""),"",NETWORKDAYS(E1493,F1493,Lister!$D$7:$D$13))</f>
        <v/>
      </c>
      <c r="H1493" s="14"/>
      <c r="I1493" s="25" t="str">
        <f t="shared" si="110"/>
        <v/>
      </c>
      <c r="J1493" s="45"/>
      <c r="K1493" s="46"/>
      <c r="L1493" s="15"/>
      <c r="M1493" s="49" t="str">
        <f t="shared" si="111"/>
        <v/>
      </c>
      <c r="N1493" s="47" t="str">
        <f t="shared" si="112"/>
        <v/>
      </c>
      <c r="O1493" s="15"/>
      <c r="P1493" s="15"/>
      <c r="Q1493" s="15"/>
      <c r="R1493" s="48" t="str">
        <f>IFERROR(MAX(IF(OR(O1493="",P1493="",Q1493=""),"",IF(AND(MONTH(E1493)=4,MONTH(F1493)=4),(NETWORKDAYS(E1493,F1493,Lister!$D$7:$D$13)-O1493)*N1493/NETWORKDAYS(Lister!$D$19,Lister!$E$19,Lister!$D$7:$D$13),IF(AND(MONTH(E1493)=4,MONTH(F1493)&gt;4),(NETWORKDAYS(E1493,Lister!$E$19,Lister!$D$7:$D$13)-O1493)*N1493/NETWORKDAYS(Lister!$D$19,Lister!$E$19,Lister!$D$7:$D$13),IF(MONTH(E1493)&gt;4,0)))),0),"")</f>
        <v/>
      </c>
      <c r="S1493" s="48" t="str">
        <f>IFERROR(MAX(IF(OR(O1493="",P1493="",Q1493=""),"",IF(AND(MONTH(E1493)=5,MONTH(F1493)=5),(NETWORKDAYS(E1493,F1493,Lister!$D$7:$D$13)-P1493)*N1493/NETWORKDAYS(Lister!$D$20,Lister!$E$20,Lister!$D$7:$D$13),IF(AND(MONTH(E1493)=4,MONTH(F1493)=5),(NETWORKDAYS(Lister!$D$20,F1493,Lister!$D$7:$D$13)-P1493)*N1493/NETWORKDAYS(Lister!$D$20,Lister!$E$20,Lister!$D$7:$D$13),IF(AND(MONTH(E1493)=5,MONTH(F1493)=6),(NETWORKDAYS(E1493,Lister!$E$20,Lister!$D$7:$D$13)-P1493)*N1493/NETWORKDAYS(Lister!$D$20,Lister!$E$20,Lister!$D$7:$D$13),IF(AND(MONTH(E1493)=4,MONTH(F1493)=6),(NETWORKDAYS(Lister!$D$20,Lister!$E$20,Lister!$D$7:$D$13)-P1493)*N1493/NETWORKDAYS(Lister!$D$20,Lister!$E$20,Lister!$D$7:$D$13),IF(OR(MONTH(F1493)=4,MONTH(E1493)=6),0)))))),0),"")</f>
        <v/>
      </c>
      <c r="T1493" s="48" t="str">
        <f>IFERROR(MAX(IF(OR(O1493="",P1493="",Q1493=""),"",IF(AND(MONTH(E1493)=6,MONTH(F1493)=6),(NETWORKDAYS(E1493,F1493,Lister!$D$7:$D$13)-Q1493)*N1493/NETWORKDAYS(Lister!$D$21,Lister!$E$21,Lister!$D$7:$D$13),IF(AND(MONTH(E1493)&lt;6,MONTH(F1493)=6),(NETWORKDAYS(Lister!$D$21,F1493,Lister!$D$7:$D$13)-Q1493)*N1493/NETWORKDAYS(Lister!$D$21,Lister!$E$21,Lister!$D$7:$D$13),IF(MONTH(F1493)&lt;6,0)))),0),"")</f>
        <v/>
      </c>
      <c r="U1493" s="50" t="str">
        <f t="shared" si="113"/>
        <v/>
      </c>
    </row>
    <row r="1494" spans="1:21" x14ac:dyDescent="0.35">
      <c r="A1494" s="11" t="str">
        <f t="shared" si="114"/>
        <v/>
      </c>
      <c r="B1494" s="32"/>
      <c r="C1494" s="17"/>
      <c r="D1494" s="18"/>
      <c r="E1494" s="12"/>
      <c r="F1494" s="12"/>
      <c r="G1494" s="40" t="str">
        <f>IF(OR(E1494="",F1494=""),"",NETWORKDAYS(E1494,F1494,Lister!$D$7:$D$13))</f>
        <v/>
      </c>
      <c r="H1494" s="14"/>
      <c r="I1494" s="25" t="str">
        <f t="shared" ref="I1494:I1520" si="115">IF(H1494="","",IF(H1494="Funktionær",0.75,IF(H1494="Ikke-funktionær",0.9,IF(H1494="Elev/lærling",0.9))))</f>
        <v/>
      </c>
      <c r="J1494" s="45"/>
      <c r="K1494" s="46"/>
      <c r="L1494" s="15"/>
      <c r="M1494" s="49" t="str">
        <f t="shared" ref="M1494:M1520" si="116">IF(B1494="","",IF(J1494*I1494&gt;30000*IF(L1494&gt;37,37,L1494)/37,30000*IF(L1494&gt;37,37,L1494)/37,J1494*I1494))</f>
        <v/>
      </c>
      <c r="N1494" s="47" t="str">
        <f t="shared" ref="N1494:N1520" si="117">IF(M1494="","",IF(M1494&lt;=J1494-K1494,M1494,J1494-K1494))</f>
        <v/>
      </c>
      <c r="O1494" s="15"/>
      <c r="P1494" s="15"/>
      <c r="Q1494" s="15"/>
      <c r="R1494" s="48" t="str">
        <f>IFERROR(MAX(IF(OR(O1494="",P1494="",Q1494=""),"",IF(AND(MONTH(E1494)=4,MONTH(F1494)=4),(NETWORKDAYS(E1494,F1494,Lister!$D$7:$D$13)-O1494)*N1494/NETWORKDAYS(Lister!$D$19,Lister!$E$19,Lister!$D$7:$D$13),IF(AND(MONTH(E1494)=4,MONTH(F1494)&gt;4),(NETWORKDAYS(E1494,Lister!$E$19,Lister!$D$7:$D$13)-O1494)*N1494/NETWORKDAYS(Lister!$D$19,Lister!$E$19,Lister!$D$7:$D$13),IF(MONTH(E1494)&gt;4,0)))),0),"")</f>
        <v/>
      </c>
      <c r="S1494" s="48" t="str">
        <f>IFERROR(MAX(IF(OR(O1494="",P1494="",Q1494=""),"",IF(AND(MONTH(E1494)=5,MONTH(F1494)=5),(NETWORKDAYS(E1494,F1494,Lister!$D$7:$D$13)-P1494)*N1494/NETWORKDAYS(Lister!$D$20,Lister!$E$20,Lister!$D$7:$D$13),IF(AND(MONTH(E1494)=4,MONTH(F1494)=5),(NETWORKDAYS(Lister!$D$20,F1494,Lister!$D$7:$D$13)-P1494)*N1494/NETWORKDAYS(Lister!$D$20,Lister!$E$20,Lister!$D$7:$D$13),IF(AND(MONTH(E1494)=5,MONTH(F1494)=6),(NETWORKDAYS(E1494,Lister!$E$20,Lister!$D$7:$D$13)-P1494)*N1494/NETWORKDAYS(Lister!$D$20,Lister!$E$20,Lister!$D$7:$D$13),IF(AND(MONTH(E1494)=4,MONTH(F1494)=6),(NETWORKDAYS(Lister!$D$20,Lister!$E$20,Lister!$D$7:$D$13)-P1494)*N1494/NETWORKDAYS(Lister!$D$20,Lister!$E$20,Lister!$D$7:$D$13),IF(OR(MONTH(F1494)=4,MONTH(E1494)=6),0)))))),0),"")</f>
        <v/>
      </c>
      <c r="T1494" s="48" t="str">
        <f>IFERROR(MAX(IF(OR(O1494="",P1494="",Q1494=""),"",IF(AND(MONTH(E1494)=6,MONTH(F1494)=6),(NETWORKDAYS(E1494,F1494,Lister!$D$7:$D$13)-Q1494)*N1494/NETWORKDAYS(Lister!$D$21,Lister!$E$21,Lister!$D$7:$D$13),IF(AND(MONTH(E1494)&lt;6,MONTH(F1494)=6),(NETWORKDAYS(Lister!$D$21,F1494,Lister!$D$7:$D$13)-Q1494)*N1494/NETWORKDAYS(Lister!$D$21,Lister!$E$21,Lister!$D$7:$D$13),IF(MONTH(F1494)&lt;6,0)))),0),"")</f>
        <v/>
      </c>
      <c r="U1494" s="50" t="str">
        <f t="shared" ref="U1494:U1520" si="118">IFERROR(MAX(IF(AND(ISNUMBER(R1494),ISNUMBER(S1494),ISNUMBER(Q1494)),R1494+S1494+T1494,""),0),"")</f>
        <v/>
      </c>
    </row>
    <row r="1495" spans="1:21" x14ac:dyDescent="0.35">
      <c r="A1495" s="11" t="str">
        <f t="shared" ref="A1495:A1520" si="119">IF(B1495="","",A1494+1)</f>
        <v/>
      </c>
      <c r="B1495" s="32"/>
      <c r="C1495" s="17"/>
      <c r="D1495" s="18"/>
      <c r="E1495" s="12"/>
      <c r="F1495" s="12"/>
      <c r="G1495" s="40" t="str">
        <f>IF(OR(E1495="",F1495=""),"",NETWORKDAYS(E1495,F1495,Lister!$D$7:$D$13))</f>
        <v/>
      </c>
      <c r="H1495" s="14"/>
      <c r="I1495" s="25" t="str">
        <f t="shared" si="115"/>
        <v/>
      </c>
      <c r="J1495" s="45"/>
      <c r="K1495" s="46"/>
      <c r="L1495" s="15"/>
      <c r="M1495" s="49" t="str">
        <f t="shared" si="116"/>
        <v/>
      </c>
      <c r="N1495" s="47" t="str">
        <f t="shared" si="117"/>
        <v/>
      </c>
      <c r="O1495" s="15"/>
      <c r="P1495" s="15"/>
      <c r="Q1495" s="15"/>
      <c r="R1495" s="48" t="str">
        <f>IFERROR(MAX(IF(OR(O1495="",P1495="",Q1495=""),"",IF(AND(MONTH(E1495)=4,MONTH(F1495)=4),(NETWORKDAYS(E1495,F1495,Lister!$D$7:$D$13)-O1495)*N1495/NETWORKDAYS(Lister!$D$19,Lister!$E$19,Lister!$D$7:$D$13),IF(AND(MONTH(E1495)=4,MONTH(F1495)&gt;4),(NETWORKDAYS(E1495,Lister!$E$19,Lister!$D$7:$D$13)-O1495)*N1495/NETWORKDAYS(Lister!$D$19,Lister!$E$19,Lister!$D$7:$D$13),IF(MONTH(E1495)&gt;4,0)))),0),"")</f>
        <v/>
      </c>
      <c r="S1495" s="48" t="str">
        <f>IFERROR(MAX(IF(OR(O1495="",P1495="",Q1495=""),"",IF(AND(MONTH(E1495)=5,MONTH(F1495)=5),(NETWORKDAYS(E1495,F1495,Lister!$D$7:$D$13)-P1495)*N1495/NETWORKDAYS(Lister!$D$20,Lister!$E$20,Lister!$D$7:$D$13),IF(AND(MONTH(E1495)=4,MONTH(F1495)=5),(NETWORKDAYS(Lister!$D$20,F1495,Lister!$D$7:$D$13)-P1495)*N1495/NETWORKDAYS(Lister!$D$20,Lister!$E$20,Lister!$D$7:$D$13),IF(AND(MONTH(E1495)=5,MONTH(F1495)=6),(NETWORKDAYS(E1495,Lister!$E$20,Lister!$D$7:$D$13)-P1495)*N1495/NETWORKDAYS(Lister!$D$20,Lister!$E$20,Lister!$D$7:$D$13),IF(AND(MONTH(E1495)=4,MONTH(F1495)=6),(NETWORKDAYS(Lister!$D$20,Lister!$E$20,Lister!$D$7:$D$13)-P1495)*N1495/NETWORKDAYS(Lister!$D$20,Lister!$E$20,Lister!$D$7:$D$13),IF(OR(MONTH(F1495)=4,MONTH(E1495)=6),0)))))),0),"")</f>
        <v/>
      </c>
      <c r="T1495" s="48" t="str">
        <f>IFERROR(MAX(IF(OR(O1495="",P1495="",Q1495=""),"",IF(AND(MONTH(E1495)=6,MONTH(F1495)=6),(NETWORKDAYS(E1495,F1495,Lister!$D$7:$D$13)-Q1495)*N1495/NETWORKDAYS(Lister!$D$21,Lister!$E$21,Lister!$D$7:$D$13),IF(AND(MONTH(E1495)&lt;6,MONTH(F1495)=6),(NETWORKDAYS(Lister!$D$21,F1495,Lister!$D$7:$D$13)-Q1495)*N1495/NETWORKDAYS(Lister!$D$21,Lister!$E$21,Lister!$D$7:$D$13),IF(MONTH(F1495)&lt;6,0)))),0),"")</f>
        <v/>
      </c>
      <c r="U1495" s="50" t="str">
        <f t="shared" si="118"/>
        <v/>
      </c>
    </row>
    <row r="1496" spans="1:21" x14ac:dyDescent="0.35">
      <c r="A1496" s="11" t="str">
        <f t="shared" si="119"/>
        <v/>
      </c>
      <c r="B1496" s="32"/>
      <c r="C1496" s="17"/>
      <c r="D1496" s="18"/>
      <c r="E1496" s="12"/>
      <c r="F1496" s="12"/>
      <c r="G1496" s="40" t="str">
        <f>IF(OR(E1496="",F1496=""),"",NETWORKDAYS(E1496,F1496,Lister!$D$7:$D$13))</f>
        <v/>
      </c>
      <c r="H1496" s="14"/>
      <c r="I1496" s="25" t="str">
        <f t="shared" si="115"/>
        <v/>
      </c>
      <c r="J1496" s="45"/>
      <c r="K1496" s="46"/>
      <c r="L1496" s="15"/>
      <c r="M1496" s="49" t="str">
        <f t="shared" si="116"/>
        <v/>
      </c>
      <c r="N1496" s="47" t="str">
        <f t="shared" si="117"/>
        <v/>
      </c>
      <c r="O1496" s="15"/>
      <c r="P1496" s="15"/>
      <c r="Q1496" s="15"/>
      <c r="R1496" s="48" t="str">
        <f>IFERROR(MAX(IF(OR(O1496="",P1496="",Q1496=""),"",IF(AND(MONTH(E1496)=4,MONTH(F1496)=4),(NETWORKDAYS(E1496,F1496,Lister!$D$7:$D$13)-O1496)*N1496/NETWORKDAYS(Lister!$D$19,Lister!$E$19,Lister!$D$7:$D$13),IF(AND(MONTH(E1496)=4,MONTH(F1496)&gt;4),(NETWORKDAYS(E1496,Lister!$E$19,Lister!$D$7:$D$13)-O1496)*N1496/NETWORKDAYS(Lister!$D$19,Lister!$E$19,Lister!$D$7:$D$13),IF(MONTH(E1496)&gt;4,0)))),0),"")</f>
        <v/>
      </c>
      <c r="S1496" s="48" t="str">
        <f>IFERROR(MAX(IF(OR(O1496="",P1496="",Q1496=""),"",IF(AND(MONTH(E1496)=5,MONTH(F1496)=5),(NETWORKDAYS(E1496,F1496,Lister!$D$7:$D$13)-P1496)*N1496/NETWORKDAYS(Lister!$D$20,Lister!$E$20,Lister!$D$7:$D$13),IF(AND(MONTH(E1496)=4,MONTH(F1496)=5),(NETWORKDAYS(Lister!$D$20,F1496,Lister!$D$7:$D$13)-P1496)*N1496/NETWORKDAYS(Lister!$D$20,Lister!$E$20,Lister!$D$7:$D$13),IF(AND(MONTH(E1496)=5,MONTH(F1496)=6),(NETWORKDAYS(E1496,Lister!$E$20,Lister!$D$7:$D$13)-P1496)*N1496/NETWORKDAYS(Lister!$D$20,Lister!$E$20,Lister!$D$7:$D$13),IF(AND(MONTH(E1496)=4,MONTH(F1496)=6),(NETWORKDAYS(Lister!$D$20,Lister!$E$20,Lister!$D$7:$D$13)-P1496)*N1496/NETWORKDAYS(Lister!$D$20,Lister!$E$20,Lister!$D$7:$D$13),IF(OR(MONTH(F1496)=4,MONTH(E1496)=6),0)))))),0),"")</f>
        <v/>
      </c>
      <c r="T1496" s="48" t="str">
        <f>IFERROR(MAX(IF(OR(O1496="",P1496="",Q1496=""),"",IF(AND(MONTH(E1496)=6,MONTH(F1496)=6),(NETWORKDAYS(E1496,F1496,Lister!$D$7:$D$13)-Q1496)*N1496/NETWORKDAYS(Lister!$D$21,Lister!$E$21,Lister!$D$7:$D$13),IF(AND(MONTH(E1496)&lt;6,MONTH(F1496)=6),(NETWORKDAYS(Lister!$D$21,F1496,Lister!$D$7:$D$13)-Q1496)*N1496/NETWORKDAYS(Lister!$D$21,Lister!$E$21,Lister!$D$7:$D$13),IF(MONTH(F1496)&lt;6,0)))),0),"")</f>
        <v/>
      </c>
      <c r="U1496" s="50" t="str">
        <f t="shared" si="118"/>
        <v/>
      </c>
    </row>
    <row r="1497" spans="1:21" x14ac:dyDescent="0.35">
      <c r="A1497" s="11" t="str">
        <f t="shared" si="119"/>
        <v/>
      </c>
      <c r="B1497" s="32"/>
      <c r="C1497" s="17"/>
      <c r="D1497" s="18"/>
      <c r="E1497" s="12"/>
      <c r="F1497" s="12"/>
      <c r="G1497" s="40" t="str">
        <f>IF(OR(E1497="",F1497=""),"",NETWORKDAYS(E1497,F1497,Lister!$D$7:$D$13))</f>
        <v/>
      </c>
      <c r="H1497" s="14"/>
      <c r="I1497" s="25" t="str">
        <f t="shared" si="115"/>
        <v/>
      </c>
      <c r="J1497" s="45"/>
      <c r="K1497" s="46"/>
      <c r="L1497" s="15"/>
      <c r="M1497" s="49" t="str">
        <f t="shared" si="116"/>
        <v/>
      </c>
      <c r="N1497" s="47" t="str">
        <f t="shared" si="117"/>
        <v/>
      </c>
      <c r="O1497" s="15"/>
      <c r="P1497" s="15"/>
      <c r="Q1497" s="15"/>
      <c r="R1497" s="48" t="str">
        <f>IFERROR(MAX(IF(OR(O1497="",P1497="",Q1497=""),"",IF(AND(MONTH(E1497)=4,MONTH(F1497)=4),(NETWORKDAYS(E1497,F1497,Lister!$D$7:$D$13)-O1497)*N1497/NETWORKDAYS(Lister!$D$19,Lister!$E$19,Lister!$D$7:$D$13),IF(AND(MONTH(E1497)=4,MONTH(F1497)&gt;4),(NETWORKDAYS(E1497,Lister!$E$19,Lister!$D$7:$D$13)-O1497)*N1497/NETWORKDAYS(Lister!$D$19,Lister!$E$19,Lister!$D$7:$D$13),IF(MONTH(E1497)&gt;4,0)))),0),"")</f>
        <v/>
      </c>
      <c r="S1497" s="48" t="str">
        <f>IFERROR(MAX(IF(OR(O1497="",P1497="",Q1497=""),"",IF(AND(MONTH(E1497)=5,MONTH(F1497)=5),(NETWORKDAYS(E1497,F1497,Lister!$D$7:$D$13)-P1497)*N1497/NETWORKDAYS(Lister!$D$20,Lister!$E$20,Lister!$D$7:$D$13),IF(AND(MONTH(E1497)=4,MONTH(F1497)=5),(NETWORKDAYS(Lister!$D$20,F1497,Lister!$D$7:$D$13)-P1497)*N1497/NETWORKDAYS(Lister!$D$20,Lister!$E$20,Lister!$D$7:$D$13),IF(AND(MONTH(E1497)=5,MONTH(F1497)=6),(NETWORKDAYS(E1497,Lister!$E$20,Lister!$D$7:$D$13)-P1497)*N1497/NETWORKDAYS(Lister!$D$20,Lister!$E$20,Lister!$D$7:$D$13),IF(AND(MONTH(E1497)=4,MONTH(F1497)=6),(NETWORKDAYS(Lister!$D$20,Lister!$E$20,Lister!$D$7:$D$13)-P1497)*N1497/NETWORKDAYS(Lister!$D$20,Lister!$E$20,Lister!$D$7:$D$13),IF(OR(MONTH(F1497)=4,MONTH(E1497)=6),0)))))),0),"")</f>
        <v/>
      </c>
      <c r="T1497" s="48" t="str">
        <f>IFERROR(MAX(IF(OR(O1497="",P1497="",Q1497=""),"",IF(AND(MONTH(E1497)=6,MONTH(F1497)=6),(NETWORKDAYS(E1497,F1497,Lister!$D$7:$D$13)-Q1497)*N1497/NETWORKDAYS(Lister!$D$21,Lister!$E$21,Lister!$D$7:$D$13),IF(AND(MONTH(E1497)&lt;6,MONTH(F1497)=6),(NETWORKDAYS(Lister!$D$21,F1497,Lister!$D$7:$D$13)-Q1497)*N1497/NETWORKDAYS(Lister!$D$21,Lister!$E$21,Lister!$D$7:$D$13),IF(MONTH(F1497)&lt;6,0)))),0),"")</f>
        <v/>
      </c>
      <c r="U1497" s="50" t="str">
        <f t="shared" si="118"/>
        <v/>
      </c>
    </row>
    <row r="1498" spans="1:21" x14ac:dyDescent="0.35">
      <c r="A1498" s="11" t="str">
        <f t="shared" si="119"/>
        <v/>
      </c>
      <c r="B1498" s="32"/>
      <c r="C1498" s="17"/>
      <c r="D1498" s="18"/>
      <c r="E1498" s="12"/>
      <c r="F1498" s="12"/>
      <c r="G1498" s="40" t="str">
        <f>IF(OR(E1498="",F1498=""),"",NETWORKDAYS(E1498,F1498,Lister!$D$7:$D$13))</f>
        <v/>
      </c>
      <c r="H1498" s="14"/>
      <c r="I1498" s="25" t="str">
        <f t="shared" si="115"/>
        <v/>
      </c>
      <c r="J1498" s="45"/>
      <c r="K1498" s="46"/>
      <c r="L1498" s="15"/>
      <c r="M1498" s="49" t="str">
        <f t="shared" si="116"/>
        <v/>
      </c>
      <c r="N1498" s="47" t="str">
        <f t="shared" si="117"/>
        <v/>
      </c>
      <c r="O1498" s="15"/>
      <c r="P1498" s="15"/>
      <c r="Q1498" s="15"/>
      <c r="R1498" s="48" t="str">
        <f>IFERROR(MAX(IF(OR(O1498="",P1498="",Q1498=""),"",IF(AND(MONTH(E1498)=4,MONTH(F1498)=4),(NETWORKDAYS(E1498,F1498,Lister!$D$7:$D$13)-O1498)*N1498/NETWORKDAYS(Lister!$D$19,Lister!$E$19,Lister!$D$7:$D$13),IF(AND(MONTH(E1498)=4,MONTH(F1498)&gt;4),(NETWORKDAYS(E1498,Lister!$E$19,Lister!$D$7:$D$13)-O1498)*N1498/NETWORKDAYS(Lister!$D$19,Lister!$E$19,Lister!$D$7:$D$13),IF(MONTH(E1498)&gt;4,0)))),0),"")</f>
        <v/>
      </c>
      <c r="S1498" s="48" t="str">
        <f>IFERROR(MAX(IF(OR(O1498="",P1498="",Q1498=""),"",IF(AND(MONTH(E1498)=5,MONTH(F1498)=5),(NETWORKDAYS(E1498,F1498,Lister!$D$7:$D$13)-P1498)*N1498/NETWORKDAYS(Lister!$D$20,Lister!$E$20,Lister!$D$7:$D$13),IF(AND(MONTH(E1498)=4,MONTH(F1498)=5),(NETWORKDAYS(Lister!$D$20,F1498,Lister!$D$7:$D$13)-P1498)*N1498/NETWORKDAYS(Lister!$D$20,Lister!$E$20,Lister!$D$7:$D$13),IF(AND(MONTH(E1498)=5,MONTH(F1498)=6),(NETWORKDAYS(E1498,Lister!$E$20,Lister!$D$7:$D$13)-P1498)*N1498/NETWORKDAYS(Lister!$D$20,Lister!$E$20,Lister!$D$7:$D$13),IF(AND(MONTH(E1498)=4,MONTH(F1498)=6),(NETWORKDAYS(Lister!$D$20,Lister!$E$20,Lister!$D$7:$D$13)-P1498)*N1498/NETWORKDAYS(Lister!$D$20,Lister!$E$20,Lister!$D$7:$D$13),IF(OR(MONTH(F1498)=4,MONTH(E1498)=6),0)))))),0),"")</f>
        <v/>
      </c>
      <c r="T1498" s="48" t="str">
        <f>IFERROR(MAX(IF(OR(O1498="",P1498="",Q1498=""),"",IF(AND(MONTH(E1498)=6,MONTH(F1498)=6),(NETWORKDAYS(E1498,F1498,Lister!$D$7:$D$13)-Q1498)*N1498/NETWORKDAYS(Lister!$D$21,Lister!$E$21,Lister!$D$7:$D$13),IF(AND(MONTH(E1498)&lt;6,MONTH(F1498)=6),(NETWORKDAYS(Lister!$D$21,F1498,Lister!$D$7:$D$13)-Q1498)*N1498/NETWORKDAYS(Lister!$D$21,Lister!$E$21,Lister!$D$7:$D$13),IF(MONTH(F1498)&lt;6,0)))),0),"")</f>
        <v/>
      </c>
      <c r="U1498" s="50" t="str">
        <f t="shared" si="118"/>
        <v/>
      </c>
    </row>
    <row r="1499" spans="1:21" x14ac:dyDescent="0.35">
      <c r="A1499" s="11" t="str">
        <f t="shared" si="119"/>
        <v/>
      </c>
      <c r="B1499" s="32"/>
      <c r="C1499" s="17"/>
      <c r="D1499" s="18"/>
      <c r="E1499" s="12"/>
      <c r="F1499" s="12"/>
      <c r="G1499" s="40" t="str">
        <f>IF(OR(E1499="",F1499=""),"",NETWORKDAYS(E1499,F1499,Lister!$D$7:$D$13))</f>
        <v/>
      </c>
      <c r="H1499" s="14"/>
      <c r="I1499" s="25" t="str">
        <f t="shared" si="115"/>
        <v/>
      </c>
      <c r="J1499" s="45"/>
      <c r="K1499" s="46"/>
      <c r="L1499" s="15"/>
      <c r="M1499" s="49" t="str">
        <f t="shared" si="116"/>
        <v/>
      </c>
      <c r="N1499" s="47" t="str">
        <f t="shared" si="117"/>
        <v/>
      </c>
      <c r="O1499" s="15"/>
      <c r="P1499" s="15"/>
      <c r="Q1499" s="15"/>
      <c r="R1499" s="48" t="str">
        <f>IFERROR(MAX(IF(OR(O1499="",P1499="",Q1499=""),"",IF(AND(MONTH(E1499)=4,MONTH(F1499)=4),(NETWORKDAYS(E1499,F1499,Lister!$D$7:$D$13)-O1499)*N1499/NETWORKDAYS(Lister!$D$19,Lister!$E$19,Lister!$D$7:$D$13),IF(AND(MONTH(E1499)=4,MONTH(F1499)&gt;4),(NETWORKDAYS(E1499,Lister!$E$19,Lister!$D$7:$D$13)-O1499)*N1499/NETWORKDAYS(Lister!$D$19,Lister!$E$19,Lister!$D$7:$D$13),IF(MONTH(E1499)&gt;4,0)))),0),"")</f>
        <v/>
      </c>
      <c r="S1499" s="48" t="str">
        <f>IFERROR(MAX(IF(OR(O1499="",P1499="",Q1499=""),"",IF(AND(MONTH(E1499)=5,MONTH(F1499)=5),(NETWORKDAYS(E1499,F1499,Lister!$D$7:$D$13)-P1499)*N1499/NETWORKDAYS(Lister!$D$20,Lister!$E$20,Lister!$D$7:$D$13),IF(AND(MONTH(E1499)=4,MONTH(F1499)=5),(NETWORKDAYS(Lister!$D$20,F1499,Lister!$D$7:$D$13)-P1499)*N1499/NETWORKDAYS(Lister!$D$20,Lister!$E$20,Lister!$D$7:$D$13),IF(AND(MONTH(E1499)=5,MONTH(F1499)=6),(NETWORKDAYS(E1499,Lister!$E$20,Lister!$D$7:$D$13)-P1499)*N1499/NETWORKDAYS(Lister!$D$20,Lister!$E$20,Lister!$D$7:$D$13),IF(AND(MONTH(E1499)=4,MONTH(F1499)=6),(NETWORKDAYS(Lister!$D$20,Lister!$E$20,Lister!$D$7:$D$13)-P1499)*N1499/NETWORKDAYS(Lister!$D$20,Lister!$E$20,Lister!$D$7:$D$13),IF(OR(MONTH(F1499)=4,MONTH(E1499)=6),0)))))),0),"")</f>
        <v/>
      </c>
      <c r="T1499" s="48" t="str">
        <f>IFERROR(MAX(IF(OR(O1499="",P1499="",Q1499=""),"",IF(AND(MONTH(E1499)=6,MONTH(F1499)=6),(NETWORKDAYS(E1499,F1499,Lister!$D$7:$D$13)-Q1499)*N1499/NETWORKDAYS(Lister!$D$21,Lister!$E$21,Lister!$D$7:$D$13),IF(AND(MONTH(E1499)&lt;6,MONTH(F1499)=6),(NETWORKDAYS(Lister!$D$21,F1499,Lister!$D$7:$D$13)-Q1499)*N1499/NETWORKDAYS(Lister!$D$21,Lister!$E$21,Lister!$D$7:$D$13),IF(MONTH(F1499)&lt;6,0)))),0),"")</f>
        <v/>
      </c>
      <c r="U1499" s="50" t="str">
        <f t="shared" si="118"/>
        <v/>
      </c>
    </row>
    <row r="1500" spans="1:21" x14ac:dyDescent="0.35">
      <c r="A1500" s="11" t="str">
        <f t="shared" si="119"/>
        <v/>
      </c>
      <c r="B1500" s="32"/>
      <c r="C1500" s="17"/>
      <c r="D1500" s="18"/>
      <c r="E1500" s="12"/>
      <c r="F1500" s="12"/>
      <c r="G1500" s="40" t="str">
        <f>IF(OR(E1500="",F1500=""),"",NETWORKDAYS(E1500,F1500,Lister!$D$7:$D$13))</f>
        <v/>
      </c>
      <c r="H1500" s="14"/>
      <c r="I1500" s="25" t="str">
        <f t="shared" si="115"/>
        <v/>
      </c>
      <c r="J1500" s="45"/>
      <c r="K1500" s="46"/>
      <c r="L1500" s="15"/>
      <c r="M1500" s="49" t="str">
        <f t="shared" si="116"/>
        <v/>
      </c>
      <c r="N1500" s="47" t="str">
        <f t="shared" si="117"/>
        <v/>
      </c>
      <c r="O1500" s="15"/>
      <c r="P1500" s="15"/>
      <c r="Q1500" s="15"/>
      <c r="R1500" s="48" t="str">
        <f>IFERROR(MAX(IF(OR(O1500="",P1500="",Q1500=""),"",IF(AND(MONTH(E1500)=4,MONTH(F1500)=4),(NETWORKDAYS(E1500,F1500,Lister!$D$7:$D$13)-O1500)*N1500/NETWORKDAYS(Lister!$D$19,Lister!$E$19,Lister!$D$7:$D$13),IF(AND(MONTH(E1500)=4,MONTH(F1500)&gt;4),(NETWORKDAYS(E1500,Lister!$E$19,Lister!$D$7:$D$13)-O1500)*N1500/NETWORKDAYS(Lister!$D$19,Lister!$E$19,Lister!$D$7:$D$13),IF(MONTH(E1500)&gt;4,0)))),0),"")</f>
        <v/>
      </c>
      <c r="S1500" s="48" t="str">
        <f>IFERROR(MAX(IF(OR(O1500="",P1500="",Q1500=""),"",IF(AND(MONTH(E1500)=5,MONTH(F1500)=5),(NETWORKDAYS(E1500,F1500,Lister!$D$7:$D$13)-P1500)*N1500/NETWORKDAYS(Lister!$D$20,Lister!$E$20,Lister!$D$7:$D$13),IF(AND(MONTH(E1500)=4,MONTH(F1500)=5),(NETWORKDAYS(Lister!$D$20,F1500,Lister!$D$7:$D$13)-P1500)*N1500/NETWORKDAYS(Lister!$D$20,Lister!$E$20,Lister!$D$7:$D$13),IF(AND(MONTH(E1500)=5,MONTH(F1500)=6),(NETWORKDAYS(E1500,Lister!$E$20,Lister!$D$7:$D$13)-P1500)*N1500/NETWORKDAYS(Lister!$D$20,Lister!$E$20,Lister!$D$7:$D$13),IF(AND(MONTH(E1500)=4,MONTH(F1500)=6),(NETWORKDAYS(Lister!$D$20,Lister!$E$20,Lister!$D$7:$D$13)-P1500)*N1500/NETWORKDAYS(Lister!$D$20,Lister!$E$20,Lister!$D$7:$D$13),IF(OR(MONTH(F1500)=4,MONTH(E1500)=6),0)))))),0),"")</f>
        <v/>
      </c>
      <c r="T1500" s="48" t="str">
        <f>IFERROR(MAX(IF(OR(O1500="",P1500="",Q1500=""),"",IF(AND(MONTH(E1500)=6,MONTH(F1500)=6),(NETWORKDAYS(E1500,F1500,Lister!$D$7:$D$13)-Q1500)*N1500/NETWORKDAYS(Lister!$D$21,Lister!$E$21,Lister!$D$7:$D$13),IF(AND(MONTH(E1500)&lt;6,MONTH(F1500)=6),(NETWORKDAYS(Lister!$D$21,F1500,Lister!$D$7:$D$13)-Q1500)*N1500/NETWORKDAYS(Lister!$D$21,Lister!$E$21,Lister!$D$7:$D$13),IF(MONTH(F1500)&lt;6,0)))),0),"")</f>
        <v/>
      </c>
      <c r="U1500" s="50" t="str">
        <f t="shared" si="118"/>
        <v/>
      </c>
    </row>
    <row r="1501" spans="1:21" x14ac:dyDescent="0.35">
      <c r="A1501" s="11" t="str">
        <f t="shared" si="119"/>
        <v/>
      </c>
      <c r="B1501" s="32"/>
      <c r="C1501" s="17"/>
      <c r="D1501" s="18"/>
      <c r="E1501" s="12"/>
      <c r="F1501" s="12"/>
      <c r="G1501" s="40" t="str">
        <f>IF(OR(E1501="",F1501=""),"",NETWORKDAYS(E1501,F1501,Lister!$D$7:$D$13))</f>
        <v/>
      </c>
      <c r="H1501" s="14"/>
      <c r="I1501" s="25" t="str">
        <f t="shared" si="115"/>
        <v/>
      </c>
      <c r="J1501" s="45"/>
      <c r="K1501" s="46"/>
      <c r="L1501" s="15"/>
      <c r="M1501" s="49" t="str">
        <f t="shared" si="116"/>
        <v/>
      </c>
      <c r="N1501" s="47" t="str">
        <f t="shared" si="117"/>
        <v/>
      </c>
      <c r="O1501" s="15"/>
      <c r="P1501" s="15"/>
      <c r="Q1501" s="15"/>
      <c r="R1501" s="48" t="str">
        <f>IFERROR(MAX(IF(OR(O1501="",P1501="",Q1501=""),"",IF(AND(MONTH(E1501)=4,MONTH(F1501)=4),(NETWORKDAYS(E1501,F1501,Lister!$D$7:$D$13)-O1501)*N1501/NETWORKDAYS(Lister!$D$19,Lister!$E$19,Lister!$D$7:$D$13),IF(AND(MONTH(E1501)=4,MONTH(F1501)&gt;4),(NETWORKDAYS(E1501,Lister!$E$19,Lister!$D$7:$D$13)-O1501)*N1501/NETWORKDAYS(Lister!$D$19,Lister!$E$19,Lister!$D$7:$D$13),IF(MONTH(E1501)&gt;4,0)))),0),"")</f>
        <v/>
      </c>
      <c r="S1501" s="48" t="str">
        <f>IFERROR(MAX(IF(OR(O1501="",P1501="",Q1501=""),"",IF(AND(MONTH(E1501)=5,MONTH(F1501)=5),(NETWORKDAYS(E1501,F1501,Lister!$D$7:$D$13)-P1501)*N1501/NETWORKDAYS(Lister!$D$20,Lister!$E$20,Lister!$D$7:$D$13),IF(AND(MONTH(E1501)=4,MONTH(F1501)=5),(NETWORKDAYS(Lister!$D$20,F1501,Lister!$D$7:$D$13)-P1501)*N1501/NETWORKDAYS(Lister!$D$20,Lister!$E$20,Lister!$D$7:$D$13),IF(AND(MONTH(E1501)=5,MONTH(F1501)=6),(NETWORKDAYS(E1501,Lister!$E$20,Lister!$D$7:$D$13)-P1501)*N1501/NETWORKDAYS(Lister!$D$20,Lister!$E$20,Lister!$D$7:$D$13),IF(AND(MONTH(E1501)=4,MONTH(F1501)=6),(NETWORKDAYS(Lister!$D$20,Lister!$E$20,Lister!$D$7:$D$13)-P1501)*N1501/NETWORKDAYS(Lister!$D$20,Lister!$E$20,Lister!$D$7:$D$13),IF(OR(MONTH(F1501)=4,MONTH(E1501)=6),0)))))),0),"")</f>
        <v/>
      </c>
      <c r="T1501" s="48" t="str">
        <f>IFERROR(MAX(IF(OR(O1501="",P1501="",Q1501=""),"",IF(AND(MONTH(E1501)=6,MONTH(F1501)=6),(NETWORKDAYS(E1501,F1501,Lister!$D$7:$D$13)-Q1501)*N1501/NETWORKDAYS(Lister!$D$21,Lister!$E$21,Lister!$D$7:$D$13),IF(AND(MONTH(E1501)&lt;6,MONTH(F1501)=6),(NETWORKDAYS(Lister!$D$21,F1501,Lister!$D$7:$D$13)-Q1501)*N1501/NETWORKDAYS(Lister!$D$21,Lister!$E$21,Lister!$D$7:$D$13),IF(MONTH(F1501)&lt;6,0)))),0),"")</f>
        <v/>
      </c>
      <c r="U1501" s="50" t="str">
        <f t="shared" si="118"/>
        <v/>
      </c>
    </row>
    <row r="1502" spans="1:21" x14ac:dyDescent="0.35">
      <c r="A1502" s="11" t="str">
        <f t="shared" si="119"/>
        <v/>
      </c>
      <c r="B1502" s="32"/>
      <c r="C1502" s="17"/>
      <c r="D1502" s="18"/>
      <c r="E1502" s="12"/>
      <c r="F1502" s="12"/>
      <c r="G1502" s="40" t="str">
        <f>IF(OR(E1502="",F1502=""),"",NETWORKDAYS(E1502,F1502,Lister!$D$7:$D$13))</f>
        <v/>
      </c>
      <c r="H1502" s="14"/>
      <c r="I1502" s="25" t="str">
        <f t="shared" si="115"/>
        <v/>
      </c>
      <c r="J1502" s="45"/>
      <c r="K1502" s="46"/>
      <c r="L1502" s="15"/>
      <c r="M1502" s="49" t="str">
        <f t="shared" si="116"/>
        <v/>
      </c>
      <c r="N1502" s="47" t="str">
        <f t="shared" si="117"/>
        <v/>
      </c>
      <c r="O1502" s="15"/>
      <c r="P1502" s="15"/>
      <c r="Q1502" s="15"/>
      <c r="R1502" s="48" t="str">
        <f>IFERROR(MAX(IF(OR(O1502="",P1502="",Q1502=""),"",IF(AND(MONTH(E1502)=4,MONTH(F1502)=4),(NETWORKDAYS(E1502,F1502,Lister!$D$7:$D$13)-O1502)*N1502/NETWORKDAYS(Lister!$D$19,Lister!$E$19,Lister!$D$7:$D$13),IF(AND(MONTH(E1502)=4,MONTH(F1502)&gt;4),(NETWORKDAYS(E1502,Lister!$E$19,Lister!$D$7:$D$13)-O1502)*N1502/NETWORKDAYS(Lister!$D$19,Lister!$E$19,Lister!$D$7:$D$13),IF(MONTH(E1502)&gt;4,0)))),0),"")</f>
        <v/>
      </c>
      <c r="S1502" s="48" t="str">
        <f>IFERROR(MAX(IF(OR(O1502="",P1502="",Q1502=""),"",IF(AND(MONTH(E1502)=5,MONTH(F1502)=5),(NETWORKDAYS(E1502,F1502,Lister!$D$7:$D$13)-P1502)*N1502/NETWORKDAYS(Lister!$D$20,Lister!$E$20,Lister!$D$7:$D$13),IF(AND(MONTH(E1502)=4,MONTH(F1502)=5),(NETWORKDAYS(Lister!$D$20,F1502,Lister!$D$7:$D$13)-P1502)*N1502/NETWORKDAYS(Lister!$D$20,Lister!$E$20,Lister!$D$7:$D$13),IF(AND(MONTH(E1502)=5,MONTH(F1502)=6),(NETWORKDAYS(E1502,Lister!$E$20,Lister!$D$7:$D$13)-P1502)*N1502/NETWORKDAYS(Lister!$D$20,Lister!$E$20,Lister!$D$7:$D$13),IF(AND(MONTH(E1502)=4,MONTH(F1502)=6),(NETWORKDAYS(Lister!$D$20,Lister!$E$20,Lister!$D$7:$D$13)-P1502)*N1502/NETWORKDAYS(Lister!$D$20,Lister!$E$20,Lister!$D$7:$D$13),IF(OR(MONTH(F1502)=4,MONTH(E1502)=6),0)))))),0),"")</f>
        <v/>
      </c>
      <c r="T1502" s="48" t="str">
        <f>IFERROR(MAX(IF(OR(O1502="",P1502="",Q1502=""),"",IF(AND(MONTH(E1502)=6,MONTH(F1502)=6),(NETWORKDAYS(E1502,F1502,Lister!$D$7:$D$13)-Q1502)*N1502/NETWORKDAYS(Lister!$D$21,Lister!$E$21,Lister!$D$7:$D$13),IF(AND(MONTH(E1502)&lt;6,MONTH(F1502)=6),(NETWORKDAYS(Lister!$D$21,F1502,Lister!$D$7:$D$13)-Q1502)*N1502/NETWORKDAYS(Lister!$D$21,Lister!$E$21,Lister!$D$7:$D$13),IF(MONTH(F1502)&lt;6,0)))),0),"")</f>
        <v/>
      </c>
      <c r="U1502" s="50" t="str">
        <f t="shared" si="118"/>
        <v/>
      </c>
    </row>
    <row r="1503" spans="1:21" x14ac:dyDescent="0.35">
      <c r="A1503" s="11" t="str">
        <f t="shared" si="119"/>
        <v/>
      </c>
      <c r="B1503" s="32"/>
      <c r="C1503" s="17"/>
      <c r="D1503" s="18"/>
      <c r="E1503" s="12"/>
      <c r="F1503" s="12"/>
      <c r="G1503" s="40" t="str">
        <f>IF(OR(E1503="",F1503=""),"",NETWORKDAYS(E1503,F1503,Lister!$D$7:$D$13))</f>
        <v/>
      </c>
      <c r="H1503" s="14"/>
      <c r="I1503" s="25" t="str">
        <f t="shared" si="115"/>
        <v/>
      </c>
      <c r="J1503" s="45"/>
      <c r="K1503" s="46"/>
      <c r="L1503" s="15"/>
      <c r="M1503" s="49" t="str">
        <f t="shared" si="116"/>
        <v/>
      </c>
      <c r="N1503" s="47" t="str">
        <f t="shared" si="117"/>
        <v/>
      </c>
      <c r="O1503" s="15"/>
      <c r="P1503" s="15"/>
      <c r="Q1503" s="15"/>
      <c r="R1503" s="48" t="str">
        <f>IFERROR(MAX(IF(OR(O1503="",P1503="",Q1503=""),"",IF(AND(MONTH(E1503)=4,MONTH(F1503)=4),(NETWORKDAYS(E1503,F1503,Lister!$D$7:$D$13)-O1503)*N1503/NETWORKDAYS(Lister!$D$19,Lister!$E$19,Lister!$D$7:$D$13),IF(AND(MONTH(E1503)=4,MONTH(F1503)&gt;4),(NETWORKDAYS(E1503,Lister!$E$19,Lister!$D$7:$D$13)-O1503)*N1503/NETWORKDAYS(Lister!$D$19,Lister!$E$19,Lister!$D$7:$D$13),IF(MONTH(E1503)&gt;4,0)))),0),"")</f>
        <v/>
      </c>
      <c r="S1503" s="48" t="str">
        <f>IFERROR(MAX(IF(OR(O1503="",P1503="",Q1503=""),"",IF(AND(MONTH(E1503)=5,MONTH(F1503)=5),(NETWORKDAYS(E1503,F1503,Lister!$D$7:$D$13)-P1503)*N1503/NETWORKDAYS(Lister!$D$20,Lister!$E$20,Lister!$D$7:$D$13),IF(AND(MONTH(E1503)=4,MONTH(F1503)=5),(NETWORKDAYS(Lister!$D$20,F1503,Lister!$D$7:$D$13)-P1503)*N1503/NETWORKDAYS(Lister!$D$20,Lister!$E$20,Lister!$D$7:$D$13),IF(AND(MONTH(E1503)=5,MONTH(F1503)=6),(NETWORKDAYS(E1503,Lister!$E$20,Lister!$D$7:$D$13)-P1503)*N1503/NETWORKDAYS(Lister!$D$20,Lister!$E$20,Lister!$D$7:$D$13),IF(AND(MONTH(E1503)=4,MONTH(F1503)=6),(NETWORKDAYS(Lister!$D$20,Lister!$E$20,Lister!$D$7:$D$13)-P1503)*N1503/NETWORKDAYS(Lister!$D$20,Lister!$E$20,Lister!$D$7:$D$13),IF(OR(MONTH(F1503)=4,MONTH(E1503)=6),0)))))),0),"")</f>
        <v/>
      </c>
      <c r="T1503" s="48" t="str">
        <f>IFERROR(MAX(IF(OR(O1503="",P1503="",Q1503=""),"",IF(AND(MONTH(E1503)=6,MONTH(F1503)=6),(NETWORKDAYS(E1503,F1503,Lister!$D$7:$D$13)-Q1503)*N1503/NETWORKDAYS(Lister!$D$21,Lister!$E$21,Lister!$D$7:$D$13),IF(AND(MONTH(E1503)&lt;6,MONTH(F1503)=6),(NETWORKDAYS(Lister!$D$21,F1503,Lister!$D$7:$D$13)-Q1503)*N1503/NETWORKDAYS(Lister!$D$21,Lister!$E$21,Lister!$D$7:$D$13),IF(MONTH(F1503)&lt;6,0)))),0),"")</f>
        <v/>
      </c>
      <c r="U1503" s="50" t="str">
        <f t="shared" si="118"/>
        <v/>
      </c>
    </row>
    <row r="1504" spans="1:21" x14ac:dyDescent="0.35">
      <c r="A1504" s="11" t="str">
        <f t="shared" si="119"/>
        <v/>
      </c>
      <c r="B1504" s="32"/>
      <c r="C1504" s="17"/>
      <c r="D1504" s="18"/>
      <c r="E1504" s="12"/>
      <c r="F1504" s="12"/>
      <c r="G1504" s="40" t="str">
        <f>IF(OR(E1504="",F1504=""),"",NETWORKDAYS(E1504,F1504,Lister!$D$7:$D$13))</f>
        <v/>
      </c>
      <c r="H1504" s="14"/>
      <c r="I1504" s="25" t="str">
        <f t="shared" si="115"/>
        <v/>
      </c>
      <c r="J1504" s="45"/>
      <c r="K1504" s="46"/>
      <c r="L1504" s="15"/>
      <c r="M1504" s="49" t="str">
        <f t="shared" si="116"/>
        <v/>
      </c>
      <c r="N1504" s="47" t="str">
        <f t="shared" si="117"/>
        <v/>
      </c>
      <c r="O1504" s="15"/>
      <c r="P1504" s="15"/>
      <c r="Q1504" s="15"/>
      <c r="R1504" s="48" t="str">
        <f>IFERROR(MAX(IF(OR(O1504="",P1504="",Q1504=""),"",IF(AND(MONTH(E1504)=4,MONTH(F1504)=4),(NETWORKDAYS(E1504,F1504,Lister!$D$7:$D$13)-O1504)*N1504/NETWORKDAYS(Lister!$D$19,Lister!$E$19,Lister!$D$7:$D$13),IF(AND(MONTH(E1504)=4,MONTH(F1504)&gt;4),(NETWORKDAYS(E1504,Lister!$E$19,Lister!$D$7:$D$13)-O1504)*N1504/NETWORKDAYS(Lister!$D$19,Lister!$E$19,Lister!$D$7:$D$13),IF(MONTH(E1504)&gt;4,0)))),0),"")</f>
        <v/>
      </c>
      <c r="S1504" s="48" t="str">
        <f>IFERROR(MAX(IF(OR(O1504="",P1504="",Q1504=""),"",IF(AND(MONTH(E1504)=5,MONTH(F1504)=5),(NETWORKDAYS(E1504,F1504,Lister!$D$7:$D$13)-P1504)*N1504/NETWORKDAYS(Lister!$D$20,Lister!$E$20,Lister!$D$7:$D$13),IF(AND(MONTH(E1504)=4,MONTH(F1504)=5),(NETWORKDAYS(Lister!$D$20,F1504,Lister!$D$7:$D$13)-P1504)*N1504/NETWORKDAYS(Lister!$D$20,Lister!$E$20,Lister!$D$7:$D$13),IF(AND(MONTH(E1504)=5,MONTH(F1504)=6),(NETWORKDAYS(E1504,Lister!$E$20,Lister!$D$7:$D$13)-P1504)*N1504/NETWORKDAYS(Lister!$D$20,Lister!$E$20,Lister!$D$7:$D$13),IF(AND(MONTH(E1504)=4,MONTH(F1504)=6),(NETWORKDAYS(Lister!$D$20,Lister!$E$20,Lister!$D$7:$D$13)-P1504)*N1504/NETWORKDAYS(Lister!$D$20,Lister!$E$20,Lister!$D$7:$D$13),IF(OR(MONTH(F1504)=4,MONTH(E1504)=6),0)))))),0),"")</f>
        <v/>
      </c>
      <c r="T1504" s="48" t="str">
        <f>IFERROR(MAX(IF(OR(O1504="",P1504="",Q1504=""),"",IF(AND(MONTH(E1504)=6,MONTH(F1504)=6),(NETWORKDAYS(E1504,F1504,Lister!$D$7:$D$13)-Q1504)*N1504/NETWORKDAYS(Lister!$D$21,Lister!$E$21,Lister!$D$7:$D$13),IF(AND(MONTH(E1504)&lt;6,MONTH(F1504)=6),(NETWORKDAYS(Lister!$D$21,F1504,Lister!$D$7:$D$13)-Q1504)*N1504/NETWORKDAYS(Lister!$D$21,Lister!$E$21,Lister!$D$7:$D$13),IF(MONTH(F1504)&lt;6,0)))),0),"")</f>
        <v/>
      </c>
      <c r="U1504" s="50" t="str">
        <f t="shared" si="118"/>
        <v/>
      </c>
    </row>
    <row r="1505" spans="1:21" x14ac:dyDescent="0.35">
      <c r="A1505" s="11" t="str">
        <f t="shared" si="119"/>
        <v/>
      </c>
      <c r="B1505" s="32"/>
      <c r="C1505" s="17"/>
      <c r="D1505" s="18"/>
      <c r="E1505" s="12"/>
      <c r="F1505" s="12"/>
      <c r="G1505" s="40" t="str">
        <f>IF(OR(E1505="",F1505=""),"",NETWORKDAYS(E1505,F1505,Lister!$D$7:$D$13))</f>
        <v/>
      </c>
      <c r="H1505" s="14"/>
      <c r="I1505" s="25" t="str">
        <f t="shared" si="115"/>
        <v/>
      </c>
      <c r="J1505" s="45"/>
      <c r="K1505" s="46"/>
      <c r="L1505" s="15"/>
      <c r="M1505" s="49" t="str">
        <f t="shared" si="116"/>
        <v/>
      </c>
      <c r="N1505" s="47" t="str">
        <f t="shared" si="117"/>
        <v/>
      </c>
      <c r="O1505" s="15"/>
      <c r="P1505" s="15"/>
      <c r="Q1505" s="15"/>
      <c r="R1505" s="48" t="str">
        <f>IFERROR(MAX(IF(OR(O1505="",P1505="",Q1505=""),"",IF(AND(MONTH(E1505)=4,MONTH(F1505)=4),(NETWORKDAYS(E1505,F1505,Lister!$D$7:$D$13)-O1505)*N1505/NETWORKDAYS(Lister!$D$19,Lister!$E$19,Lister!$D$7:$D$13),IF(AND(MONTH(E1505)=4,MONTH(F1505)&gt;4),(NETWORKDAYS(E1505,Lister!$E$19,Lister!$D$7:$D$13)-O1505)*N1505/NETWORKDAYS(Lister!$D$19,Lister!$E$19,Lister!$D$7:$D$13),IF(MONTH(E1505)&gt;4,0)))),0),"")</f>
        <v/>
      </c>
      <c r="S1505" s="48" t="str">
        <f>IFERROR(MAX(IF(OR(O1505="",P1505="",Q1505=""),"",IF(AND(MONTH(E1505)=5,MONTH(F1505)=5),(NETWORKDAYS(E1505,F1505,Lister!$D$7:$D$13)-P1505)*N1505/NETWORKDAYS(Lister!$D$20,Lister!$E$20,Lister!$D$7:$D$13),IF(AND(MONTH(E1505)=4,MONTH(F1505)=5),(NETWORKDAYS(Lister!$D$20,F1505,Lister!$D$7:$D$13)-P1505)*N1505/NETWORKDAYS(Lister!$D$20,Lister!$E$20,Lister!$D$7:$D$13),IF(AND(MONTH(E1505)=5,MONTH(F1505)=6),(NETWORKDAYS(E1505,Lister!$E$20,Lister!$D$7:$D$13)-P1505)*N1505/NETWORKDAYS(Lister!$D$20,Lister!$E$20,Lister!$D$7:$D$13),IF(AND(MONTH(E1505)=4,MONTH(F1505)=6),(NETWORKDAYS(Lister!$D$20,Lister!$E$20,Lister!$D$7:$D$13)-P1505)*N1505/NETWORKDAYS(Lister!$D$20,Lister!$E$20,Lister!$D$7:$D$13),IF(OR(MONTH(F1505)=4,MONTH(E1505)=6),0)))))),0),"")</f>
        <v/>
      </c>
      <c r="T1505" s="48" t="str">
        <f>IFERROR(MAX(IF(OR(O1505="",P1505="",Q1505=""),"",IF(AND(MONTH(E1505)=6,MONTH(F1505)=6),(NETWORKDAYS(E1505,F1505,Lister!$D$7:$D$13)-Q1505)*N1505/NETWORKDAYS(Lister!$D$21,Lister!$E$21,Lister!$D$7:$D$13),IF(AND(MONTH(E1505)&lt;6,MONTH(F1505)=6),(NETWORKDAYS(Lister!$D$21,F1505,Lister!$D$7:$D$13)-Q1505)*N1505/NETWORKDAYS(Lister!$D$21,Lister!$E$21,Lister!$D$7:$D$13),IF(MONTH(F1505)&lt;6,0)))),0),"")</f>
        <v/>
      </c>
      <c r="U1505" s="50" t="str">
        <f t="shared" si="118"/>
        <v/>
      </c>
    </row>
    <row r="1506" spans="1:21" x14ac:dyDescent="0.35">
      <c r="A1506" s="11" t="str">
        <f t="shared" si="119"/>
        <v/>
      </c>
      <c r="B1506" s="32"/>
      <c r="C1506" s="17"/>
      <c r="D1506" s="18"/>
      <c r="E1506" s="12"/>
      <c r="F1506" s="12"/>
      <c r="G1506" s="40" t="str">
        <f>IF(OR(E1506="",F1506=""),"",NETWORKDAYS(E1506,F1506,Lister!$D$7:$D$13))</f>
        <v/>
      </c>
      <c r="H1506" s="14"/>
      <c r="I1506" s="25" t="str">
        <f t="shared" si="115"/>
        <v/>
      </c>
      <c r="J1506" s="45"/>
      <c r="K1506" s="46"/>
      <c r="L1506" s="15"/>
      <c r="M1506" s="49" t="str">
        <f t="shared" si="116"/>
        <v/>
      </c>
      <c r="N1506" s="47" t="str">
        <f t="shared" si="117"/>
        <v/>
      </c>
      <c r="O1506" s="15"/>
      <c r="P1506" s="15"/>
      <c r="Q1506" s="15"/>
      <c r="R1506" s="48" t="str">
        <f>IFERROR(MAX(IF(OR(O1506="",P1506="",Q1506=""),"",IF(AND(MONTH(E1506)=4,MONTH(F1506)=4),(NETWORKDAYS(E1506,F1506,Lister!$D$7:$D$13)-O1506)*N1506/NETWORKDAYS(Lister!$D$19,Lister!$E$19,Lister!$D$7:$D$13),IF(AND(MONTH(E1506)=4,MONTH(F1506)&gt;4),(NETWORKDAYS(E1506,Lister!$E$19,Lister!$D$7:$D$13)-O1506)*N1506/NETWORKDAYS(Lister!$D$19,Lister!$E$19,Lister!$D$7:$D$13),IF(MONTH(E1506)&gt;4,0)))),0),"")</f>
        <v/>
      </c>
      <c r="S1506" s="48" t="str">
        <f>IFERROR(MAX(IF(OR(O1506="",P1506="",Q1506=""),"",IF(AND(MONTH(E1506)=5,MONTH(F1506)=5),(NETWORKDAYS(E1506,F1506,Lister!$D$7:$D$13)-P1506)*N1506/NETWORKDAYS(Lister!$D$20,Lister!$E$20,Lister!$D$7:$D$13),IF(AND(MONTH(E1506)=4,MONTH(F1506)=5),(NETWORKDAYS(Lister!$D$20,F1506,Lister!$D$7:$D$13)-P1506)*N1506/NETWORKDAYS(Lister!$D$20,Lister!$E$20,Lister!$D$7:$D$13),IF(AND(MONTH(E1506)=5,MONTH(F1506)=6),(NETWORKDAYS(E1506,Lister!$E$20,Lister!$D$7:$D$13)-P1506)*N1506/NETWORKDAYS(Lister!$D$20,Lister!$E$20,Lister!$D$7:$D$13),IF(AND(MONTH(E1506)=4,MONTH(F1506)=6),(NETWORKDAYS(Lister!$D$20,Lister!$E$20,Lister!$D$7:$D$13)-P1506)*N1506/NETWORKDAYS(Lister!$D$20,Lister!$E$20,Lister!$D$7:$D$13),IF(OR(MONTH(F1506)=4,MONTH(E1506)=6),0)))))),0),"")</f>
        <v/>
      </c>
      <c r="T1506" s="48" t="str">
        <f>IFERROR(MAX(IF(OR(O1506="",P1506="",Q1506=""),"",IF(AND(MONTH(E1506)=6,MONTH(F1506)=6),(NETWORKDAYS(E1506,F1506,Lister!$D$7:$D$13)-Q1506)*N1506/NETWORKDAYS(Lister!$D$21,Lister!$E$21,Lister!$D$7:$D$13),IF(AND(MONTH(E1506)&lt;6,MONTH(F1506)=6),(NETWORKDAYS(Lister!$D$21,F1506,Lister!$D$7:$D$13)-Q1506)*N1506/NETWORKDAYS(Lister!$D$21,Lister!$E$21,Lister!$D$7:$D$13),IF(MONTH(F1506)&lt;6,0)))),0),"")</f>
        <v/>
      </c>
      <c r="U1506" s="50" t="str">
        <f t="shared" si="118"/>
        <v/>
      </c>
    </row>
    <row r="1507" spans="1:21" x14ac:dyDescent="0.35">
      <c r="A1507" s="11" t="str">
        <f t="shared" si="119"/>
        <v/>
      </c>
      <c r="B1507" s="32"/>
      <c r="C1507" s="17"/>
      <c r="D1507" s="18"/>
      <c r="E1507" s="12"/>
      <c r="F1507" s="12"/>
      <c r="G1507" s="40" t="str">
        <f>IF(OR(E1507="",F1507=""),"",NETWORKDAYS(E1507,F1507,Lister!$D$7:$D$13))</f>
        <v/>
      </c>
      <c r="H1507" s="14"/>
      <c r="I1507" s="25" t="str">
        <f t="shared" si="115"/>
        <v/>
      </c>
      <c r="J1507" s="45"/>
      <c r="K1507" s="46"/>
      <c r="L1507" s="15"/>
      <c r="M1507" s="49" t="str">
        <f t="shared" si="116"/>
        <v/>
      </c>
      <c r="N1507" s="47" t="str">
        <f t="shared" si="117"/>
        <v/>
      </c>
      <c r="O1507" s="15"/>
      <c r="P1507" s="15"/>
      <c r="Q1507" s="15"/>
      <c r="R1507" s="48" t="str">
        <f>IFERROR(MAX(IF(OR(O1507="",P1507="",Q1507=""),"",IF(AND(MONTH(E1507)=4,MONTH(F1507)=4),(NETWORKDAYS(E1507,F1507,Lister!$D$7:$D$13)-O1507)*N1507/NETWORKDAYS(Lister!$D$19,Lister!$E$19,Lister!$D$7:$D$13),IF(AND(MONTH(E1507)=4,MONTH(F1507)&gt;4),(NETWORKDAYS(E1507,Lister!$E$19,Lister!$D$7:$D$13)-O1507)*N1507/NETWORKDAYS(Lister!$D$19,Lister!$E$19,Lister!$D$7:$D$13),IF(MONTH(E1507)&gt;4,0)))),0),"")</f>
        <v/>
      </c>
      <c r="S1507" s="48" t="str">
        <f>IFERROR(MAX(IF(OR(O1507="",P1507="",Q1507=""),"",IF(AND(MONTH(E1507)=5,MONTH(F1507)=5),(NETWORKDAYS(E1507,F1507,Lister!$D$7:$D$13)-P1507)*N1507/NETWORKDAYS(Lister!$D$20,Lister!$E$20,Lister!$D$7:$D$13),IF(AND(MONTH(E1507)=4,MONTH(F1507)=5),(NETWORKDAYS(Lister!$D$20,F1507,Lister!$D$7:$D$13)-P1507)*N1507/NETWORKDAYS(Lister!$D$20,Lister!$E$20,Lister!$D$7:$D$13),IF(AND(MONTH(E1507)=5,MONTH(F1507)=6),(NETWORKDAYS(E1507,Lister!$E$20,Lister!$D$7:$D$13)-P1507)*N1507/NETWORKDAYS(Lister!$D$20,Lister!$E$20,Lister!$D$7:$D$13),IF(AND(MONTH(E1507)=4,MONTH(F1507)=6),(NETWORKDAYS(Lister!$D$20,Lister!$E$20,Lister!$D$7:$D$13)-P1507)*N1507/NETWORKDAYS(Lister!$D$20,Lister!$E$20,Lister!$D$7:$D$13),IF(OR(MONTH(F1507)=4,MONTH(E1507)=6),0)))))),0),"")</f>
        <v/>
      </c>
      <c r="T1507" s="48" t="str">
        <f>IFERROR(MAX(IF(OR(O1507="",P1507="",Q1507=""),"",IF(AND(MONTH(E1507)=6,MONTH(F1507)=6),(NETWORKDAYS(E1507,F1507,Lister!$D$7:$D$13)-Q1507)*N1507/NETWORKDAYS(Lister!$D$21,Lister!$E$21,Lister!$D$7:$D$13),IF(AND(MONTH(E1507)&lt;6,MONTH(F1507)=6),(NETWORKDAYS(Lister!$D$21,F1507,Lister!$D$7:$D$13)-Q1507)*N1507/NETWORKDAYS(Lister!$D$21,Lister!$E$21,Lister!$D$7:$D$13),IF(MONTH(F1507)&lt;6,0)))),0),"")</f>
        <v/>
      </c>
      <c r="U1507" s="50" t="str">
        <f t="shared" si="118"/>
        <v/>
      </c>
    </row>
    <row r="1508" spans="1:21" x14ac:dyDescent="0.35">
      <c r="A1508" s="11" t="str">
        <f t="shared" si="119"/>
        <v/>
      </c>
      <c r="B1508" s="32"/>
      <c r="C1508" s="17"/>
      <c r="D1508" s="18"/>
      <c r="E1508" s="12"/>
      <c r="F1508" s="12"/>
      <c r="G1508" s="40" t="str">
        <f>IF(OR(E1508="",F1508=""),"",NETWORKDAYS(E1508,F1508,Lister!$D$7:$D$13))</f>
        <v/>
      </c>
      <c r="H1508" s="14"/>
      <c r="I1508" s="25" t="str">
        <f t="shared" si="115"/>
        <v/>
      </c>
      <c r="J1508" s="45"/>
      <c r="K1508" s="46"/>
      <c r="L1508" s="15"/>
      <c r="M1508" s="49" t="str">
        <f t="shared" si="116"/>
        <v/>
      </c>
      <c r="N1508" s="47" t="str">
        <f t="shared" si="117"/>
        <v/>
      </c>
      <c r="O1508" s="15"/>
      <c r="P1508" s="15"/>
      <c r="Q1508" s="15"/>
      <c r="R1508" s="48" t="str">
        <f>IFERROR(MAX(IF(OR(O1508="",P1508="",Q1508=""),"",IF(AND(MONTH(E1508)=4,MONTH(F1508)=4),(NETWORKDAYS(E1508,F1508,Lister!$D$7:$D$13)-O1508)*N1508/NETWORKDAYS(Lister!$D$19,Lister!$E$19,Lister!$D$7:$D$13),IF(AND(MONTH(E1508)=4,MONTH(F1508)&gt;4),(NETWORKDAYS(E1508,Lister!$E$19,Lister!$D$7:$D$13)-O1508)*N1508/NETWORKDAYS(Lister!$D$19,Lister!$E$19,Lister!$D$7:$D$13),IF(MONTH(E1508)&gt;4,0)))),0),"")</f>
        <v/>
      </c>
      <c r="S1508" s="48" t="str">
        <f>IFERROR(MAX(IF(OR(O1508="",P1508="",Q1508=""),"",IF(AND(MONTH(E1508)=5,MONTH(F1508)=5),(NETWORKDAYS(E1508,F1508,Lister!$D$7:$D$13)-P1508)*N1508/NETWORKDAYS(Lister!$D$20,Lister!$E$20,Lister!$D$7:$D$13),IF(AND(MONTH(E1508)=4,MONTH(F1508)=5),(NETWORKDAYS(Lister!$D$20,F1508,Lister!$D$7:$D$13)-P1508)*N1508/NETWORKDAYS(Lister!$D$20,Lister!$E$20,Lister!$D$7:$D$13),IF(AND(MONTH(E1508)=5,MONTH(F1508)=6),(NETWORKDAYS(E1508,Lister!$E$20,Lister!$D$7:$D$13)-P1508)*N1508/NETWORKDAYS(Lister!$D$20,Lister!$E$20,Lister!$D$7:$D$13),IF(AND(MONTH(E1508)=4,MONTH(F1508)=6),(NETWORKDAYS(Lister!$D$20,Lister!$E$20,Lister!$D$7:$D$13)-P1508)*N1508/NETWORKDAYS(Lister!$D$20,Lister!$E$20,Lister!$D$7:$D$13),IF(OR(MONTH(F1508)=4,MONTH(E1508)=6),0)))))),0),"")</f>
        <v/>
      </c>
      <c r="T1508" s="48" t="str">
        <f>IFERROR(MAX(IF(OR(O1508="",P1508="",Q1508=""),"",IF(AND(MONTH(E1508)=6,MONTH(F1508)=6),(NETWORKDAYS(E1508,F1508,Lister!$D$7:$D$13)-Q1508)*N1508/NETWORKDAYS(Lister!$D$21,Lister!$E$21,Lister!$D$7:$D$13),IF(AND(MONTH(E1508)&lt;6,MONTH(F1508)=6),(NETWORKDAYS(Lister!$D$21,F1508,Lister!$D$7:$D$13)-Q1508)*N1508/NETWORKDAYS(Lister!$D$21,Lister!$E$21,Lister!$D$7:$D$13),IF(MONTH(F1508)&lt;6,0)))),0),"")</f>
        <v/>
      </c>
      <c r="U1508" s="50" t="str">
        <f t="shared" si="118"/>
        <v/>
      </c>
    </row>
    <row r="1509" spans="1:21" x14ac:dyDescent="0.35">
      <c r="A1509" s="11" t="str">
        <f t="shared" si="119"/>
        <v/>
      </c>
      <c r="B1509" s="32"/>
      <c r="C1509" s="17"/>
      <c r="D1509" s="18"/>
      <c r="E1509" s="12"/>
      <c r="F1509" s="12"/>
      <c r="G1509" s="40" t="str">
        <f>IF(OR(E1509="",F1509=""),"",NETWORKDAYS(E1509,F1509,Lister!$D$7:$D$13))</f>
        <v/>
      </c>
      <c r="H1509" s="14"/>
      <c r="I1509" s="25" t="str">
        <f t="shared" si="115"/>
        <v/>
      </c>
      <c r="J1509" s="45"/>
      <c r="K1509" s="46"/>
      <c r="L1509" s="15"/>
      <c r="M1509" s="49" t="str">
        <f t="shared" si="116"/>
        <v/>
      </c>
      <c r="N1509" s="47" t="str">
        <f t="shared" si="117"/>
        <v/>
      </c>
      <c r="O1509" s="15"/>
      <c r="P1509" s="15"/>
      <c r="Q1509" s="15"/>
      <c r="R1509" s="48" t="str">
        <f>IFERROR(MAX(IF(OR(O1509="",P1509="",Q1509=""),"",IF(AND(MONTH(E1509)=4,MONTH(F1509)=4),(NETWORKDAYS(E1509,F1509,Lister!$D$7:$D$13)-O1509)*N1509/NETWORKDAYS(Lister!$D$19,Lister!$E$19,Lister!$D$7:$D$13),IF(AND(MONTH(E1509)=4,MONTH(F1509)&gt;4),(NETWORKDAYS(E1509,Lister!$E$19,Lister!$D$7:$D$13)-O1509)*N1509/NETWORKDAYS(Lister!$D$19,Lister!$E$19,Lister!$D$7:$D$13),IF(MONTH(E1509)&gt;4,0)))),0),"")</f>
        <v/>
      </c>
      <c r="S1509" s="48" t="str">
        <f>IFERROR(MAX(IF(OR(O1509="",P1509="",Q1509=""),"",IF(AND(MONTH(E1509)=5,MONTH(F1509)=5),(NETWORKDAYS(E1509,F1509,Lister!$D$7:$D$13)-P1509)*N1509/NETWORKDAYS(Lister!$D$20,Lister!$E$20,Lister!$D$7:$D$13),IF(AND(MONTH(E1509)=4,MONTH(F1509)=5),(NETWORKDAYS(Lister!$D$20,F1509,Lister!$D$7:$D$13)-P1509)*N1509/NETWORKDAYS(Lister!$D$20,Lister!$E$20,Lister!$D$7:$D$13),IF(AND(MONTH(E1509)=5,MONTH(F1509)=6),(NETWORKDAYS(E1509,Lister!$E$20,Lister!$D$7:$D$13)-P1509)*N1509/NETWORKDAYS(Lister!$D$20,Lister!$E$20,Lister!$D$7:$D$13),IF(AND(MONTH(E1509)=4,MONTH(F1509)=6),(NETWORKDAYS(Lister!$D$20,Lister!$E$20,Lister!$D$7:$D$13)-P1509)*N1509/NETWORKDAYS(Lister!$D$20,Lister!$E$20,Lister!$D$7:$D$13),IF(OR(MONTH(F1509)=4,MONTH(E1509)=6),0)))))),0),"")</f>
        <v/>
      </c>
      <c r="T1509" s="48" t="str">
        <f>IFERROR(MAX(IF(OR(O1509="",P1509="",Q1509=""),"",IF(AND(MONTH(E1509)=6,MONTH(F1509)=6),(NETWORKDAYS(E1509,F1509,Lister!$D$7:$D$13)-Q1509)*N1509/NETWORKDAYS(Lister!$D$21,Lister!$E$21,Lister!$D$7:$D$13),IF(AND(MONTH(E1509)&lt;6,MONTH(F1509)=6),(NETWORKDAYS(Lister!$D$21,F1509,Lister!$D$7:$D$13)-Q1509)*N1509/NETWORKDAYS(Lister!$D$21,Lister!$E$21,Lister!$D$7:$D$13),IF(MONTH(F1509)&lt;6,0)))),0),"")</f>
        <v/>
      </c>
      <c r="U1509" s="50" t="str">
        <f t="shared" si="118"/>
        <v/>
      </c>
    </row>
    <row r="1510" spans="1:21" x14ac:dyDescent="0.35">
      <c r="A1510" s="11" t="str">
        <f t="shared" si="119"/>
        <v/>
      </c>
      <c r="B1510" s="32"/>
      <c r="C1510" s="17"/>
      <c r="D1510" s="18"/>
      <c r="E1510" s="12"/>
      <c r="F1510" s="12"/>
      <c r="G1510" s="40" t="str">
        <f>IF(OR(E1510="",F1510=""),"",NETWORKDAYS(E1510,F1510,Lister!$D$7:$D$13))</f>
        <v/>
      </c>
      <c r="H1510" s="14"/>
      <c r="I1510" s="25" t="str">
        <f t="shared" si="115"/>
        <v/>
      </c>
      <c r="J1510" s="45"/>
      <c r="K1510" s="46"/>
      <c r="L1510" s="15"/>
      <c r="M1510" s="49" t="str">
        <f t="shared" si="116"/>
        <v/>
      </c>
      <c r="N1510" s="47" t="str">
        <f t="shared" si="117"/>
        <v/>
      </c>
      <c r="O1510" s="15"/>
      <c r="P1510" s="15"/>
      <c r="Q1510" s="15"/>
      <c r="R1510" s="48" t="str">
        <f>IFERROR(MAX(IF(OR(O1510="",P1510="",Q1510=""),"",IF(AND(MONTH(E1510)=4,MONTH(F1510)=4),(NETWORKDAYS(E1510,F1510,Lister!$D$7:$D$13)-O1510)*N1510/NETWORKDAYS(Lister!$D$19,Lister!$E$19,Lister!$D$7:$D$13),IF(AND(MONTH(E1510)=4,MONTH(F1510)&gt;4),(NETWORKDAYS(E1510,Lister!$E$19,Lister!$D$7:$D$13)-O1510)*N1510/NETWORKDAYS(Lister!$D$19,Lister!$E$19,Lister!$D$7:$D$13),IF(MONTH(E1510)&gt;4,0)))),0),"")</f>
        <v/>
      </c>
      <c r="S1510" s="48" t="str">
        <f>IFERROR(MAX(IF(OR(O1510="",P1510="",Q1510=""),"",IF(AND(MONTH(E1510)=5,MONTH(F1510)=5),(NETWORKDAYS(E1510,F1510,Lister!$D$7:$D$13)-P1510)*N1510/NETWORKDAYS(Lister!$D$20,Lister!$E$20,Lister!$D$7:$D$13),IF(AND(MONTH(E1510)=4,MONTH(F1510)=5),(NETWORKDAYS(Lister!$D$20,F1510,Lister!$D$7:$D$13)-P1510)*N1510/NETWORKDAYS(Lister!$D$20,Lister!$E$20,Lister!$D$7:$D$13),IF(AND(MONTH(E1510)=5,MONTH(F1510)=6),(NETWORKDAYS(E1510,Lister!$E$20,Lister!$D$7:$D$13)-P1510)*N1510/NETWORKDAYS(Lister!$D$20,Lister!$E$20,Lister!$D$7:$D$13),IF(AND(MONTH(E1510)=4,MONTH(F1510)=6),(NETWORKDAYS(Lister!$D$20,Lister!$E$20,Lister!$D$7:$D$13)-P1510)*N1510/NETWORKDAYS(Lister!$D$20,Lister!$E$20,Lister!$D$7:$D$13),IF(OR(MONTH(F1510)=4,MONTH(E1510)=6),0)))))),0),"")</f>
        <v/>
      </c>
      <c r="T1510" s="48" t="str">
        <f>IFERROR(MAX(IF(OR(O1510="",P1510="",Q1510=""),"",IF(AND(MONTH(E1510)=6,MONTH(F1510)=6),(NETWORKDAYS(E1510,F1510,Lister!$D$7:$D$13)-Q1510)*N1510/NETWORKDAYS(Lister!$D$21,Lister!$E$21,Lister!$D$7:$D$13),IF(AND(MONTH(E1510)&lt;6,MONTH(F1510)=6),(NETWORKDAYS(Lister!$D$21,F1510,Lister!$D$7:$D$13)-Q1510)*N1510/NETWORKDAYS(Lister!$D$21,Lister!$E$21,Lister!$D$7:$D$13),IF(MONTH(F1510)&lt;6,0)))),0),"")</f>
        <v/>
      </c>
      <c r="U1510" s="50" t="str">
        <f t="shared" si="118"/>
        <v/>
      </c>
    </row>
    <row r="1511" spans="1:21" x14ac:dyDescent="0.35">
      <c r="A1511" s="11" t="str">
        <f t="shared" si="119"/>
        <v/>
      </c>
      <c r="B1511" s="32"/>
      <c r="C1511" s="17"/>
      <c r="D1511" s="18"/>
      <c r="E1511" s="12"/>
      <c r="F1511" s="12"/>
      <c r="G1511" s="40" t="str">
        <f>IF(OR(E1511="",F1511=""),"",NETWORKDAYS(E1511,F1511,Lister!$D$7:$D$13))</f>
        <v/>
      </c>
      <c r="H1511" s="14"/>
      <c r="I1511" s="25" t="str">
        <f t="shared" si="115"/>
        <v/>
      </c>
      <c r="J1511" s="45"/>
      <c r="K1511" s="46"/>
      <c r="L1511" s="15"/>
      <c r="M1511" s="49" t="str">
        <f t="shared" si="116"/>
        <v/>
      </c>
      <c r="N1511" s="47" t="str">
        <f t="shared" si="117"/>
        <v/>
      </c>
      <c r="O1511" s="15"/>
      <c r="P1511" s="15"/>
      <c r="Q1511" s="15"/>
      <c r="R1511" s="48" t="str">
        <f>IFERROR(MAX(IF(OR(O1511="",P1511="",Q1511=""),"",IF(AND(MONTH(E1511)=4,MONTH(F1511)=4),(NETWORKDAYS(E1511,F1511,Lister!$D$7:$D$13)-O1511)*N1511/NETWORKDAYS(Lister!$D$19,Lister!$E$19,Lister!$D$7:$D$13),IF(AND(MONTH(E1511)=4,MONTH(F1511)&gt;4),(NETWORKDAYS(E1511,Lister!$E$19,Lister!$D$7:$D$13)-O1511)*N1511/NETWORKDAYS(Lister!$D$19,Lister!$E$19,Lister!$D$7:$D$13),IF(MONTH(E1511)&gt;4,0)))),0),"")</f>
        <v/>
      </c>
      <c r="S1511" s="48" t="str">
        <f>IFERROR(MAX(IF(OR(O1511="",P1511="",Q1511=""),"",IF(AND(MONTH(E1511)=5,MONTH(F1511)=5),(NETWORKDAYS(E1511,F1511,Lister!$D$7:$D$13)-P1511)*N1511/NETWORKDAYS(Lister!$D$20,Lister!$E$20,Lister!$D$7:$D$13),IF(AND(MONTH(E1511)=4,MONTH(F1511)=5),(NETWORKDAYS(Lister!$D$20,F1511,Lister!$D$7:$D$13)-P1511)*N1511/NETWORKDAYS(Lister!$D$20,Lister!$E$20,Lister!$D$7:$D$13),IF(AND(MONTH(E1511)=5,MONTH(F1511)=6),(NETWORKDAYS(E1511,Lister!$E$20,Lister!$D$7:$D$13)-P1511)*N1511/NETWORKDAYS(Lister!$D$20,Lister!$E$20,Lister!$D$7:$D$13),IF(AND(MONTH(E1511)=4,MONTH(F1511)=6),(NETWORKDAYS(Lister!$D$20,Lister!$E$20,Lister!$D$7:$D$13)-P1511)*N1511/NETWORKDAYS(Lister!$D$20,Lister!$E$20,Lister!$D$7:$D$13),IF(OR(MONTH(F1511)=4,MONTH(E1511)=6),0)))))),0),"")</f>
        <v/>
      </c>
      <c r="T1511" s="48" t="str">
        <f>IFERROR(MAX(IF(OR(O1511="",P1511="",Q1511=""),"",IF(AND(MONTH(E1511)=6,MONTH(F1511)=6),(NETWORKDAYS(E1511,F1511,Lister!$D$7:$D$13)-Q1511)*N1511/NETWORKDAYS(Lister!$D$21,Lister!$E$21,Lister!$D$7:$D$13),IF(AND(MONTH(E1511)&lt;6,MONTH(F1511)=6),(NETWORKDAYS(Lister!$D$21,F1511,Lister!$D$7:$D$13)-Q1511)*N1511/NETWORKDAYS(Lister!$D$21,Lister!$E$21,Lister!$D$7:$D$13),IF(MONTH(F1511)&lt;6,0)))),0),"")</f>
        <v/>
      </c>
      <c r="U1511" s="50" t="str">
        <f t="shared" si="118"/>
        <v/>
      </c>
    </row>
    <row r="1512" spans="1:21" x14ac:dyDescent="0.35">
      <c r="A1512" s="11" t="str">
        <f t="shared" si="119"/>
        <v/>
      </c>
      <c r="B1512" s="32"/>
      <c r="C1512" s="17"/>
      <c r="D1512" s="18"/>
      <c r="E1512" s="12"/>
      <c r="F1512" s="12"/>
      <c r="G1512" s="40" t="str">
        <f>IF(OR(E1512="",F1512=""),"",NETWORKDAYS(E1512,F1512,Lister!$D$7:$D$13))</f>
        <v/>
      </c>
      <c r="H1512" s="14"/>
      <c r="I1512" s="25" t="str">
        <f t="shared" si="115"/>
        <v/>
      </c>
      <c r="J1512" s="45"/>
      <c r="K1512" s="46"/>
      <c r="L1512" s="15"/>
      <c r="M1512" s="49" t="str">
        <f t="shared" si="116"/>
        <v/>
      </c>
      <c r="N1512" s="47" t="str">
        <f t="shared" si="117"/>
        <v/>
      </c>
      <c r="O1512" s="15"/>
      <c r="P1512" s="15"/>
      <c r="Q1512" s="15"/>
      <c r="R1512" s="48" t="str">
        <f>IFERROR(MAX(IF(OR(O1512="",P1512="",Q1512=""),"",IF(AND(MONTH(E1512)=4,MONTH(F1512)=4),(NETWORKDAYS(E1512,F1512,Lister!$D$7:$D$13)-O1512)*N1512/NETWORKDAYS(Lister!$D$19,Lister!$E$19,Lister!$D$7:$D$13),IF(AND(MONTH(E1512)=4,MONTH(F1512)&gt;4),(NETWORKDAYS(E1512,Lister!$E$19,Lister!$D$7:$D$13)-O1512)*N1512/NETWORKDAYS(Lister!$D$19,Lister!$E$19,Lister!$D$7:$D$13),IF(MONTH(E1512)&gt;4,0)))),0),"")</f>
        <v/>
      </c>
      <c r="S1512" s="48" t="str">
        <f>IFERROR(MAX(IF(OR(O1512="",P1512="",Q1512=""),"",IF(AND(MONTH(E1512)=5,MONTH(F1512)=5),(NETWORKDAYS(E1512,F1512,Lister!$D$7:$D$13)-P1512)*N1512/NETWORKDAYS(Lister!$D$20,Lister!$E$20,Lister!$D$7:$D$13),IF(AND(MONTH(E1512)=4,MONTH(F1512)=5),(NETWORKDAYS(Lister!$D$20,F1512,Lister!$D$7:$D$13)-P1512)*N1512/NETWORKDAYS(Lister!$D$20,Lister!$E$20,Lister!$D$7:$D$13),IF(AND(MONTH(E1512)=5,MONTH(F1512)=6),(NETWORKDAYS(E1512,Lister!$E$20,Lister!$D$7:$D$13)-P1512)*N1512/NETWORKDAYS(Lister!$D$20,Lister!$E$20,Lister!$D$7:$D$13),IF(AND(MONTH(E1512)=4,MONTH(F1512)=6),(NETWORKDAYS(Lister!$D$20,Lister!$E$20,Lister!$D$7:$D$13)-P1512)*N1512/NETWORKDAYS(Lister!$D$20,Lister!$E$20,Lister!$D$7:$D$13),IF(OR(MONTH(F1512)=4,MONTH(E1512)=6),0)))))),0),"")</f>
        <v/>
      </c>
      <c r="T1512" s="48" t="str">
        <f>IFERROR(MAX(IF(OR(O1512="",P1512="",Q1512=""),"",IF(AND(MONTH(E1512)=6,MONTH(F1512)=6),(NETWORKDAYS(E1512,F1512,Lister!$D$7:$D$13)-Q1512)*N1512/NETWORKDAYS(Lister!$D$21,Lister!$E$21,Lister!$D$7:$D$13),IF(AND(MONTH(E1512)&lt;6,MONTH(F1512)=6),(NETWORKDAYS(Lister!$D$21,F1512,Lister!$D$7:$D$13)-Q1512)*N1512/NETWORKDAYS(Lister!$D$21,Lister!$E$21,Lister!$D$7:$D$13),IF(MONTH(F1512)&lt;6,0)))),0),"")</f>
        <v/>
      </c>
      <c r="U1512" s="50" t="str">
        <f t="shared" si="118"/>
        <v/>
      </c>
    </row>
    <row r="1513" spans="1:21" x14ac:dyDescent="0.35">
      <c r="A1513" s="11" t="str">
        <f t="shared" si="119"/>
        <v/>
      </c>
      <c r="B1513" s="32"/>
      <c r="C1513" s="17"/>
      <c r="D1513" s="18"/>
      <c r="E1513" s="12"/>
      <c r="F1513" s="12"/>
      <c r="G1513" s="40" t="str">
        <f>IF(OR(E1513="",F1513=""),"",NETWORKDAYS(E1513,F1513,Lister!$D$7:$D$13))</f>
        <v/>
      </c>
      <c r="H1513" s="14"/>
      <c r="I1513" s="25" t="str">
        <f t="shared" si="115"/>
        <v/>
      </c>
      <c r="J1513" s="45"/>
      <c r="K1513" s="46"/>
      <c r="L1513" s="15"/>
      <c r="M1513" s="49" t="str">
        <f t="shared" si="116"/>
        <v/>
      </c>
      <c r="N1513" s="47" t="str">
        <f t="shared" si="117"/>
        <v/>
      </c>
      <c r="O1513" s="15"/>
      <c r="P1513" s="15"/>
      <c r="Q1513" s="15"/>
      <c r="R1513" s="48" t="str">
        <f>IFERROR(MAX(IF(OR(O1513="",P1513="",Q1513=""),"",IF(AND(MONTH(E1513)=4,MONTH(F1513)=4),(NETWORKDAYS(E1513,F1513,Lister!$D$7:$D$13)-O1513)*N1513/NETWORKDAYS(Lister!$D$19,Lister!$E$19,Lister!$D$7:$D$13),IF(AND(MONTH(E1513)=4,MONTH(F1513)&gt;4),(NETWORKDAYS(E1513,Lister!$E$19,Lister!$D$7:$D$13)-O1513)*N1513/NETWORKDAYS(Lister!$D$19,Lister!$E$19,Lister!$D$7:$D$13),IF(MONTH(E1513)&gt;4,0)))),0),"")</f>
        <v/>
      </c>
      <c r="S1513" s="48" t="str">
        <f>IFERROR(MAX(IF(OR(O1513="",P1513="",Q1513=""),"",IF(AND(MONTH(E1513)=5,MONTH(F1513)=5),(NETWORKDAYS(E1513,F1513,Lister!$D$7:$D$13)-P1513)*N1513/NETWORKDAYS(Lister!$D$20,Lister!$E$20,Lister!$D$7:$D$13),IF(AND(MONTH(E1513)=4,MONTH(F1513)=5),(NETWORKDAYS(Lister!$D$20,F1513,Lister!$D$7:$D$13)-P1513)*N1513/NETWORKDAYS(Lister!$D$20,Lister!$E$20,Lister!$D$7:$D$13),IF(AND(MONTH(E1513)=5,MONTH(F1513)=6),(NETWORKDAYS(E1513,Lister!$E$20,Lister!$D$7:$D$13)-P1513)*N1513/NETWORKDAYS(Lister!$D$20,Lister!$E$20,Lister!$D$7:$D$13),IF(AND(MONTH(E1513)=4,MONTH(F1513)=6),(NETWORKDAYS(Lister!$D$20,Lister!$E$20,Lister!$D$7:$D$13)-P1513)*N1513/NETWORKDAYS(Lister!$D$20,Lister!$E$20,Lister!$D$7:$D$13),IF(OR(MONTH(F1513)=4,MONTH(E1513)=6),0)))))),0),"")</f>
        <v/>
      </c>
      <c r="T1513" s="48" t="str">
        <f>IFERROR(MAX(IF(OR(O1513="",P1513="",Q1513=""),"",IF(AND(MONTH(E1513)=6,MONTH(F1513)=6),(NETWORKDAYS(E1513,F1513,Lister!$D$7:$D$13)-Q1513)*N1513/NETWORKDAYS(Lister!$D$21,Lister!$E$21,Lister!$D$7:$D$13),IF(AND(MONTH(E1513)&lt;6,MONTH(F1513)=6),(NETWORKDAYS(Lister!$D$21,F1513,Lister!$D$7:$D$13)-Q1513)*N1513/NETWORKDAYS(Lister!$D$21,Lister!$E$21,Lister!$D$7:$D$13),IF(MONTH(F1513)&lt;6,0)))),0),"")</f>
        <v/>
      </c>
      <c r="U1513" s="50" t="str">
        <f t="shared" si="118"/>
        <v/>
      </c>
    </row>
    <row r="1514" spans="1:21" x14ac:dyDescent="0.35">
      <c r="A1514" s="11" t="str">
        <f t="shared" si="119"/>
        <v/>
      </c>
      <c r="B1514" s="32"/>
      <c r="C1514" s="17"/>
      <c r="D1514" s="18"/>
      <c r="E1514" s="12"/>
      <c r="F1514" s="12"/>
      <c r="G1514" s="40" t="str">
        <f>IF(OR(E1514="",F1514=""),"",NETWORKDAYS(E1514,F1514,Lister!$D$7:$D$13))</f>
        <v/>
      </c>
      <c r="H1514" s="14"/>
      <c r="I1514" s="25" t="str">
        <f t="shared" si="115"/>
        <v/>
      </c>
      <c r="J1514" s="45"/>
      <c r="K1514" s="46"/>
      <c r="L1514" s="15"/>
      <c r="M1514" s="49" t="str">
        <f t="shared" si="116"/>
        <v/>
      </c>
      <c r="N1514" s="47" t="str">
        <f t="shared" si="117"/>
        <v/>
      </c>
      <c r="O1514" s="15"/>
      <c r="P1514" s="15"/>
      <c r="Q1514" s="15"/>
      <c r="R1514" s="48" t="str">
        <f>IFERROR(MAX(IF(OR(O1514="",P1514="",Q1514=""),"",IF(AND(MONTH(E1514)=4,MONTH(F1514)=4),(NETWORKDAYS(E1514,F1514,Lister!$D$7:$D$13)-O1514)*N1514/NETWORKDAYS(Lister!$D$19,Lister!$E$19,Lister!$D$7:$D$13),IF(AND(MONTH(E1514)=4,MONTH(F1514)&gt;4),(NETWORKDAYS(E1514,Lister!$E$19,Lister!$D$7:$D$13)-O1514)*N1514/NETWORKDAYS(Lister!$D$19,Lister!$E$19,Lister!$D$7:$D$13),IF(MONTH(E1514)&gt;4,0)))),0),"")</f>
        <v/>
      </c>
      <c r="S1514" s="48" t="str">
        <f>IFERROR(MAX(IF(OR(O1514="",P1514="",Q1514=""),"",IF(AND(MONTH(E1514)=5,MONTH(F1514)=5),(NETWORKDAYS(E1514,F1514,Lister!$D$7:$D$13)-P1514)*N1514/NETWORKDAYS(Lister!$D$20,Lister!$E$20,Lister!$D$7:$D$13),IF(AND(MONTH(E1514)=4,MONTH(F1514)=5),(NETWORKDAYS(Lister!$D$20,F1514,Lister!$D$7:$D$13)-P1514)*N1514/NETWORKDAYS(Lister!$D$20,Lister!$E$20,Lister!$D$7:$D$13),IF(AND(MONTH(E1514)=5,MONTH(F1514)=6),(NETWORKDAYS(E1514,Lister!$E$20,Lister!$D$7:$D$13)-P1514)*N1514/NETWORKDAYS(Lister!$D$20,Lister!$E$20,Lister!$D$7:$D$13),IF(AND(MONTH(E1514)=4,MONTH(F1514)=6),(NETWORKDAYS(Lister!$D$20,Lister!$E$20,Lister!$D$7:$D$13)-P1514)*N1514/NETWORKDAYS(Lister!$D$20,Lister!$E$20,Lister!$D$7:$D$13),IF(OR(MONTH(F1514)=4,MONTH(E1514)=6),0)))))),0),"")</f>
        <v/>
      </c>
      <c r="T1514" s="48" t="str">
        <f>IFERROR(MAX(IF(OR(O1514="",P1514="",Q1514=""),"",IF(AND(MONTH(E1514)=6,MONTH(F1514)=6),(NETWORKDAYS(E1514,F1514,Lister!$D$7:$D$13)-Q1514)*N1514/NETWORKDAYS(Lister!$D$21,Lister!$E$21,Lister!$D$7:$D$13),IF(AND(MONTH(E1514)&lt;6,MONTH(F1514)=6),(NETWORKDAYS(Lister!$D$21,F1514,Lister!$D$7:$D$13)-Q1514)*N1514/NETWORKDAYS(Lister!$D$21,Lister!$E$21,Lister!$D$7:$D$13),IF(MONTH(F1514)&lt;6,0)))),0),"")</f>
        <v/>
      </c>
      <c r="U1514" s="50" t="str">
        <f t="shared" si="118"/>
        <v/>
      </c>
    </row>
    <row r="1515" spans="1:21" x14ac:dyDescent="0.35">
      <c r="A1515" s="11" t="str">
        <f t="shared" si="119"/>
        <v/>
      </c>
      <c r="B1515" s="32"/>
      <c r="C1515" s="17"/>
      <c r="D1515" s="18"/>
      <c r="E1515" s="12"/>
      <c r="F1515" s="12"/>
      <c r="G1515" s="40" t="str">
        <f>IF(OR(E1515="",F1515=""),"",NETWORKDAYS(E1515,F1515,Lister!$D$7:$D$13))</f>
        <v/>
      </c>
      <c r="H1515" s="14"/>
      <c r="I1515" s="25" t="str">
        <f t="shared" si="115"/>
        <v/>
      </c>
      <c r="J1515" s="45"/>
      <c r="K1515" s="46"/>
      <c r="L1515" s="15"/>
      <c r="M1515" s="49" t="str">
        <f t="shared" si="116"/>
        <v/>
      </c>
      <c r="N1515" s="47" t="str">
        <f t="shared" si="117"/>
        <v/>
      </c>
      <c r="O1515" s="15"/>
      <c r="P1515" s="15"/>
      <c r="Q1515" s="15"/>
      <c r="R1515" s="48" t="str">
        <f>IFERROR(MAX(IF(OR(O1515="",P1515="",Q1515=""),"",IF(AND(MONTH(E1515)=4,MONTH(F1515)=4),(NETWORKDAYS(E1515,F1515,Lister!$D$7:$D$13)-O1515)*N1515/NETWORKDAYS(Lister!$D$19,Lister!$E$19,Lister!$D$7:$D$13),IF(AND(MONTH(E1515)=4,MONTH(F1515)&gt;4),(NETWORKDAYS(E1515,Lister!$E$19,Lister!$D$7:$D$13)-O1515)*N1515/NETWORKDAYS(Lister!$D$19,Lister!$E$19,Lister!$D$7:$D$13),IF(MONTH(E1515)&gt;4,0)))),0),"")</f>
        <v/>
      </c>
      <c r="S1515" s="48" t="str">
        <f>IFERROR(MAX(IF(OR(O1515="",P1515="",Q1515=""),"",IF(AND(MONTH(E1515)=5,MONTH(F1515)=5),(NETWORKDAYS(E1515,F1515,Lister!$D$7:$D$13)-P1515)*N1515/NETWORKDAYS(Lister!$D$20,Lister!$E$20,Lister!$D$7:$D$13),IF(AND(MONTH(E1515)=4,MONTH(F1515)=5),(NETWORKDAYS(Lister!$D$20,F1515,Lister!$D$7:$D$13)-P1515)*N1515/NETWORKDAYS(Lister!$D$20,Lister!$E$20,Lister!$D$7:$D$13),IF(AND(MONTH(E1515)=5,MONTH(F1515)=6),(NETWORKDAYS(E1515,Lister!$E$20,Lister!$D$7:$D$13)-P1515)*N1515/NETWORKDAYS(Lister!$D$20,Lister!$E$20,Lister!$D$7:$D$13),IF(AND(MONTH(E1515)=4,MONTH(F1515)=6),(NETWORKDAYS(Lister!$D$20,Lister!$E$20,Lister!$D$7:$D$13)-P1515)*N1515/NETWORKDAYS(Lister!$D$20,Lister!$E$20,Lister!$D$7:$D$13),IF(OR(MONTH(F1515)=4,MONTH(E1515)=6),0)))))),0),"")</f>
        <v/>
      </c>
      <c r="T1515" s="48" t="str">
        <f>IFERROR(MAX(IF(OR(O1515="",P1515="",Q1515=""),"",IF(AND(MONTH(E1515)=6,MONTH(F1515)=6),(NETWORKDAYS(E1515,F1515,Lister!$D$7:$D$13)-Q1515)*N1515/NETWORKDAYS(Lister!$D$21,Lister!$E$21,Lister!$D$7:$D$13),IF(AND(MONTH(E1515)&lt;6,MONTH(F1515)=6),(NETWORKDAYS(Lister!$D$21,F1515,Lister!$D$7:$D$13)-Q1515)*N1515/NETWORKDAYS(Lister!$D$21,Lister!$E$21,Lister!$D$7:$D$13),IF(MONTH(F1515)&lt;6,0)))),0),"")</f>
        <v/>
      </c>
      <c r="U1515" s="50" t="str">
        <f t="shared" si="118"/>
        <v/>
      </c>
    </row>
    <row r="1516" spans="1:21" x14ac:dyDescent="0.35">
      <c r="A1516" s="11" t="str">
        <f t="shared" si="119"/>
        <v/>
      </c>
      <c r="B1516" s="32"/>
      <c r="C1516" s="17"/>
      <c r="D1516" s="18"/>
      <c r="E1516" s="12"/>
      <c r="F1516" s="12"/>
      <c r="G1516" s="40" t="str">
        <f>IF(OR(E1516="",F1516=""),"",NETWORKDAYS(E1516,F1516,Lister!$D$7:$D$13))</f>
        <v/>
      </c>
      <c r="H1516" s="14"/>
      <c r="I1516" s="25" t="str">
        <f t="shared" si="115"/>
        <v/>
      </c>
      <c r="J1516" s="45"/>
      <c r="K1516" s="46"/>
      <c r="L1516" s="15"/>
      <c r="M1516" s="49" t="str">
        <f t="shared" si="116"/>
        <v/>
      </c>
      <c r="N1516" s="47" t="str">
        <f t="shared" si="117"/>
        <v/>
      </c>
      <c r="O1516" s="15"/>
      <c r="P1516" s="15"/>
      <c r="Q1516" s="15"/>
      <c r="R1516" s="48" t="str">
        <f>IFERROR(MAX(IF(OR(O1516="",P1516="",Q1516=""),"",IF(AND(MONTH(E1516)=4,MONTH(F1516)=4),(NETWORKDAYS(E1516,F1516,Lister!$D$7:$D$13)-O1516)*N1516/NETWORKDAYS(Lister!$D$19,Lister!$E$19,Lister!$D$7:$D$13),IF(AND(MONTH(E1516)=4,MONTH(F1516)&gt;4),(NETWORKDAYS(E1516,Lister!$E$19,Lister!$D$7:$D$13)-O1516)*N1516/NETWORKDAYS(Lister!$D$19,Lister!$E$19,Lister!$D$7:$D$13),IF(MONTH(E1516)&gt;4,0)))),0),"")</f>
        <v/>
      </c>
      <c r="S1516" s="48" t="str">
        <f>IFERROR(MAX(IF(OR(O1516="",P1516="",Q1516=""),"",IF(AND(MONTH(E1516)=5,MONTH(F1516)=5),(NETWORKDAYS(E1516,F1516,Lister!$D$7:$D$13)-P1516)*N1516/NETWORKDAYS(Lister!$D$20,Lister!$E$20,Lister!$D$7:$D$13),IF(AND(MONTH(E1516)=4,MONTH(F1516)=5),(NETWORKDAYS(Lister!$D$20,F1516,Lister!$D$7:$D$13)-P1516)*N1516/NETWORKDAYS(Lister!$D$20,Lister!$E$20,Lister!$D$7:$D$13),IF(AND(MONTH(E1516)=5,MONTH(F1516)=6),(NETWORKDAYS(E1516,Lister!$E$20,Lister!$D$7:$D$13)-P1516)*N1516/NETWORKDAYS(Lister!$D$20,Lister!$E$20,Lister!$D$7:$D$13),IF(AND(MONTH(E1516)=4,MONTH(F1516)=6),(NETWORKDAYS(Lister!$D$20,Lister!$E$20,Lister!$D$7:$D$13)-P1516)*N1516/NETWORKDAYS(Lister!$D$20,Lister!$E$20,Lister!$D$7:$D$13),IF(OR(MONTH(F1516)=4,MONTH(E1516)=6),0)))))),0),"")</f>
        <v/>
      </c>
      <c r="T1516" s="48" t="str">
        <f>IFERROR(MAX(IF(OR(O1516="",P1516="",Q1516=""),"",IF(AND(MONTH(E1516)=6,MONTH(F1516)=6),(NETWORKDAYS(E1516,F1516,Lister!$D$7:$D$13)-Q1516)*N1516/NETWORKDAYS(Lister!$D$21,Lister!$E$21,Lister!$D$7:$D$13),IF(AND(MONTH(E1516)&lt;6,MONTH(F1516)=6),(NETWORKDAYS(Lister!$D$21,F1516,Lister!$D$7:$D$13)-Q1516)*N1516/NETWORKDAYS(Lister!$D$21,Lister!$E$21,Lister!$D$7:$D$13),IF(MONTH(F1516)&lt;6,0)))),0),"")</f>
        <v/>
      </c>
      <c r="U1516" s="50" t="str">
        <f t="shared" si="118"/>
        <v/>
      </c>
    </row>
    <row r="1517" spans="1:21" x14ac:dyDescent="0.35">
      <c r="A1517" s="11" t="str">
        <f t="shared" si="119"/>
        <v/>
      </c>
      <c r="B1517" s="32"/>
      <c r="C1517" s="17"/>
      <c r="D1517" s="18"/>
      <c r="E1517" s="12"/>
      <c r="F1517" s="12"/>
      <c r="G1517" s="40" t="str">
        <f>IF(OR(E1517="",F1517=""),"",NETWORKDAYS(E1517,F1517,Lister!$D$7:$D$13))</f>
        <v/>
      </c>
      <c r="H1517" s="14"/>
      <c r="I1517" s="25" t="str">
        <f t="shared" si="115"/>
        <v/>
      </c>
      <c r="J1517" s="45"/>
      <c r="K1517" s="46"/>
      <c r="L1517" s="15"/>
      <c r="M1517" s="49" t="str">
        <f t="shared" si="116"/>
        <v/>
      </c>
      <c r="N1517" s="47" t="str">
        <f t="shared" si="117"/>
        <v/>
      </c>
      <c r="O1517" s="15"/>
      <c r="P1517" s="15"/>
      <c r="Q1517" s="15"/>
      <c r="R1517" s="48" t="str">
        <f>IFERROR(MAX(IF(OR(O1517="",P1517="",Q1517=""),"",IF(AND(MONTH(E1517)=4,MONTH(F1517)=4),(NETWORKDAYS(E1517,F1517,Lister!$D$7:$D$13)-O1517)*N1517/NETWORKDAYS(Lister!$D$19,Lister!$E$19,Lister!$D$7:$D$13),IF(AND(MONTH(E1517)=4,MONTH(F1517)&gt;4),(NETWORKDAYS(E1517,Lister!$E$19,Lister!$D$7:$D$13)-O1517)*N1517/NETWORKDAYS(Lister!$D$19,Lister!$E$19,Lister!$D$7:$D$13),IF(MONTH(E1517)&gt;4,0)))),0),"")</f>
        <v/>
      </c>
      <c r="S1517" s="48" t="str">
        <f>IFERROR(MAX(IF(OR(O1517="",P1517="",Q1517=""),"",IF(AND(MONTH(E1517)=5,MONTH(F1517)=5),(NETWORKDAYS(E1517,F1517,Lister!$D$7:$D$13)-P1517)*N1517/NETWORKDAYS(Lister!$D$20,Lister!$E$20,Lister!$D$7:$D$13),IF(AND(MONTH(E1517)=4,MONTH(F1517)=5),(NETWORKDAYS(Lister!$D$20,F1517,Lister!$D$7:$D$13)-P1517)*N1517/NETWORKDAYS(Lister!$D$20,Lister!$E$20,Lister!$D$7:$D$13),IF(AND(MONTH(E1517)=5,MONTH(F1517)=6),(NETWORKDAYS(E1517,Lister!$E$20,Lister!$D$7:$D$13)-P1517)*N1517/NETWORKDAYS(Lister!$D$20,Lister!$E$20,Lister!$D$7:$D$13),IF(AND(MONTH(E1517)=4,MONTH(F1517)=6),(NETWORKDAYS(Lister!$D$20,Lister!$E$20,Lister!$D$7:$D$13)-P1517)*N1517/NETWORKDAYS(Lister!$D$20,Lister!$E$20,Lister!$D$7:$D$13),IF(OR(MONTH(F1517)=4,MONTH(E1517)=6),0)))))),0),"")</f>
        <v/>
      </c>
      <c r="T1517" s="48" t="str">
        <f>IFERROR(MAX(IF(OR(O1517="",P1517="",Q1517=""),"",IF(AND(MONTH(E1517)=6,MONTH(F1517)=6),(NETWORKDAYS(E1517,F1517,Lister!$D$7:$D$13)-Q1517)*N1517/NETWORKDAYS(Lister!$D$21,Lister!$E$21,Lister!$D$7:$D$13),IF(AND(MONTH(E1517)&lt;6,MONTH(F1517)=6),(NETWORKDAYS(Lister!$D$21,F1517,Lister!$D$7:$D$13)-Q1517)*N1517/NETWORKDAYS(Lister!$D$21,Lister!$E$21,Lister!$D$7:$D$13),IF(MONTH(F1517)&lt;6,0)))),0),"")</f>
        <v/>
      </c>
      <c r="U1517" s="50" t="str">
        <f t="shared" si="118"/>
        <v/>
      </c>
    </row>
    <row r="1518" spans="1:21" x14ac:dyDescent="0.35">
      <c r="A1518" s="11" t="str">
        <f t="shared" si="119"/>
        <v/>
      </c>
      <c r="B1518" s="32"/>
      <c r="C1518" s="17"/>
      <c r="D1518" s="18"/>
      <c r="E1518" s="12"/>
      <c r="F1518" s="12"/>
      <c r="G1518" s="40" t="str">
        <f>IF(OR(E1518="",F1518=""),"",NETWORKDAYS(E1518,F1518,Lister!$D$7:$D$13))</f>
        <v/>
      </c>
      <c r="H1518" s="14"/>
      <c r="I1518" s="25" t="str">
        <f t="shared" si="115"/>
        <v/>
      </c>
      <c r="J1518" s="45"/>
      <c r="K1518" s="46"/>
      <c r="L1518" s="15"/>
      <c r="M1518" s="49" t="str">
        <f t="shared" si="116"/>
        <v/>
      </c>
      <c r="N1518" s="47" t="str">
        <f t="shared" si="117"/>
        <v/>
      </c>
      <c r="O1518" s="15"/>
      <c r="P1518" s="15"/>
      <c r="Q1518" s="15"/>
      <c r="R1518" s="48" t="str">
        <f>IFERROR(MAX(IF(OR(O1518="",P1518="",Q1518=""),"",IF(AND(MONTH(E1518)=4,MONTH(F1518)=4),(NETWORKDAYS(E1518,F1518,Lister!$D$7:$D$13)-O1518)*N1518/NETWORKDAYS(Lister!$D$19,Lister!$E$19,Lister!$D$7:$D$13),IF(AND(MONTH(E1518)=4,MONTH(F1518)&gt;4),(NETWORKDAYS(E1518,Lister!$E$19,Lister!$D$7:$D$13)-O1518)*N1518/NETWORKDAYS(Lister!$D$19,Lister!$E$19,Lister!$D$7:$D$13),IF(MONTH(E1518)&gt;4,0)))),0),"")</f>
        <v/>
      </c>
      <c r="S1518" s="48" t="str">
        <f>IFERROR(MAX(IF(OR(O1518="",P1518="",Q1518=""),"",IF(AND(MONTH(E1518)=5,MONTH(F1518)=5),(NETWORKDAYS(E1518,F1518,Lister!$D$7:$D$13)-P1518)*N1518/NETWORKDAYS(Lister!$D$20,Lister!$E$20,Lister!$D$7:$D$13),IF(AND(MONTH(E1518)=4,MONTH(F1518)=5),(NETWORKDAYS(Lister!$D$20,F1518,Lister!$D$7:$D$13)-P1518)*N1518/NETWORKDAYS(Lister!$D$20,Lister!$E$20,Lister!$D$7:$D$13),IF(AND(MONTH(E1518)=5,MONTH(F1518)=6),(NETWORKDAYS(E1518,Lister!$E$20,Lister!$D$7:$D$13)-P1518)*N1518/NETWORKDAYS(Lister!$D$20,Lister!$E$20,Lister!$D$7:$D$13),IF(AND(MONTH(E1518)=4,MONTH(F1518)=6),(NETWORKDAYS(Lister!$D$20,Lister!$E$20,Lister!$D$7:$D$13)-P1518)*N1518/NETWORKDAYS(Lister!$D$20,Lister!$E$20,Lister!$D$7:$D$13),IF(OR(MONTH(F1518)=4,MONTH(E1518)=6),0)))))),0),"")</f>
        <v/>
      </c>
      <c r="T1518" s="48" t="str">
        <f>IFERROR(MAX(IF(OR(O1518="",P1518="",Q1518=""),"",IF(AND(MONTH(E1518)=6,MONTH(F1518)=6),(NETWORKDAYS(E1518,F1518,Lister!$D$7:$D$13)-Q1518)*N1518/NETWORKDAYS(Lister!$D$21,Lister!$E$21,Lister!$D$7:$D$13),IF(AND(MONTH(E1518)&lt;6,MONTH(F1518)=6),(NETWORKDAYS(Lister!$D$21,F1518,Lister!$D$7:$D$13)-Q1518)*N1518/NETWORKDAYS(Lister!$D$21,Lister!$E$21,Lister!$D$7:$D$13),IF(MONTH(F1518)&lt;6,0)))),0),"")</f>
        <v/>
      </c>
      <c r="U1518" s="50" t="str">
        <f t="shared" si="118"/>
        <v/>
      </c>
    </row>
    <row r="1519" spans="1:21" x14ac:dyDescent="0.35">
      <c r="A1519" s="11" t="str">
        <f t="shared" si="119"/>
        <v/>
      </c>
      <c r="B1519" s="32"/>
      <c r="C1519" s="17"/>
      <c r="D1519" s="18"/>
      <c r="E1519" s="12"/>
      <c r="F1519" s="12"/>
      <c r="G1519" s="40" t="str">
        <f>IF(OR(E1519="",F1519=""),"",NETWORKDAYS(E1519,F1519,Lister!$D$7:$D$13))</f>
        <v/>
      </c>
      <c r="H1519" s="14"/>
      <c r="I1519" s="25" t="str">
        <f t="shared" si="115"/>
        <v/>
      </c>
      <c r="J1519" s="45"/>
      <c r="K1519" s="46"/>
      <c r="L1519" s="15"/>
      <c r="M1519" s="49" t="str">
        <f t="shared" si="116"/>
        <v/>
      </c>
      <c r="N1519" s="47" t="str">
        <f t="shared" si="117"/>
        <v/>
      </c>
      <c r="O1519" s="15"/>
      <c r="P1519" s="15"/>
      <c r="Q1519" s="15"/>
      <c r="R1519" s="48" t="str">
        <f>IFERROR(MAX(IF(OR(O1519="",P1519="",Q1519=""),"",IF(AND(MONTH(E1519)=4,MONTH(F1519)=4),(NETWORKDAYS(E1519,F1519,Lister!$D$7:$D$13)-O1519)*N1519/NETWORKDAYS(Lister!$D$19,Lister!$E$19,Lister!$D$7:$D$13),IF(AND(MONTH(E1519)=4,MONTH(F1519)&gt;4),(NETWORKDAYS(E1519,Lister!$E$19,Lister!$D$7:$D$13)-O1519)*N1519/NETWORKDAYS(Lister!$D$19,Lister!$E$19,Lister!$D$7:$D$13),IF(MONTH(E1519)&gt;4,0)))),0),"")</f>
        <v/>
      </c>
      <c r="S1519" s="48" t="str">
        <f>IFERROR(MAX(IF(OR(O1519="",P1519="",Q1519=""),"",IF(AND(MONTH(E1519)=5,MONTH(F1519)=5),(NETWORKDAYS(E1519,F1519,Lister!$D$7:$D$13)-P1519)*N1519/NETWORKDAYS(Lister!$D$20,Lister!$E$20,Lister!$D$7:$D$13),IF(AND(MONTH(E1519)=4,MONTH(F1519)=5),(NETWORKDAYS(Lister!$D$20,F1519,Lister!$D$7:$D$13)-P1519)*N1519/NETWORKDAYS(Lister!$D$20,Lister!$E$20,Lister!$D$7:$D$13),IF(AND(MONTH(E1519)=5,MONTH(F1519)=6),(NETWORKDAYS(E1519,Lister!$E$20,Lister!$D$7:$D$13)-P1519)*N1519/NETWORKDAYS(Lister!$D$20,Lister!$E$20,Lister!$D$7:$D$13),IF(AND(MONTH(E1519)=4,MONTH(F1519)=6),(NETWORKDAYS(Lister!$D$20,Lister!$E$20,Lister!$D$7:$D$13)-P1519)*N1519/NETWORKDAYS(Lister!$D$20,Lister!$E$20,Lister!$D$7:$D$13),IF(OR(MONTH(F1519)=4,MONTH(E1519)=6),0)))))),0),"")</f>
        <v/>
      </c>
      <c r="T1519" s="48" t="str">
        <f>IFERROR(MAX(IF(OR(O1519="",P1519="",Q1519=""),"",IF(AND(MONTH(E1519)=6,MONTH(F1519)=6),(NETWORKDAYS(E1519,F1519,Lister!$D$7:$D$13)-Q1519)*N1519/NETWORKDAYS(Lister!$D$21,Lister!$E$21,Lister!$D$7:$D$13),IF(AND(MONTH(E1519)&lt;6,MONTH(F1519)=6),(NETWORKDAYS(Lister!$D$21,F1519,Lister!$D$7:$D$13)-Q1519)*N1519/NETWORKDAYS(Lister!$D$21,Lister!$E$21,Lister!$D$7:$D$13),IF(MONTH(F1519)&lt;6,0)))),0),"")</f>
        <v/>
      </c>
      <c r="U1519" s="50" t="str">
        <f t="shared" si="118"/>
        <v/>
      </c>
    </row>
    <row r="1520" spans="1:21" x14ac:dyDescent="0.35">
      <c r="A1520" s="11" t="str">
        <f t="shared" si="119"/>
        <v/>
      </c>
      <c r="B1520" s="32"/>
      <c r="C1520" s="17"/>
      <c r="D1520" s="18"/>
      <c r="E1520" s="12"/>
      <c r="F1520" s="12"/>
      <c r="G1520" s="40" t="str">
        <f>IF(OR(E1520="",F1520=""),"",NETWORKDAYS(E1520,F1520,Lister!$D$7:$D$13))</f>
        <v/>
      </c>
      <c r="H1520" s="14"/>
      <c r="I1520" s="25" t="str">
        <f t="shared" si="115"/>
        <v/>
      </c>
      <c r="J1520" s="45"/>
      <c r="K1520" s="46"/>
      <c r="L1520" s="15"/>
      <c r="M1520" s="49" t="str">
        <f t="shared" si="116"/>
        <v/>
      </c>
      <c r="N1520" s="47" t="str">
        <f t="shared" si="117"/>
        <v/>
      </c>
      <c r="O1520" s="15"/>
      <c r="P1520" s="15"/>
      <c r="Q1520" s="15"/>
      <c r="R1520" s="48" t="str">
        <f>IFERROR(MAX(IF(OR(O1520="",P1520="",Q1520=""),"",IF(AND(MONTH(E1520)=4,MONTH(F1520)=4),(NETWORKDAYS(E1520,F1520,Lister!$D$7:$D$13)-O1520)*N1520/NETWORKDAYS(Lister!$D$19,Lister!$E$19,Lister!$D$7:$D$13),IF(AND(MONTH(E1520)=4,MONTH(F1520)&gt;4),(NETWORKDAYS(E1520,Lister!$E$19,Lister!$D$7:$D$13)-O1520)*N1520/NETWORKDAYS(Lister!$D$19,Lister!$E$19,Lister!$D$7:$D$13),IF(MONTH(E1520)&gt;4,0)))),0),"")</f>
        <v/>
      </c>
      <c r="S1520" s="48" t="str">
        <f>IFERROR(MAX(IF(OR(O1520="",P1520="",Q1520=""),"",IF(AND(MONTH(E1520)=5,MONTH(F1520)=5),(NETWORKDAYS(E1520,F1520,Lister!$D$7:$D$13)-P1520)*N1520/NETWORKDAYS(Lister!$D$20,Lister!$E$20,Lister!$D$7:$D$13),IF(AND(MONTH(E1520)=4,MONTH(F1520)=5),(NETWORKDAYS(Lister!$D$20,F1520,Lister!$D$7:$D$13)-P1520)*N1520/NETWORKDAYS(Lister!$D$20,Lister!$E$20,Lister!$D$7:$D$13),IF(AND(MONTH(E1520)=5,MONTH(F1520)=6),(NETWORKDAYS(E1520,Lister!$E$20,Lister!$D$7:$D$13)-P1520)*N1520/NETWORKDAYS(Lister!$D$20,Lister!$E$20,Lister!$D$7:$D$13),IF(AND(MONTH(E1520)=4,MONTH(F1520)=6),(NETWORKDAYS(Lister!$D$20,Lister!$E$20,Lister!$D$7:$D$13)-P1520)*N1520/NETWORKDAYS(Lister!$D$20,Lister!$E$20,Lister!$D$7:$D$13),IF(OR(MONTH(F1520)=4,MONTH(E1520)=6),0)))))),0),"")</f>
        <v/>
      </c>
      <c r="T1520" s="48" t="str">
        <f>IFERROR(MAX(IF(OR(O1520="",P1520="",Q1520=""),"",IF(AND(MONTH(E1520)=6,MONTH(F1520)=6),(NETWORKDAYS(E1520,F1520,Lister!$D$7:$D$13)-Q1520)*N1520/NETWORKDAYS(Lister!$D$21,Lister!$E$21,Lister!$D$7:$D$13),IF(AND(MONTH(E1520)&lt;6,MONTH(F1520)=6),(NETWORKDAYS(Lister!$D$21,F1520,Lister!$D$7:$D$13)-Q1520)*N1520/NETWORKDAYS(Lister!$D$21,Lister!$E$21,Lister!$D$7:$D$13),IF(MONTH(F1520)&lt;6,0)))),0),"")</f>
        <v/>
      </c>
      <c r="U1520" s="50" t="str">
        <f t="shared" si="118"/>
        <v/>
      </c>
    </row>
  </sheetData>
  <sheetProtection algorithmName="SHA-512" hashValue="OqL1vGINT4yyX+9R+2m1gscNBlQadfiMQZ3Fvb4oHXL51BkWHNjK46NvSityJjuaePxDN3eniJ5XZvTaPVVUNw==" saltValue="KYDbP8ra2CFjyhjcC2MCug==" spinCount="100000" sheet="1" formatColumns="0" formatRows="0"/>
  <conditionalFormatting sqref="U1:U1048576">
    <cfRule type="cellIs" dxfId="0" priority="3" operator="equal">
      <formula>0</formula>
    </cfRule>
  </conditionalFormatting>
  <dataValidations disablePrompts="1" count="3">
    <dataValidation type="list" showInputMessage="1" showErrorMessage="1" errorTitle="Ugyldig dato" error="Der er forsøgt indtastet en ugyldig dato. Der skal indtastes en dato i perioden 9. marts 2020 - 8. juli 2020._x000a__x000a_Alternativt kan rullemenuen anvendes." sqref="E21:F1520">
      <formula1>Kompensationsperiode</formula1>
    </dataValidation>
    <dataValidation type="list" allowBlank="1" showInputMessage="1" showErrorMessage="1" sqref="H21:H1520">
      <formula1>Ansættelsesforhold</formula1>
    </dataValidation>
    <dataValidation type="custom" allowBlank="1" showInputMessage="1" showErrorMessage="1" errorTitle="Ugyldig værdi" error="Dette CPR-nr. er allerede indtastet. Der kan kun indtastes i én række pr. medarbejder." sqref="B21:B1520">
      <formula1>COUNTIF($B$21:$B$1520,B21)=1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zoomScaleNormal="100" workbookViewId="0"/>
  </sheetViews>
  <sheetFormatPr defaultRowHeight="14.5" x14ac:dyDescent="0.35"/>
  <cols>
    <col min="1" max="1" width="23.453125" bestFit="1" customWidth="1"/>
    <col min="2" max="2" width="20.453125" bestFit="1" customWidth="1"/>
    <col min="3" max="3" width="18.81640625" bestFit="1" customWidth="1"/>
    <col min="4" max="4" width="10.453125" bestFit="1" customWidth="1"/>
    <col min="5" max="5" width="10.1796875" bestFit="1" customWidth="1"/>
    <col min="6" max="6" width="25.54296875" bestFit="1" customWidth="1"/>
    <col min="7" max="10" width="10.1796875" bestFit="1" customWidth="1"/>
    <col min="11" max="11" width="15.453125" customWidth="1"/>
    <col min="14" max="14" width="10.1796875" bestFit="1" customWidth="1"/>
  </cols>
  <sheetData>
    <row r="1" spans="1:12" x14ac:dyDescent="0.35">
      <c r="A1" s="1" t="s">
        <v>6</v>
      </c>
      <c r="C1" t="s">
        <v>11</v>
      </c>
      <c r="D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32</v>
      </c>
    </row>
    <row r="2" spans="1:12" x14ac:dyDescent="0.35">
      <c r="A2" t="s">
        <v>23</v>
      </c>
      <c r="C2" s="3">
        <v>43899</v>
      </c>
      <c r="D2" s="3">
        <v>44020</v>
      </c>
      <c r="G2" s="3">
        <v>43899</v>
      </c>
      <c r="H2" s="3">
        <v>43921</v>
      </c>
      <c r="I2" s="3">
        <v>43899</v>
      </c>
      <c r="J2" s="3">
        <v>43921</v>
      </c>
      <c r="K2" s="5">
        <v>31</v>
      </c>
      <c r="L2">
        <f>SUM(F19)/1</f>
        <v>18</v>
      </c>
    </row>
    <row r="3" spans="1:12" x14ac:dyDescent="0.35">
      <c r="A3" t="s">
        <v>2</v>
      </c>
      <c r="G3" s="3">
        <v>43899</v>
      </c>
      <c r="H3" s="3">
        <v>43921</v>
      </c>
      <c r="I3" s="3">
        <v>43922</v>
      </c>
      <c r="J3" s="3">
        <v>43951</v>
      </c>
      <c r="K3" s="5">
        <v>31</v>
      </c>
      <c r="L3">
        <f>SUM(F19:F20)/2</f>
        <v>18.5</v>
      </c>
    </row>
    <row r="4" spans="1:12" x14ac:dyDescent="0.35">
      <c r="A4" t="s">
        <v>8</v>
      </c>
      <c r="G4" s="3">
        <v>43899</v>
      </c>
      <c r="H4" s="3">
        <v>43921</v>
      </c>
      <c r="I4" s="3">
        <v>43952</v>
      </c>
      <c r="J4" s="3">
        <v>43982</v>
      </c>
      <c r="K4" s="5">
        <v>30.5</v>
      </c>
      <c r="L4">
        <f>SUM(F19:F21)/3</f>
        <v>19.666666666666668</v>
      </c>
    </row>
    <row r="5" spans="1:12" x14ac:dyDescent="0.35">
      <c r="A5" t="s">
        <v>9</v>
      </c>
      <c r="G5" s="3">
        <v>43899</v>
      </c>
      <c r="H5" s="3">
        <v>43921</v>
      </c>
      <c r="I5" s="3">
        <v>43983</v>
      </c>
      <c r="J5" s="3">
        <v>44012</v>
      </c>
      <c r="K5" s="5">
        <v>30.67</v>
      </c>
      <c r="L5">
        <f>SUM(F19:F22)/4</f>
        <v>14.75</v>
      </c>
    </row>
    <row r="6" spans="1:12" x14ac:dyDescent="0.35">
      <c r="A6" s="1" t="s">
        <v>10</v>
      </c>
      <c r="C6" s="1" t="s">
        <v>24</v>
      </c>
      <c r="G6" s="3">
        <v>43899</v>
      </c>
      <c r="H6" s="3">
        <v>43921</v>
      </c>
      <c r="I6" s="3">
        <v>44013</v>
      </c>
      <c r="J6" s="3">
        <v>44020</v>
      </c>
      <c r="K6" s="5">
        <v>30.5</v>
      </c>
      <c r="L6">
        <f>SUM(F19:F23)/5</f>
        <v>11.8</v>
      </c>
    </row>
    <row r="7" spans="1:12" x14ac:dyDescent="0.35">
      <c r="A7" t="s">
        <v>22</v>
      </c>
      <c r="B7" s="3"/>
      <c r="C7" t="s">
        <v>25</v>
      </c>
      <c r="D7" s="3">
        <v>44287</v>
      </c>
      <c r="G7" s="3">
        <v>43922</v>
      </c>
      <c r="H7" s="3">
        <v>43951</v>
      </c>
      <c r="I7" s="3">
        <v>43922</v>
      </c>
      <c r="J7" s="3">
        <v>43951</v>
      </c>
      <c r="K7" s="5">
        <v>30</v>
      </c>
      <c r="L7">
        <f>SUM(F20)/1</f>
        <v>19</v>
      </c>
    </row>
    <row r="8" spans="1:12" x14ac:dyDescent="0.35">
      <c r="A8" s="3">
        <v>44299</v>
      </c>
      <c r="B8" s="3"/>
      <c r="C8" t="s">
        <v>26</v>
      </c>
      <c r="D8" s="3">
        <v>44288</v>
      </c>
      <c r="G8" s="3">
        <v>43922</v>
      </c>
      <c r="H8" s="3">
        <v>43951</v>
      </c>
      <c r="I8" s="3">
        <v>43952</v>
      </c>
      <c r="J8" s="3">
        <v>43982</v>
      </c>
      <c r="K8" s="5">
        <v>30</v>
      </c>
      <c r="L8">
        <f>SUM(F20:F21)/2</f>
        <v>20.5</v>
      </c>
    </row>
    <row r="9" spans="1:12" x14ac:dyDescent="0.35">
      <c r="A9" s="3">
        <v>44300</v>
      </c>
      <c r="B9" s="3"/>
      <c r="C9" t="s">
        <v>27</v>
      </c>
      <c r="D9" s="3">
        <v>44291</v>
      </c>
      <c r="G9" s="3">
        <v>43922</v>
      </c>
      <c r="H9" s="3">
        <v>43951</v>
      </c>
      <c r="I9" s="3">
        <v>43983</v>
      </c>
      <c r="J9" s="3">
        <v>44012</v>
      </c>
      <c r="K9" s="5">
        <v>30.5</v>
      </c>
      <c r="L9">
        <f>SUM(F20:F22)/3</f>
        <v>13.666666666666666</v>
      </c>
    </row>
    <row r="10" spans="1:12" x14ac:dyDescent="0.35">
      <c r="A10" s="3">
        <v>44301</v>
      </c>
      <c r="B10" s="3"/>
      <c r="C10" t="s">
        <v>28</v>
      </c>
      <c r="D10" s="3">
        <v>44316</v>
      </c>
      <c r="G10" s="3">
        <v>43922</v>
      </c>
      <c r="H10" s="3">
        <v>43951</v>
      </c>
      <c r="I10" s="3">
        <v>44013</v>
      </c>
      <c r="J10" s="3">
        <v>44020</v>
      </c>
      <c r="K10" s="5">
        <v>30.33</v>
      </c>
      <c r="L10">
        <f>SUM(F20:F23)/4</f>
        <v>10.25</v>
      </c>
    </row>
    <row r="11" spans="1:12" x14ac:dyDescent="0.35">
      <c r="A11" s="3">
        <v>44302</v>
      </c>
      <c r="B11" s="3"/>
      <c r="C11" t="s">
        <v>29</v>
      </c>
      <c r="D11" s="3">
        <v>44329</v>
      </c>
      <c r="G11" s="3">
        <v>43952</v>
      </c>
      <c r="H11" s="3">
        <v>43982</v>
      </c>
      <c r="I11" s="3">
        <v>43952</v>
      </c>
      <c r="J11" s="3">
        <v>43982</v>
      </c>
      <c r="K11" s="5">
        <v>31</v>
      </c>
      <c r="L11">
        <f>SUM(F21)/1</f>
        <v>22</v>
      </c>
    </row>
    <row r="12" spans="1:12" x14ac:dyDescent="0.35">
      <c r="A12" s="3">
        <v>44303</v>
      </c>
      <c r="B12" s="3"/>
      <c r="C12" t="s">
        <v>30</v>
      </c>
      <c r="D12" s="3">
        <v>44340</v>
      </c>
      <c r="G12" s="3">
        <v>43952</v>
      </c>
      <c r="H12" s="3">
        <v>43982</v>
      </c>
      <c r="I12" s="3">
        <v>43983</v>
      </c>
      <c r="J12" s="3">
        <v>44012</v>
      </c>
      <c r="K12" s="5">
        <v>31</v>
      </c>
      <c r="L12">
        <f>SUM(F21:F22)/2</f>
        <v>11</v>
      </c>
    </row>
    <row r="13" spans="1:12" x14ac:dyDescent="0.35">
      <c r="A13" s="3">
        <v>44304</v>
      </c>
      <c r="B13" s="3"/>
      <c r="C13" t="s">
        <v>31</v>
      </c>
      <c r="D13" s="3">
        <v>44352</v>
      </c>
      <c r="G13" s="3">
        <v>43952</v>
      </c>
      <c r="H13" s="3">
        <v>43982</v>
      </c>
      <c r="I13" s="3">
        <v>44013</v>
      </c>
      <c r="J13" s="3">
        <v>44020</v>
      </c>
      <c r="K13" s="5">
        <v>30.5</v>
      </c>
      <c r="L13">
        <f>SUM(F21:F23)/3</f>
        <v>7.333333333333333</v>
      </c>
    </row>
    <row r="14" spans="1:12" x14ac:dyDescent="0.35">
      <c r="A14" s="3">
        <v>44305</v>
      </c>
      <c r="B14" s="3"/>
      <c r="G14" s="3">
        <v>43983</v>
      </c>
      <c r="H14" s="3">
        <v>44012</v>
      </c>
      <c r="I14" s="3">
        <v>43983</v>
      </c>
      <c r="J14" s="3">
        <v>44012</v>
      </c>
      <c r="K14" s="5">
        <v>30</v>
      </c>
      <c r="L14">
        <f>SUM(F22)/1</f>
        <v>0</v>
      </c>
    </row>
    <row r="15" spans="1:12" x14ac:dyDescent="0.35">
      <c r="A15" s="3">
        <v>44306</v>
      </c>
      <c r="B15" s="3"/>
      <c r="G15" s="3">
        <v>43983</v>
      </c>
      <c r="H15" s="3">
        <v>44012</v>
      </c>
      <c r="I15" s="3">
        <v>44013</v>
      </c>
      <c r="J15" s="3">
        <v>44020</v>
      </c>
      <c r="K15" s="5">
        <v>30</v>
      </c>
      <c r="L15">
        <f>SUM(F22:F23)/2</f>
        <v>0</v>
      </c>
    </row>
    <row r="16" spans="1:12" x14ac:dyDescent="0.35">
      <c r="A16" s="3">
        <v>44307</v>
      </c>
      <c r="B16" s="3"/>
      <c r="G16" s="3">
        <v>44013</v>
      </c>
      <c r="H16" s="3">
        <v>44020</v>
      </c>
      <c r="I16" s="3">
        <v>44013</v>
      </c>
      <c r="J16" s="3">
        <v>44020</v>
      </c>
      <c r="K16" s="5">
        <v>31</v>
      </c>
      <c r="L16">
        <f>SUM(F23)/1</f>
        <v>0</v>
      </c>
    </row>
    <row r="17" spans="1:14" x14ac:dyDescent="0.35">
      <c r="A17" s="3">
        <v>44308</v>
      </c>
      <c r="B17" s="3"/>
      <c r="N17" s="3"/>
    </row>
    <row r="18" spans="1:14" x14ac:dyDescent="0.35">
      <c r="A18" s="3">
        <v>44309</v>
      </c>
      <c r="B18" s="3"/>
      <c r="C18" s="1" t="s">
        <v>34</v>
      </c>
      <c r="D18" s="1" t="s">
        <v>11</v>
      </c>
      <c r="E18" s="1" t="s">
        <v>12</v>
      </c>
      <c r="F18" s="1" t="s">
        <v>35</v>
      </c>
      <c r="H18" s="24"/>
      <c r="N18" s="3"/>
    </row>
    <row r="19" spans="1:14" x14ac:dyDescent="0.35">
      <c r="A19" s="3">
        <v>44310</v>
      </c>
      <c r="B19" s="3"/>
      <c r="C19" t="s">
        <v>60</v>
      </c>
      <c r="D19" s="3">
        <v>44287</v>
      </c>
      <c r="E19" s="3">
        <v>44316</v>
      </c>
      <c r="F19">
        <f>NETWORKDAYS(D19,E19,$D$7:$D$13)</f>
        <v>18</v>
      </c>
      <c r="I19" s="24"/>
    </row>
    <row r="20" spans="1:14" x14ac:dyDescent="0.35">
      <c r="A20" s="3">
        <v>44311</v>
      </c>
      <c r="B20" s="3"/>
      <c r="C20" t="s">
        <v>67</v>
      </c>
      <c r="D20" s="3">
        <v>44317</v>
      </c>
      <c r="E20" s="3">
        <v>44347</v>
      </c>
      <c r="F20">
        <f t="shared" ref="F20:F21" si="0">NETWORKDAYS(D20,E20,$D$7:$D$13)</f>
        <v>19</v>
      </c>
    </row>
    <row r="21" spans="1:14" x14ac:dyDescent="0.35">
      <c r="A21" s="3">
        <v>44312</v>
      </c>
      <c r="B21" s="3"/>
      <c r="C21" t="s">
        <v>68</v>
      </c>
      <c r="D21" s="3">
        <v>44348</v>
      </c>
      <c r="E21" s="3">
        <v>44377</v>
      </c>
      <c r="F21">
        <f t="shared" si="0"/>
        <v>22</v>
      </c>
    </row>
    <row r="22" spans="1:14" x14ac:dyDescent="0.35">
      <c r="A22" s="3">
        <v>44313</v>
      </c>
      <c r="B22" s="3"/>
      <c r="D22" s="3"/>
      <c r="E22" s="3"/>
    </row>
    <row r="23" spans="1:14" x14ac:dyDescent="0.35">
      <c r="A23" s="3">
        <v>44314</v>
      </c>
      <c r="B23" s="3"/>
      <c r="D23" s="3"/>
      <c r="E23" s="3"/>
    </row>
    <row r="24" spans="1:14" x14ac:dyDescent="0.35">
      <c r="A24" s="3">
        <v>44315</v>
      </c>
      <c r="B24" s="3"/>
      <c r="D24" s="3"/>
      <c r="E24" s="3"/>
    </row>
    <row r="25" spans="1:14" x14ac:dyDescent="0.35">
      <c r="A25" s="3">
        <v>44316</v>
      </c>
      <c r="B25" s="3"/>
      <c r="D25" s="3"/>
      <c r="E25" s="3"/>
    </row>
    <row r="26" spans="1:14" x14ac:dyDescent="0.35">
      <c r="A26" s="3">
        <v>44317</v>
      </c>
      <c r="B26" s="3"/>
    </row>
    <row r="27" spans="1:14" x14ac:dyDescent="0.35">
      <c r="A27" s="3">
        <v>44318</v>
      </c>
      <c r="B27" s="3"/>
    </row>
    <row r="28" spans="1:14" x14ac:dyDescent="0.35">
      <c r="A28" s="3">
        <v>44319</v>
      </c>
      <c r="B28" s="3"/>
      <c r="C28" s="35" t="s">
        <v>47</v>
      </c>
    </row>
    <row r="29" spans="1:14" x14ac:dyDescent="0.35">
      <c r="A29" s="3">
        <v>44320</v>
      </c>
      <c r="B29" s="3"/>
      <c r="C29" s="34" t="s">
        <v>48</v>
      </c>
    </row>
    <row r="30" spans="1:14" x14ac:dyDescent="0.35">
      <c r="A30" s="3">
        <v>44321</v>
      </c>
      <c r="B30" s="3"/>
      <c r="C30" s="34" t="s">
        <v>49</v>
      </c>
    </row>
    <row r="31" spans="1:14" x14ac:dyDescent="0.35">
      <c r="A31" s="3">
        <v>44322</v>
      </c>
      <c r="B31" s="3"/>
      <c r="C31" s="34" t="s">
        <v>50</v>
      </c>
    </row>
    <row r="32" spans="1:14" x14ac:dyDescent="0.35">
      <c r="A32" s="3">
        <v>44323</v>
      </c>
      <c r="B32" s="3"/>
      <c r="C32" s="34" t="s">
        <v>51</v>
      </c>
    </row>
    <row r="33" spans="1:2" x14ac:dyDescent="0.35">
      <c r="A33" s="3">
        <v>44324</v>
      </c>
      <c r="B33" s="3"/>
    </row>
    <row r="34" spans="1:2" x14ac:dyDescent="0.35">
      <c r="A34" s="3">
        <v>44325</v>
      </c>
      <c r="B34" s="3"/>
    </row>
    <row r="35" spans="1:2" x14ac:dyDescent="0.35">
      <c r="A35" s="3">
        <v>44326</v>
      </c>
      <c r="B35" s="3"/>
    </row>
    <row r="36" spans="1:2" x14ac:dyDescent="0.35">
      <c r="A36" s="3">
        <v>44327</v>
      </c>
      <c r="B36" s="3"/>
    </row>
    <row r="37" spans="1:2" x14ac:dyDescent="0.35">
      <c r="A37" s="3">
        <v>44328</v>
      </c>
      <c r="B37" s="3"/>
    </row>
    <row r="38" spans="1:2" x14ac:dyDescent="0.35">
      <c r="A38" s="3">
        <v>44329</v>
      </c>
      <c r="B38" s="3"/>
    </row>
    <row r="39" spans="1:2" x14ac:dyDescent="0.35">
      <c r="A39" s="3">
        <v>44330</v>
      </c>
      <c r="B39" s="3"/>
    </row>
    <row r="40" spans="1:2" x14ac:dyDescent="0.35">
      <c r="A40" s="3">
        <v>44331</v>
      </c>
      <c r="B40" s="3"/>
    </row>
    <row r="41" spans="1:2" x14ac:dyDescent="0.35">
      <c r="A41" s="3">
        <v>44332</v>
      </c>
      <c r="B41" s="3"/>
    </row>
    <row r="42" spans="1:2" x14ac:dyDescent="0.35">
      <c r="A42" s="3">
        <v>44333</v>
      </c>
      <c r="B42" s="3"/>
    </row>
    <row r="43" spans="1:2" x14ac:dyDescent="0.35">
      <c r="A43" s="3">
        <v>44334</v>
      </c>
      <c r="B43" s="3"/>
    </row>
    <row r="44" spans="1:2" x14ac:dyDescent="0.35">
      <c r="A44" s="3">
        <v>44335</v>
      </c>
      <c r="B44" s="3"/>
    </row>
    <row r="45" spans="1:2" x14ac:dyDescent="0.35">
      <c r="A45" s="3">
        <v>44336</v>
      </c>
      <c r="B45" s="3"/>
    </row>
    <row r="46" spans="1:2" x14ac:dyDescent="0.35">
      <c r="A46" s="3">
        <v>44337</v>
      </c>
      <c r="B46" s="3"/>
    </row>
    <row r="47" spans="1:2" x14ac:dyDescent="0.35">
      <c r="A47" s="3">
        <v>44338</v>
      </c>
      <c r="B47" s="3"/>
    </row>
    <row r="48" spans="1:2" x14ac:dyDescent="0.35">
      <c r="A48" s="3">
        <v>44339</v>
      </c>
      <c r="B48" s="3"/>
    </row>
    <row r="49" spans="1:2" x14ac:dyDescent="0.35">
      <c r="A49" s="3">
        <v>44340</v>
      </c>
      <c r="B49" s="3"/>
    </row>
    <row r="50" spans="1:2" x14ac:dyDescent="0.35">
      <c r="A50" s="3">
        <v>44341</v>
      </c>
      <c r="B50" s="3"/>
    </row>
    <row r="51" spans="1:2" x14ac:dyDescent="0.35">
      <c r="A51" s="3">
        <v>44342</v>
      </c>
      <c r="B51" s="3"/>
    </row>
    <row r="52" spans="1:2" x14ac:dyDescent="0.35">
      <c r="A52" s="3">
        <v>44343</v>
      </c>
      <c r="B52" s="3"/>
    </row>
    <row r="53" spans="1:2" x14ac:dyDescent="0.35">
      <c r="A53" s="3">
        <v>44344</v>
      </c>
      <c r="B53" s="3"/>
    </row>
    <row r="54" spans="1:2" x14ac:dyDescent="0.35">
      <c r="A54" s="3">
        <v>44345</v>
      </c>
      <c r="B54" s="3"/>
    </row>
    <row r="55" spans="1:2" x14ac:dyDescent="0.35">
      <c r="A55" s="3">
        <v>44346</v>
      </c>
      <c r="B55" s="3"/>
    </row>
    <row r="56" spans="1:2" x14ac:dyDescent="0.35">
      <c r="A56" s="3">
        <v>44347</v>
      </c>
      <c r="B56" s="3"/>
    </row>
    <row r="57" spans="1:2" x14ac:dyDescent="0.35">
      <c r="A57" s="3">
        <v>44348</v>
      </c>
      <c r="B57" s="3"/>
    </row>
    <row r="58" spans="1:2" x14ac:dyDescent="0.35">
      <c r="A58" s="3">
        <v>44349</v>
      </c>
      <c r="B58" s="3"/>
    </row>
    <row r="59" spans="1:2" x14ac:dyDescent="0.35">
      <c r="A59" s="3">
        <v>44350</v>
      </c>
      <c r="B59" s="3"/>
    </row>
    <row r="60" spans="1:2" x14ac:dyDescent="0.35">
      <c r="A60" s="3">
        <v>44351</v>
      </c>
      <c r="B60" s="3"/>
    </row>
    <row r="61" spans="1:2" x14ac:dyDescent="0.35">
      <c r="A61" s="3">
        <v>44352</v>
      </c>
      <c r="B61" s="3"/>
    </row>
    <row r="62" spans="1:2" x14ac:dyDescent="0.35">
      <c r="A62" s="3">
        <v>44353</v>
      </c>
      <c r="B62" s="3"/>
    </row>
    <row r="63" spans="1:2" x14ac:dyDescent="0.35">
      <c r="A63" s="3">
        <v>44354</v>
      </c>
      <c r="B63" s="3"/>
    </row>
    <row r="64" spans="1:2" x14ac:dyDescent="0.35">
      <c r="A64" s="3">
        <v>44355</v>
      </c>
      <c r="B64" s="3"/>
    </row>
    <row r="65" spans="1:2" x14ac:dyDescent="0.35">
      <c r="A65" s="3">
        <v>44356</v>
      </c>
      <c r="B65" s="3"/>
    </row>
    <row r="66" spans="1:2" x14ac:dyDescent="0.35">
      <c r="A66" s="3">
        <v>44357</v>
      </c>
      <c r="B66" s="3"/>
    </row>
    <row r="67" spans="1:2" x14ac:dyDescent="0.35">
      <c r="A67" s="3">
        <v>44358</v>
      </c>
      <c r="B67" s="3"/>
    </row>
    <row r="68" spans="1:2" x14ac:dyDescent="0.35">
      <c r="A68" s="3">
        <v>44359</v>
      </c>
      <c r="B68" s="3"/>
    </row>
    <row r="69" spans="1:2" x14ac:dyDescent="0.35">
      <c r="A69" s="3">
        <v>44360</v>
      </c>
      <c r="B69" s="3"/>
    </row>
    <row r="70" spans="1:2" x14ac:dyDescent="0.35">
      <c r="A70" s="3">
        <v>44361</v>
      </c>
      <c r="B70" s="3"/>
    </row>
    <row r="71" spans="1:2" x14ac:dyDescent="0.35">
      <c r="A71" s="3">
        <v>44362</v>
      </c>
      <c r="B71" s="3"/>
    </row>
    <row r="72" spans="1:2" x14ac:dyDescent="0.35">
      <c r="A72" s="3">
        <v>44363</v>
      </c>
      <c r="B72" s="3"/>
    </row>
    <row r="73" spans="1:2" x14ac:dyDescent="0.35">
      <c r="A73" s="3">
        <v>44364</v>
      </c>
      <c r="B73" s="3"/>
    </row>
    <row r="74" spans="1:2" x14ac:dyDescent="0.35">
      <c r="A74" s="3">
        <v>44365</v>
      </c>
      <c r="B74" s="3"/>
    </row>
    <row r="75" spans="1:2" x14ac:dyDescent="0.35">
      <c r="A75" s="3">
        <v>44366</v>
      </c>
      <c r="B75" s="3"/>
    </row>
    <row r="76" spans="1:2" x14ac:dyDescent="0.35">
      <c r="A76" s="3">
        <v>44367</v>
      </c>
      <c r="B76" s="3"/>
    </row>
    <row r="77" spans="1:2" x14ac:dyDescent="0.35">
      <c r="A77" s="3">
        <v>44368</v>
      </c>
      <c r="B77" s="3"/>
    </row>
    <row r="78" spans="1:2" x14ac:dyDescent="0.35">
      <c r="A78" s="3">
        <v>44369</v>
      </c>
      <c r="B78" s="3"/>
    </row>
    <row r="79" spans="1:2" x14ac:dyDescent="0.35">
      <c r="A79" s="3">
        <v>44370</v>
      </c>
      <c r="B79" s="3"/>
    </row>
    <row r="80" spans="1:2" x14ac:dyDescent="0.35">
      <c r="A80" s="3">
        <v>44371</v>
      </c>
      <c r="B80" s="3"/>
    </row>
    <row r="81" spans="1:2" x14ac:dyDescent="0.35">
      <c r="A81" s="3">
        <v>44372</v>
      </c>
      <c r="B81" s="3"/>
    </row>
    <row r="82" spans="1:2" x14ac:dyDescent="0.35">
      <c r="A82" s="3">
        <v>44373</v>
      </c>
      <c r="B82" s="3"/>
    </row>
    <row r="83" spans="1:2" x14ac:dyDescent="0.35">
      <c r="A83" s="3">
        <v>44374</v>
      </c>
      <c r="B83" s="3"/>
    </row>
    <row r="84" spans="1:2" x14ac:dyDescent="0.35">
      <c r="A84" s="3">
        <v>44375</v>
      </c>
      <c r="B84" s="3"/>
    </row>
    <row r="85" spans="1:2" x14ac:dyDescent="0.35">
      <c r="A85" s="3">
        <v>44376</v>
      </c>
      <c r="B85" s="3"/>
    </row>
    <row r="86" spans="1:2" x14ac:dyDescent="0.35">
      <c r="A86" s="3">
        <v>44377</v>
      </c>
      <c r="B86" s="3"/>
    </row>
    <row r="87" spans="1:2" x14ac:dyDescent="0.35">
      <c r="A87" s="3"/>
      <c r="B87" s="3"/>
    </row>
    <row r="88" spans="1:2" x14ac:dyDescent="0.35">
      <c r="A88" s="3"/>
      <c r="B88" s="3"/>
    </row>
    <row r="89" spans="1:2" x14ac:dyDescent="0.35">
      <c r="A89" s="3"/>
      <c r="B89" s="3"/>
    </row>
    <row r="90" spans="1:2" x14ac:dyDescent="0.35">
      <c r="A90" s="3"/>
      <c r="B90" s="3"/>
    </row>
    <row r="91" spans="1:2" x14ac:dyDescent="0.35">
      <c r="A91" s="3"/>
      <c r="B91" s="3"/>
    </row>
    <row r="92" spans="1:2" x14ac:dyDescent="0.35">
      <c r="A92" s="3"/>
      <c r="B92" s="3"/>
    </row>
    <row r="93" spans="1:2" x14ac:dyDescent="0.35">
      <c r="A93" s="3"/>
      <c r="B93" s="3"/>
    </row>
    <row r="94" spans="1:2" x14ac:dyDescent="0.35">
      <c r="A94" s="3"/>
      <c r="B94" s="3"/>
    </row>
    <row r="95" spans="1:2" x14ac:dyDescent="0.35">
      <c r="A95" s="3"/>
      <c r="B95" s="3"/>
    </row>
    <row r="96" spans="1:2" x14ac:dyDescent="0.35">
      <c r="A96" s="3"/>
      <c r="B96" s="3"/>
    </row>
    <row r="97" spans="1:2" x14ac:dyDescent="0.35">
      <c r="A97" s="3"/>
      <c r="B97" s="3"/>
    </row>
    <row r="98" spans="1:2" x14ac:dyDescent="0.35">
      <c r="A98" s="3"/>
      <c r="B98" s="3"/>
    </row>
    <row r="99" spans="1:2" x14ac:dyDescent="0.35">
      <c r="A99" s="3"/>
      <c r="B99" s="3"/>
    </row>
    <row r="100" spans="1:2" x14ac:dyDescent="0.35">
      <c r="A100" s="3"/>
      <c r="B100" s="3"/>
    </row>
    <row r="101" spans="1:2" x14ac:dyDescent="0.35">
      <c r="A101" s="3"/>
      <c r="B101" s="3"/>
    </row>
    <row r="102" spans="1:2" x14ac:dyDescent="0.35">
      <c r="A102" s="3"/>
      <c r="B102" s="3"/>
    </row>
    <row r="103" spans="1:2" x14ac:dyDescent="0.35">
      <c r="A103" s="3"/>
      <c r="B103" s="3"/>
    </row>
    <row r="104" spans="1:2" x14ac:dyDescent="0.35">
      <c r="A104" s="3"/>
      <c r="B104" s="3"/>
    </row>
    <row r="105" spans="1:2" x14ac:dyDescent="0.35">
      <c r="A105" s="3"/>
      <c r="B105" s="3"/>
    </row>
    <row r="106" spans="1:2" x14ac:dyDescent="0.35">
      <c r="A106" s="3"/>
      <c r="B106" s="3"/>
    </row>
    <row r="107" spans="1:2" x14ac:dyDescent="0.35">
      <c r="A107" s="3"/>
      <c r="B107" s="3"/>
    </row>
    <row r="108" spans="1:2" x14ac:dyDescent="0.35">
      <c r="A108" s="3"/>
      <c r="B108" s="3"/>
    </row>
    <row r="109" spans="1:2" x14ac:dyDescent="0.35">
      <c r="A109" s="3"/>
      <c r="B109" s="3"/>
    </row>
    <row r="110" spans="1:2" x14ac:dyDescent="0.35">
      <c r="A110" s="3"/>
      <c r="B110" s="3"/>
    </row>
    <row r="111" spans="1:2" x14ac:dyDescent="0.35">
      <c r="A111" s="3"/>
      <c r="B111" s="3"/>
    </row>
    <row r="112" spans="1:2" x14ac:dyDescent="0.35">
      <c r="A112" s="3"/>
      <c r="B112" s="3"/>
    </row>
    <row r="113" spans="1:2" x14ac:dyDescent="0.35">
      <c r="A113" s="3"/>
      <c r="B113" s="3"/>
    </row>
    <row r="114" spans="1:2" x14ac:dyDescent="0.35">
      <c r="A114" s="3"/>
      <c r="B114" s="3"/>
    </row>
    <row r="115" spans="1:2" x14ac:dyDescent="0.35">
      <c r="A115" s="3"/>
      <c r="B115" s="3"/>
    </row>
    <row r="116" spans="1:2" x14ac:dyDescent="0.35">
      <c r="A116" s="3"/>
      <c r="B116" s="3"/>
    </row>
    <row r="117" spans="1:2" x14ac:dyDescent="0.35">
      <c r="A117" s="3"/>
      <c r="B117" s="3"/>
    </row>
    <row r="118" spans="1:2" x14ac:dyDescent="0.35">
      <c r="A118" s="3"/>
      <c r="B118" s="3"/>
    </row>
    <row r="119" spans="1:2" x14ac:dyDescent="0.35">
      <c r="A119" s="3"/>
      <c r="B119" s="3"/>
    </row>
    <row r="120" spans="1:2" x14ac:dyDescent="0.35">
      <c r="A120" s="3"/>
      <c r="B120" s="3"/>
    </row>
    <row r="121" spans="1:2" x14ac:dyDescent="0.35">
      <c r="A121" s="3"/>
      <c r="B121" s="3"/>
    </row>
    <row r="122" spans="1:2" x14ac:dyDescent="0.35">
      <c r="A122" s="3"/>
      <c r="B122" s="3"/>
    </row>
    <row r="123" spans="1:2" x14ac:dyDescent="0.35">
      <c r="A123" s="3"/>
      <c r="B123" s="3"/>
    </row>
    <row r="124" spans="1:2" x14ac:dyDescent="0.35">
      <c r="A124" s="3"/>
      <c r="B124" s="3"/>
    </row>
    <row r="125" spans="1:2" x14ac:dyDescent="0.35">
      <c r="A125" s="3"/>
      <c r="B125" s="3"/>
    </row>
    <row r="126" spans="1:2" x14ac:dyDescent="0.35">
      <c r="A126" s="3"/>
      <c r="B126" s="3"/>
    </row>
    <row r="127" spans="1:2" x14ac:dyDescent="0.35">
      <c r="A127" s="3"/>
      <c r="B127" s="3"/>
    </row>
    <row r="128" spans="1:2" x14ac:dyDescent="0.35">
      <c r="A128" s="3"/>
      <c r="B128" s="3"/>
    </row>
    <row r="129" spans="1:1" x14ac:dyDescent="0.35">
      <c r="A129" s="3"/>
    </row>
    <row r="130" spans="1:1" x14ac:dyDescent="0.35">
      <c r="A130" s="3"/>
    </row>
    <row r="131" spans="1:1" x14ac:dyDescent="0.35">
      <c r="A131" s="3"/>
    </row>
    <row r="132" spans="1:1" x14ac:dyDescent="0.35">
      <c r="A132" s="3"/>
    </row>
    <row r="133" spans="1:1" x14ac:dyDescent="0.35">
      <c r="A133" s="3"/>
    </row>
    <row r="134" spans="1:1" x14ac:dyDescent="0.35">
      <c r="A134" s="3"/>
    </row>
    <row r="135" spans="1:1" x14ac:dyDescent="0.35">
      <c r="A135" s="3"/>
    </row>
    <row r="136" spans="1:1" x14ac:dyDescent="0.35">
      <c r="A136" s="3"/>
    </row>
    <row r="137" spans="1:1" x14ac:dyDescent="0.35">
      <c r="A137" s="3"/>
    </row>
    <row r="138" spans="1:1" x14ac:dyDescent="0.35">
      <c r="A138" s="3"/>
    </row>
    <row r="139" spans="1:1" x14ac:dyDescent="0.35">
      <c r="A139" s="3"/>
    </row>
    <row r="140" spans="1:1" x14ac:dyDescent="0.35">
      <c r="A140" s="3"/>
    </row>
    <row r="141" spans="1:1" x14ac:dyDescent="0.35">
      <c r="A141" s="3"/>
    </row>
    <row r="142" spans="1:1" x14ac:dyDescent="0.35">
      <c r="A142" s="3"/>
    </row>
    <row r="143" spans="1:1" x14ac:dyDescent="0.35">
      <c r="A143" s="3"/>
    </row>
    <row r="144" spans="1:1" x14ac:dyDescent="0.35">
      <c r="A144" s="3"/>
    </row>
    <row r="145" spans="1:1" x14ac:dyDescent="0.35">
      <c r="A145" s="3"/>
    </row>
    <row r="146" spans="1:1" x14ac:dyDescent="0.35">
      <c r="A146" s="3"/>
    </row>
    <row r="147" spans="1:1" x14ac:dyDescent="0.35">
      <c r="A147" s="3"/>
    </row>
    <row r="148" spans="1:1" x14ac:dyDescent="0.35">
      <c r="A148" s="3"/>
    </row>
    <row r="149" spans="1:1" x14ac:dyDescent="0.35">
      <c r="A149" s="3"/>
    </row>
    <row r="150" spans="1:1" x14ac:dyDescent="0.35">
      <c r="A150" s="3"/>
    </row>
    <row r="151" spans="1:1" x14ac:dyDescent="0.35">
      <c r="A151" s="3"/>
    </row>
    <row r="152" spans="1:1" x14ac:dyDescent="0.35">
      <c r="A152" s="3"/>
    </row>
    <row r="153" spans="1:1" x14ac:dyDescent="0.35">
      <c r="A153" s="3"/>
    </row>
    <row r="154" spans="1:1" x14ac:dyDescent="0.35">
      <c r="A154" s="3"/>
    </row>
    <row r="155" spans="1:1" x14ac:dyDescent="0.35">
      <c r="A155" s="3"/>
    </row>
    <row r="156" spans="1:1" x14ac:dyDescent="0.35">
      <c r="A156" s="3"/>
    </row>
    <row r="157" spans="1:1" x14ac:dyDescent="0.35">
      <c r="A157" s="3"/>
    </row>
    <row r="158" spans="1:1" x14ac:dyDescent="0.35">
      <c r="A158" s="3"/>
    </row>
    <row r="159" spans="1:1" x14ac:dyDescent="0.35">
      <c r="A159" s="3"/>
    </row>
    <row r="160" spans="1:1" x14ac:dyDescent="0.35">
      <c r="A160" s="3"/>
    </row>
    <row r="161" spans="1:1" x14ac:dyDescent="0.35">
      <c r="A161" s="3"/>
    </row>
    <row r="162" spans="1:1" x14ac:dyDescent="0.35">
      <c r="A162" s="3"/>
    </row>
    <row r="163" spans="1:1" x14ac:dyDescent="0.35">
      <c r="A163" s="3"/>
    </row>
    <row r="164" spans="1:1" x14ac:dyDescent="0.35">
      <c r="A164" s="3"/>
    </row>
    <row r="165" spans="1:1" x14ac:dyDescent="0.35">
      <c r="A165" s="3"/>
    </row>
    <row r="166" spans="1:1" x14ac:dyDescent="0.35">
      <c r="A166" s="3"/>
    </row>
    <row r="167" spans="1:1" x14ac:dyDescent="0.35">
      <c r="A167" s="3"/>
    </row>
    <row r="168" spans="1:1" x14ac:dyDescent="0.35">
      <c r="A168" s="3"/>
    </row>
    <row r="169" spans="1:1" x14ac:dyDescent="0.35">
      <c r="A169" s="3"/>
    </row>
    <row r="170" spans="1:1" x14ac:dyDescent="0.35">
      <c r="A170" s="3"/>
    </row>
    <row r="171" spans="1:1" x14ac:dyDescent="0.35">
      <c r="A171" s="3"/>
    </row>
    <row r="172" spans="1:1" x14ac:dyDescent="0.35">
      <c r="A172" s="3"/>
    </row>
    <row r="173" spans="1:1" x14ac:dyDescent="0.35">
      <c r="A173" s="3"/>
    </row>
    <row r="174" spans="1:1" x14ac:dyDescent="0.35">
      <c r="A174" s="3"/>
    </row>
    <row r="175" spans="1:1" x14ac:dyDescent="0.35">
      <c r="A175" s="3"/>
    </row>
    <row r="176" spans="1:1" x14ac:dyDescent="0.35">
      <c r="A176" s="3"/>
    </row>
    <row r="177" spans="1:1" x14ac:dyDescent="0.35">
      <c r="A177" s="3"/>
    </row>
    <row r="178" spans="1:1" x14ac:dyDescent="0.35">
      <c r="A178" s="3"/>
    </row>
    <row r="179" spans="1:1" x14ac:dyDescent="0.35">
      <c r="A179" s="3"/>
    </row>
    <row r="180" spans="1:1" x14ac:dyDescent="0.35">
      <c r="A180" s="3"/>
    </row>
    <row r="181" spans="1:1" x14ac:dyDescent="0.35">
      <c r="A181" s="3"/>
    </row>
    <row r="182" spans="1:1" x14ac:dyDescent="0.35">
      <c r="A182" s="3"/>
    </row>
    <row r="183" spans="1:1" x14ac:dyDescent="0.35">
      <c r="A183" s="3"/>
    </row>
    <row r="184" spans="1:1" x14ac:dyDescent="0.35">
      <c r="A184" s="3"/>
    </row>
    <row r="185" spans="1:1" x14ac:dyDescent="0.35">
      <c r="A185" s="3"/>
    </row>
    <row r="186" spans="1:1" x14ac:dyDescent="0.35">
      <c r="A186" s="3"/>
    </row>
    <row r="187" spans="1:1" x14ac:dyDescent="0.35">
      <c r="A187" s="3"/>
    </row>
    <row r="188" spans="1:1" x14ac:dyDescent="0.35">
      <c r="A188" s="3"/>
    </row>
    <row r="189" spans="1:1" x14ac:dyDescent="0.35">
      <c r="A189" s="3"/>
    </row>
    <row r="190" spans="1:1" x14ac:dyDescent="0.35">
      <c r="A190" s="3"/>
    </row>
  </sheetData>
  <sheetProtection algorithmName="SHA-512" hashValue="nzT54eJLjhZguyZ7UKc2bLkOIMaiG44r8s/+TogM1KcMqnDxhZxuwW8N7pxKL1/Ti81M7uUNTpHNvyT1tv4Yww==" saltValue="NBfzIe8xCDa1TyDbDIypMA==" spinCount="100000" sheet="1" formatColumn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Ansøgning</vt:lpstr>
      <vt:lpstr>Lister</vt:lpstr>
      <vt:lpstr>Ansættelsesforhold</vt:lpstr>
      <vt:lpstr>Kompensationsperiode</vt:lpstr>
      <vt:lpstr>Periode_Lønkompensation</vt:lpstr>
      <vt:lpstr>Slutdato</vt:lpstr>
      <vt:lpstr>Startdato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2020-04-22T12:31:45Z</dcterms:created>
  <dcterms:modified xsi:type="dcterms:W3CDTF">2021-06-11T11:12:16Z</dcterms:modified>
</cp:coreProperties>
</file>