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NHEDER\Corona-enheden\Ordninger og hotline\Ordninger\Ny Biografpulje\Afrapportering\Afrapportering for 2020\"/>
    </mc:Choice>
  </mc:AlternateContent>
  <bookViews>
    <workbookView xWindow="0" yWindow="0" windowWidth="23040" windowHeight="8460" activeTab="3"/>
  </bookViews>
  <sheets>
    <sheet name="Regnskab" sheetId="1" r:id="rId1"/>
    <sheet name="Lister" sheetId="4" state="hidden" r:id="rId2"/>
    <sheet name="Beretning" sheetId="5" r:id="rId3"/>
    <sheet name="Regnskabsansvarligs underskrift" sheetId="2" r:id="rId4"/>
    <sheet name="Vejledning " sheetId="3"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2" i="1" l="1"/>
  <c r="F25" i="1"/>
  <c r="E17" i="1"/>
  <c r="E25" i="1"/>
  <c r="F73" i="1"/>
  <c r="F57" i="1"/>
  <c r="F71" i="1"/>
  <c r="F56" i="1"/>
  <c r="D42" i="1"/>
  <c r="F79" i="1"/>
  <c r="F81" i="1"/>
  <c r="F74" i="1"/>
  <c r="F85" i="1"/>
  <c r="F86" i="1"/>
  <c r="F87" i="1"/>
  <c r="F72" i="1"/>
  <c r="E42" i="1"/>
  <c r="F91" i="1"/>
  <c r="F77" i="1"/>
  <c r="F78" i="1"/>
  <c r="F80" i="1"/>
  <c r="F90" i="1"/>
  <c r="F94" i="1"/>
  <c r="F95" i="1"/>
  <c r="F82" i="1"/>
  <c r="F96" i="1"/>
  <c r="A96" i="1"/>
</calcChain>
</file>

<file path=xl/sharedStrings.xml><?xml version="1.0" encoding="utf-8"?>
<sst xmlns="http://schemas.openxmlformats.org/spreadsheetml/2006/main" count="153" uniqueCount="125">
  <si>
    <t>Den udførte regnskabsgennemgang</t>
  </si>
  <si>
    <t>Dato:</t>
  </si>
  <si>
    <t>CVR-nummer</t>
  </si>
  <si>
    <t>P-nummer</t>
  </si>
  <si>
    <t xml:space="preserve">Visningsperiode for filmforevisningerne afholdt i december 2020 </t>
  </si>
  <si>
    <t>Navn på biograf</t>
  </si>
  <si>
    <t>Fra</t>
  </si>
  <si>
    <t>Til</t>
  </si>
  <si>
    <t>1. dec. 2020</t>
  </si>
  <si>
    <t>2. dec. 2020</t>
  </si>
  <si>
    <t>3. dec. 2020</t>
  </si>
  <si>
    <t>4. dec. 2020</t>
  </si>
  <si>
    <t>5. dec. 2020</t>
  </si>
  <si>
    <t>6. dec. 2020</t>
  </si>
  <si>
    <t>7. dec. 2020</t>
  </si>
  <si>
    <t>8. dec. 2020</t>
  </si>
  <si>
    <t>9. dec. 2020</t>
  </si>
  <si>
    <t>10. dec. 2020</t>
  </si>
  <si>
    <t>11. dec. 2020</t>
  </si>
  <si>
    <t>12. dec. 2020</t>
  </si>
  <si>
    <t>13. dec. 2020</t>
  </si>
  <si>
    <t>14. dec. 2020</t>
  </si>
  <si>
    <t>15. dec. 2020</t>
  </si>
  <si>
    <t>16. dec. 2020</t>
  </si>
  <si>
    <t>17. dec. 2020</t>
  </si>
  <si>
    <t>18. dec. 2020</t>
  </si>
  <si>
    <t>19. dec. 2020</t>
  </si>
  <si>
    <t>20. dec. 2020</t>
  </si>
  <si>
    <t>21. dec. 2020</t>
  </si>
  <si>
    <t>22. dec. 2020</t>
  </si>
  <si>
    <t>23. dec. 2020</t>
  </si>
  <si>
    <t>24. dec. 2020</t>
  </si>
  <si>
    <t>25. dec. 2020</t>
  </si>
  <si>
    <t>26. dec. 2020</t>
  </si>
  <si>
    <t>27. dec. 2020</t>
  </si>
  <si>
    <t>28. dec. 2020</t>
  </si>
  <si>
    <t>29. dec. 2020</t>
  </si>
  <si>
    <t>30. dec. 2020</t>
  </si>
  <si>
    <t>31. dec. 2020</t>
  </si>
  <si>
    <t>Filmleje</t>
  </si>
  <si>
    <t>Markedsføring</t>
  </si>
  <si>
    <t>COVID-19-relaterede omkostninger</t>
  </si>
  <si>
    <t>Honorarer</t>
  </si>
  <si>
    <t>Andet (beskriv)</t>
  </si>
  <si>
    <t>Billetsalg</t>
  </si>
  <si>
    <t>Bar, café &amp; kiosksalg</t>
  </si>
  <si>
    <t>Offentlige driftstilskud</t>
  </si>
  <si>
    <t>Sponsorater mv.</t>
  </si>
  <si>
    <t>Tilskud fra Pulje til Kulturaktiviteter</t>
  </si>
  <si>
    <t>Tilskud fra øvrige corona-puljer og kompensationsordninger</t>
  </si>
  <si>
    <t>Regnskab revisoromkostninger</t>
  </si>
  <si>
    <t>Nummer</t>
  </si>
  <si>
    <t xml:space="preserve">Vælg eller skriv post </t>
  </si>
  <si>
    <t xml:space="preserve"> Post </t>
  </si>
  <si>
    <t>Beskrivelse af post/afvigelse</t>
  </si>
  <si>
    <t>Samlet modtaget tilskud</t>
  </si>
  <si>
    <t xml:space="preserve">Regnskab total </t>
  </si>
  <si>
    <t>Totale afholdte direkte omkostninger</t>
  </si>
  <si>
    <t>Ny tilskudsberegning på baggrund af afholdte omkostninger (max. 65 %)</t>
  </si>
  <si>
    <t>Samlet modtaget tilskud fra biografpuljen</t>
  </si>
  <si>
    <t xml:space="preserve">indirekte </t>
  </si>
  <si>
    <t xml:space="preserve">direkte </t>
  </si>
  <si>
    <t xml:space="preserve">indtægter </t>
  </si>
  <si>
    <t>Husleje</t>
  </si>
  <si>
    <t>Leje &amp; leasing</t>
  </si>
  <si>
    <t>El, vand &amp; varme</t>
  </si>
  <si>
    <t>Vedligeholdelse mm.</t>
  </si>
  <si>
    <t>Afskrivninger på materielle anlægsaktiver</t>
  </si>
  <si>
    <t>Ejendomsskatter &amp; renteomkostninger</t>
  </si>
  <si>
    <t>Lønomkostninger</t>
  </si>
  <si>
    <t>Totale afholdte direkte og indirekte omkostninger</t>
  </si>
  <si>
    <t>Ændringer i antal filmforevisninger eller publikumsfremmende tiltag i forhold til ansøgningen</t>
  </si>
  <si>
    <t>REGNSKAB - Pulje til aktiviteter på biografområdet</t>
  </si>
  <si>
    <t>Sammen med regnskabet skal du indsende en beretning om, hvordan tilskuddet er brugt.</t>
  </si>
  <si>
    <t>Beretningen skal udarbejdes i nedenstående skema:</t>
  </si>
  <si>
    <t>Er tilskuddet anvendt i overensstemmelse med både ansøgningen og det formål, som er beskrevet i puljebeskrivelsen? (Sæt kryds)</t>
  </si>
  <si>
    <t>Ja</t>
  </si>
  <si>
    <t>Nej</t>
  </si>
  <si>
    <t xml:space="preserve">Skriv her (maks. 1.000 tegn):
</t>
  </si>
  <si>
    <t>Totale afholdte indirekte omkostninger</t>
  </si>
  <si>
    <t>Beløb til tilbagebetaling grundet for høje budgetterede omkostninger</t>
  </si>
  <si>
    <t>Modtaget tilskud til revisor</t>
  </si>
  <si>
    <t>Faktisk godtgørelse af revisorudgifter</t>
  </si>
  <si>
    <t>Tilbagebetaling</t>
  </si>
  <si>
    <t>Tilbagebetaling i alt</t>
  </si>
  <si>
    <t>Beskriv realiseringen af filmforevisningerne, der har fået tilskud. Hvordan er de særlige publikumsfremmende aktiviteter, der er givet støtte til, opfyldt? Har der været væsentlige ændringer?</t>
  </si>
  <si>
    <t>Afholdt udgift til revisor</t>
  </si>
  <si>
    <t>Budgetteret udgift</t>
  </si>
  <si>
    <t>Afholdt udgift</t>
  </si>
  <si>
    <t>Totale budgetterede indirekte omkostninger</t>
  </si>
  <si>
    <t>Totale budgetterede direkte og indirekte omkostninger</t>
  </si>
  <si>
    <t>65% af totale budgetterede direkte og indirekte omkostninger</t>
  </si>
  <si>
    <t>65% af budgetteret omkostning til revisor (max. 16.000 kr.)</t>
  </si>
  <si>
    <t>Tilbagebetaling af revisorgodtgørelse grundet for høje budgetterede omkostninger</t>
  </si>
  <si>
    <t>Budgetteret udgift til revisor</t>
  </si>
  <si>
    <t>Endelig udregning af tilbagebetaling eller udbetaling</t>
  </si>
  <si>
    <t>Indtast oplysningerne fra din ansøgning</t>
  </si>
  <si>
    <t>Indtast oplysninger om jeres endeligt afholdte filmforevisninger</t>
  </si>
  <si>
    <t>Korrekt udregnet tilskud til revisorgodtgørelse på baggrund af budget</t>
  </si>
  <si>
    <t>Tilskudsmodtagers navn:</t>
  </si>
  <si>
    <t>Tilskudsmodtagers underskrift:</t>
  </si>
  <si>
    <t>Totale tilskudsberettigede budgetterede indirekte omkostninger</t>
  </si>
  <si>
    <t>Totale tilskudsberettigede afholdte indirekte omkostninger</t>
  </si>
  <si>
    <t>Ny samlet tilskudsberegning inklusiv tilskud til revision på baggrund af afholdte omkostninger (max. 300.000 kr.)</t>
  </si>
  <si>
    <t>Andel af tilskudsberettigede filmforevisninger i perioden 1.-31. december 2020 i ansøgningen</t>
  </si>
  <si>
    <t xml:space="preserve">Antal filmforevisninger i alt for perioden 1.- 31. december 2020 angivet i celle C10 i budgetskabelonen </t>
  </si>
  <si>
    <t>Skriv her, hvis I har haft ændringer i antallet af filmforevisninger, datoer eller hvis I har haft ændringer i publikumsfremmende tiltag</t>
  </si>
  <si>
    <t>Undertegnede erklærer hermed, at regnskabet er gennemgået og kontrolleret i overensstemmelse med "Bekendtgørelse om regnskab og revision af projekt- og aktivitetstilskud fra Kulturministeriet" (BEK nr. 1479 af 22/12/2014)"</t>
  </si>
  <si>
    <t xml:space="preserve">Foreløbigt beløb til udbetaling grundet den nødvendige justering af tilskud til revisoromkostninger </t>
  </si>
  <si>
    <r>
      <rPr>
        <b/>
        <sz val="12"/>
        <color theme="1"/>
        <rFont val="Calibri"/>
        <family val="2"/>
        <scheme val="minor"/>
      </rPr>
      <t>Grundlæggende oplysninger om biografen og jeres filmforevisninger</t>
    </r>
    <r>
      <rPr>
        <sz val="11"/>
        <color theme="1"/>
        <rFont val="Calibri"/>
        <family val="2"/>
        <scheme val="minor"/>
      </rPr>
      <t xml:space="preserve">
1) Udfyld den grundlæggende information om biografen:  biografens navn, CVR-nummer og P-nummer. 
2) Angiv inden for hvilken periode jeres tilskudsberettigede filmforevisninger fandt sted. Skriv i feltet ”Ændringer i antal filmforevisninger eller publikumsfremmende tiltag”, (celle A30), hvis der har været ændringer i forhold til perioden i din ansøgning og beskriv hvorfor.
3) Angiv, hvor mange filmforevisninger din ansøgning omfattede, og hvor mange filmforevisninger biografen i alt havde for perioden 1. - 31. december 2020.         4) Angiv, hvor mange tilskudsberettigede filmforevisninger fra jeres ansøgning, som i endte med at afholde, og hvor mange filmforevisninger biografen i alt havde for perioden 1. - 16. december 2020.                                                                                                                                                                                                                  5) Udfyld ”Samlet modtaget tilskud fra biografpuljen.” Beløbet finder du i jeres tilsagnsbrev.                                                                                                                                                                                                             6) Skriv i feltet "Ændringer i antal filmforevisninger eller publikumsfremmende tiltag", (celle A32), hvis der har været ændringer i forhold til tallene i ansøgningen og jeres endeligt afholdte filmforevisninger og beskriv hvorfor. 
Hvis der er sket ændringer – fx hvis I har været nødt til at aflyse nogle af jeres filmforevisninger eller ikke har afholdt jeres publikumsfremmende tiltag – skal du beskrive disse ændringer og grunden til dem i feltet ”Ændringer i antal filmforevisninger eller publikumsfremmende tiltag.”
</t>
    </r>
    <r>
      <rPr>
        <b/>
        <sz val="11"/>
        <color theme="1"/>
        <rFont val="Calibri"/>
        <family val="2"/>
        <scheme val="minor"/>
      </rPr>
      <t>Revisoromkostninger</t>
    </r>
    <r>
      <rPr>
        <sz val="11"/>
        <color theme="1"/>
        <rFont val="Calibri"/>
        <family val="2"/>
        <scheme val="minor"/>
      </rPr>
      <t xml:space="preserve">
Her skal du angive både budgetterede og afholdte omkostninger til revisor i forbindelse med afrapportering over for Slots- og Kulturstyrelsen
</t>
    </r>
    <r>
      <rPr>
        <b/>
        <sz val="11"/>
        <color theme="1"/>
        <rFont val="Calibri"/>
        <family val="2"/>
        <scheme val="minor"/>
      </rPr>
      <t xml:space="preserve">
Direkte og indirekte omkostninger</t>
    </r>
    <r>
      <rPr>
        <sz val="11"/>
        <color theme="1"/>
        <rFont val="Calibri"/>
        <family val="2"/>
        <scheme val="minor"/>
      </rPr>
      <t xml:space="preserve">
Nu skal du angive både budgetterede og afholdte omkostninger. De budgetterede omkostninger er de omkostninger, der fremgik af budgetskabelonen i din ansøgning. De skal udfyldes i de lysegrønne felter og de skal være de samme som i din budgetskabelon. Hvis du indsendte en ny budgetskabelon i løbet af sagsbehandlingsprocessen, fx. på grund af en regional nedlukning, er det beløbene fra den nye budgetskabelon, du skal anvende. Hvis du ikke har afholdt udgiften, skal du stadig skrive den budgetterede udgift på, som den fremgik i din ansøgning. 
De afholdte omkostninger er de omkostninger, som du reelt havde til aktiviteten. De skal udfyldes i de lyseblå felter. Har der været afvigelser eller i forhold til budgettet, skal der udfyldes en afvigelsesforklaring i feltet "Beskrivelse af post/afvigelse." Det er også i dette felt, at du skal beskrive de enkelte poster. Hvis der har været omkostninger til "Andet", er det særligt vigtigt, at du beskriver, hvad denne post dækker.
</t>
    </r>
  </si>
  <si>
    <t xml:space="preserve">Regnskab direkte omkostninger i perioden fra og med 1. december 2020 til og med 31. december 2020 </t>
  </si>
  <si>
    <t xml:space="preserve">Regnskab indirekte omkostninger i perioden fra og med 1. december 2020 til og med 31. december 2020 </t>
  </si>
  <si>
    <t>Totale budgetterede direkte omkostninger</t>
  </si>
  <si>
    <t>Oplysninger om filmforevisningerne afholdt i perioden 1. - 31.  december 2020</t>
  </si>
  <si>
    <t>Antal filmforevisninger afholdt i alt i perioden 1. - 31. december 2020</t>
  </si>
  <si>
    <t>Korrekt udregnet samlet tilskud (max. 300.000 kr.)</t>
  </si>
  <si>
    <t>Antal tilskudsberettigede filmforevisninger afholdt 1. - 31.  december 2020</t>
  </si>
  <si>
    <t xml:space="preserve">Antallet af tilskudsberettigede filmforevisninger angivet i celle C8 i budgetskabelonen </t>
  </si>
  <si>
    <t xml:space="preserve">Andel af tilskudsberettigede filmforevisninger i perioden 1. - 31. december 2020 </t>
  </si>
  <si>
    <t>Beretning for pulje til aktiviteter på biografområdet - Slots- og Kulturstyrelsen.</t>
  </si>
  <si>
    <r>
      <rPr>
        <b/>
        <sz val="11"/>
        <color theme="1"/>
        <rFont val="Calibri"/>
        <family val="2"/>
        <scheme val="minor"/>
      </rPr>
      <t xml:space="preserve">Ved aflysninger                                                                                                                                                                                                                                                                                </t>
    </r>
    <r>
      <rPr>
        <sz val="11"/>
        <color theme="1"/>
        <rFont val="Calibri"/>
        <family val="2"/>
        <scheme val="minor"/>
      </rPr>
      <t>Hvis I har aflyste filmforevisninger, skal I godtgøre, hvorvidt aflysningerne skyldes skærpede restriktioner fra myndighederne vedrørende COVID-19. Hvis jeres filmforevisninger blev aflyst på grund af skærpede restriktioner, kan I beholde tilskud svarende til 65 % af de støttede omkostninger, som ved pludselig aflysning, som følge af myndighedernes skærpede restriktioner, ikke kunne afværges. I regnskabsskabelonen noterer I jeres budgetterede omkostning, samt jeres afholdte omkostning. Under</t>
    </r>
    <r>
      <rPr>
        <b/>
        <sz val="11"/>
        <color theme="1"/>
        <rFont val="Calibri"/>
        <family val="2"/>
        <scheme val="minor"/>
      </rPr>
      <t xml:space="preserve"> </t>
    </r>
    <r>
      <rPr>
        <sz val="11"/>
        <color theme="1"/>
        <rFont val="Calibri"/>
        <family val="2"/>
        <scheme val="minor"/>
      </rPr>
      <t>"</t>
    </r>
    <r>
      <rPr>
        <i/>
        <sz val="11"/>
        <color theme="1"/>
        <rFont val="Calibri"/>
        <family val="2"/>
        <scheme val="minor"/>
      </rPr>
      <t>Beskrivelse af post/afvigelse</t>
    </r>
    <r>
      <rPr>
        <sz val="11"/>
        <color theme="1"/>
        <rFont val="Calibri"/>
        <family val="2"/>
        <scheme val="minor"/>
      </rPr>
      <t xml:space="preserve">", beskriver I årsagen til, at I ikke kunne afværge udgiften. I tilfælde af at I godt kunne afværge udgiften, noterer I jeres budgetterede omkostninger og angiver kun den del af jeres afholdte omkostninger, som ikke kunne afværges.  </t>
    </r>
    <r>
      <rPr>
        <b/>
        <sz val="11"/>
        <color theme="1"/>
        <rFont val="Calibri"/>
        <family val="2"/>
        <scheme val="minor"/>
      </rPr>
      <t xml:space="preserve">                                                                                                                                                                                                                                                                                          Regnskab total</t>
    </r>
    <r>
      <rPr>
        <sz val="11"/>
        <color theme="1"/>
        <rFont val="Calibri"/>
        <family val="2"/>
        <scheme val="minor"/>
      </rPr>
      <t xml:space="preserve">
Regnskabsskabelonen udregner automatisk selv alle felterne på baggrund af dine indtastede oplysninger.                                                                                               1) Under "Korrekt udregnet tilskud på baggrund af budget" regner den først og fremmest et korrekt udregnet tilskudsbeløb på baggrund af jeres indtastede budgetterede omkostninger i regnskabsskabelonen. Det gør den grundet den nødvendige justering af tilskud til revisoromkostninger hos tilskudsmodtagere.                                                                                                                                                                                                                                              I celle F80 regner den differencen mellem jeres udbetalte tilskud og det korrekt udregnede tilskud. Det er dette beløb, som I foreløbigt står til at få udbetalt af Slots- og Kulturstyrelsen.                                                                                                                                                                                                                                                               2) Under "Regnskab total" regner den jeres nye tilskudsbeløb sammen ud fra jeres afholdte omkostninger. Bemærk, at tilskuddet ikke opjusteres, hvis jeres afholdte omkostninger er højere end de budgetterede omkostninger. Hvis jeres budgetterede omkostninger, derimod, er højere end jeres afholdte omkostninger, skal I tilbagebetale en del af jeres tilskud.                                                                                                                                                                                               3) Under "Tilbagebetaling" regner den ud, hvor meget I står til at tilbagebetale. Celle F90 regner differencen mellem jeres modtaget tilskud på baggrund af budget og jeres nye tilskudsberegning på baggrund af afholdte omkostninger. Såfremt at jeres budgetterede omkostninger er højere end de afholdte omkostninger skal I tilbagebetale.                                                                                                                                                                                                                                I celle F91 regner den ud, hvad I skal tilbagebetale af revisorgodtgørelse, hvis jeres afholdte omkostninger til revisor er mindre end jeres modtaget tilskud til revision.                                                                                                                                                                                                                                                                               4) Under "Endelig udregning af tilbagebetaling", udregner regnskabsskabelonen den nødvendige justering af tilskud til revisoromkostninger og modregner med jeres eventuelle tilbagebetaling af revisorgodtgørelse og/eller for høje budgetterede omkostninger. I celle F96 fremgår det beløb som I enten skal tilbagebetale til Slots- og Kulturstyrelsen eller som I får udbetalt fra Slots- og Kulturstyrelsen.                                                                                                                                                                                                                                                                                                                                                                                                                                                                                                                                                                                                                                                                                                                                                                                                                                                                                                                                                                                                                 </t>
    </r>
  </si>
  <si>
    <t>Regnskabskyndig/revisor (ved tilskud over 100.000 kr. til og med 300.000 kr.)</t>
  </si>
  <si>
    <t>Regnskabskyndiges/revisors underskrift:</t>
  </si>
  <si>
    <t>Regnskabskyndiges/revisors firma - såfremt det er relevant:</t>
  </si>
  <si>
    <t>Regnskabskyndiges/revisors navn: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</si>
</sst>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r.&quot;_-;\-* #,##0.00\ &quot;kr.&quot;_-;_-* &quot;-&quot;??\ &quot;kr.&quot;_-;_-@_-"/>
    <numFmt numFmtId="164" formatCode="#,##0.00\ &quot;kr.&quot;"/>
  </numFmts>
  <fonts count="17"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i/>
      <sz val="11"/>
      <color theme="1"/>
      <name val="Calibri"/>
      <family val="2"/>
      <scheme val="minor"/>
    </font>
    <font>
      <b/>
      <u/>
      <sz val="14"/>
      <color theme="1"/>
      <name val="Calibri"/>
      <family val="2"/>
      <scheme val="minor"/>
    </font>
    <font>
      <b/>
      <u/>
      <sz val="11"/>
      <color theme="1"/>
      <name val="Calibri"/>
      <family val="2"/>
      <scheme val="minor"/>
    </font>
    <font>
      <b/>
      <sz val="14"/>
      <color theme="0"/>
      <name val="Verdana"/>
      <family val="2"/>
    </font>
    <font>
      <sz val="11"/>
      <name val="Calibri"/>
      <family val="2"/>
      <scheme val="minor"/>
    </font>
    <font>
      <b/>
      <sz val="11"/>
      <name val="Calibri"/>
      <family val="2"/>
      <scheme val="minor"/>
    </font>
    <font>
      <sz val="11"/>
      <color theme="1"/>
      <name val="Calibri"/>
      <family val="2"/>
      <scheme val="minor"/>
    </font>
    <font>
      <sz val="11"/>
      <color rgb="FFFF0000"/>
      <name val="Verdana"/>
      <family val="2"/>
    </font>
    <font>
      <sz val="11"/>
      <color rgb="FFFF0000"/>
      <name val="Calibri"/>
      <family val="2"/>
      <scheme val="minor"/>
    </font>
  </fonts>
  <fills count="18">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2"/>
        <bgColor indexed="64"/>
      </patternFill>
    </fill>
    <fill>
      <patternFill patternType="solid">
        <fgColor rgb="FFE7E6E6"/>
        <bgColor rgb="FF000000"/>
      </patternFill>
    </fill>
    <fill>
      <patternFill patternType="solid">
        <fgColor theme="6" tint="0.39997558519241921"/>
        <bgColor indexed="64"/>
      </patternFill>
    </fill>
    <fill>
      <patternFill patternType="solid">
        <fgColor theme="0" tint="-0.14999847407452621"/>
        <bgColor indexed="64"/>
      </patternFill>
    </fill>
    <fill>
      <patternFill patternType="solid">
        <fgColor theme="1" tint="0.34998626667073579"/>
        <bgColor rgb="FF000000"/>
      </patternFill>
    </fill>
    <fill>
      <patternFill patternType="solid">
        <fgColor theme="4" tint="0.79998168889431442"/>
        <bgColor rgb="FF000000"/>
      </patternFill>
    </fill>
    <fill>
      <patternFill patternType="solid">
        <fgColor theme="9" tint="0.59999389629810485"/>
        <bgColor indexed="64"/>
      </patternFill>
    </fill>
  </fills>
  <borders count="1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s>
  <cellStyleXfs count="6">
    <xf numFmtId="0" fontId="0" fillId="0" borderId="0"/>
    <xf numFmtId="44"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cellStyleXfs>
  <cellXfs count="138">
    <xf numFmtId="0" fontId="0" fillId="0" borderId="0" xfId="0"/>
    <xf numFmtId="0" fontId="0" fillId="5" borderId="0" xfId="0" applyFill="1"/>
    <xf numFmtId="0" fontId="0" fillId="7" borderId="0" xfId="0" applyFill="1"/>
    <xf numFmtId="0" fontId="0" fillId="3" borderId="5" xfId="0" applyFill="1" applyBorder="1"/>
    <xf numFmtId="0" fontId="0" fillId="3" borderId="0" xfId="0" applyFill="1" applyBorder="1"/>
    <xf numFmtId="0" fontId="0" fillId="3" borderId="6" xfId="0" applyFill="1" applyBorder="1"/>
    <xf numFmtId="0" fontId="4" fillId="3" borderId="5" xfId="0" applyFont="1" applyFill="1" applyBorder="1"/>
    <xf numFmtId="0" fontId="3" fillId="3" borderId="0" xfId="0" applyFont="1" applyFill="1" applyBorder="1"/>
    <xf numFmtId="0" fontId="3" fillId="3" borderId="5" xfId="0" applyFont="1" applyFill="1" applyBorder="1"/>
    <xf numFmtId="0" fontId="1" fillId="3" borderId="0" xfId="0" applyFont="1" applyFill="1" applyBorder="1"/>
    <xf numFmtId="0" fontId="1" fillId="3" borderId="6" xfId="0" applyFont="1" applyFill="1" applyBorder="1"/>
    <xf numFmtId="0" fontId="1" fillId="3" borderId="5" xfId="0" applyFont="1" applyFill="1" applyBorder="1"/>
    <xf numFmtId="0" fontId="2" fillId="7" borderId="0" xfId="0" applyFont="1" applyFill="1"/>
    <xf numFmtId="0" fontId="6" fillId="7" borderId="0" xfId="0" applyFont="1" applyFill="1"/>
    <xf numFmtId="0" fontId="0" fillId="0" borderId="0" xfId="0" applyAlignment="1">
      <alignment vertical="center"/>
    </xf>
    <xf numFmtId="0" fontId="0" fillId="6" borderId="0" xfId="0" applyFill="1" applyAlignment="1">
      <alignment horizontal="left"/>
    </xf>
    <xf numFmtId="0" fontId="7" fillId="5" borderId="0" xfId="0" applyFont="1" applyFill="1"/>
    <xf numFmtId="164" fontId="0" fillId="5" borderId="0" xfId="0" applyNumberFormat="1" applyFill="1"/>
    <xf numFmtId="0" fontId="0" fillId="3" borderId="0" xfId="0" applyFill="1" applyBorder="1" applyAlignment="1">
      <alignment horizontal="center"/>
    </xf>
    <xf numFmtId="0" fontId="0" fillId="8" borderId="0" xfId="0" applyFill="1"/>
    <xf numFmtId="0" fontId="2" fillId="8" borderId="0" xfId="0" applyFont="1" applyFill="1"/>
    <xf numFmtId="164" fontId="0" fillId="8" borderId="0" xfId="0" applyNumberFormat="1" applyFill="1"/>
    <xf numFmtId="0" fontId="0" fillId="0" borderId="0" xfId="0" applyFill="1"/>
    <xf numFmtId="0" fontId="0" fillId="6" borderId="1" xfId="0" applyFill="1" applyBorder="1" applyAlignment="1">
      <alignment horizontal="left"/>
    </xf>
    <xf numFmtId="0" fontId="6" fillId="0" borderId="0" xfId="0" applyFont="1" applyFill="1"/>
    <xf numFmtId="0" fontId="2" fillId="0" borderId="0" xfId="0" applyFont="1" applyFill="1"/>
    <xf numFmtId="164" fontId="0" fillId="0" borderId="0" xfId="0" applyNumberFormat="1" applyFill="1"/>
    <xf numFmtId="0" fontId="0" fillId="9" borderId="0" xfId="0" applyFill="1"/>
    <xf numFmtId="0" fontId="2" fillId="9" borderId="0" xfId="0" applyFont="1" applyFill="1"/>
    <xf numFmtId="0" fontId="2" fillId="5" borderId="0" xfId="0" applyFont="1" applyFill="1"/>
    <xf numFmtId="0" fontId="9" fillId="8" borderId="0" xfId="0" applyFont="1" applyFill="1"/>
    <xf numFmtId="164" fontId="0" fillId="5" borderId="9" xfId="0" applyNumberFormat="1" applyFill="1" applyBorder="1" applyAlignment="1"/>
    <xf numFmtId="164" fontId="0" fillId="5" borderId="0" xfId="0" applyNumberFormat="1" applyFill="1" applyAlignment="1"/>
    <xf numFmtId="164" fontId="0" fillId="9" borderId="0" xfId="0" applyNumberFormat="1" applyFill="1" applyAlignment="1"/>
    <xf numFmtId="0" fontId="12" fillId="0" borderId="0" xfId="0" applyFont="1" applyFill="1"/>
    <xf numFmtId="0" fontId="12" fillId="0" borderId="0" xfId="0" applyFont="1"/>
    <xf numFmtId="0" fontId="13" fillId="0" borderId="0" xfId="0" applyFont="1" applyFill="1" applyBorder="1"/>
    <xf numFmtId="0" fontId="12" fillId="0" borderId="0" xfId="0" applyFont="1" applyFill="1" applyBorder="1" applyAlignment="1">
      <alignment horizontal="left"/>
    </xf>
    <xf numFmtId="0" fontId="12" fillId="0" borderId="0" xfId="0" applyFont="1" applyFill="1" applyAlignment="1">
      <alignment horizontal="left"/>
    </xf>
    <xf numFmtId="0" fontId="2" fillId="6" borderId="13" xfId="0" applyFont="1" applyFill="1" applyBorder="1"/>
    <xf numFmtId="0" fontId="2" fillId="6" borderId="15" xfId="0" applyFont="1" applyFill="1" applyBorder="1"/>
    <xf numFmtId="164" fontId="2" fillId="6" borderId="15" xfId="0" applyNumberFormat="1" applyFont="1" applyFill="1" applyBorder="1"/>
    <xf numFmtId="164" fontId="2" fillId="6" borderId="0" xfId="0" applyNumberFormat="1" applyFont="1" applyFill="1"/>
    <xf numFmtId="164" fontId="10" fillId="8" borderId="0" xfId="0" applyNumberFormat="1" applyFont="1" applyFill="1"/>
    <xf numFmtId="164" fontId="10" fillId="5" borderId="0" xfId="0" applyNumberFormat="1" applyFont="1" applyFill="1"/>
    <xf numFmtId="164" fontId="10" fillId="0" borderId="0" xfId="0" applyNumberFormat="1" applyFont="1" applyFill="1"/>
    <xf numFmtId="164" fontId="0" fillId="9" borderId="0" xfId="0" applyNumberFormat="1" applyFill="1" applyBorder="1" applyAlignment="1"/>
    <xf numFmtId="0" fontId="0" fillId="0" borderId="0" xfId="0" applyFont="1" applyBorder="1" applyAlignment="1">
      <alignment horizontal="left" vertical="top" wrapText="1"/>
    </xf>
    <xf numFmtId="0" fontId="0" fillId="0" borderId="0" xfId="0" applyBorder="1" applyAlignment="1">
      <alignment vertical="top" wrapText="1"/>
    </xf>
    <xf numFmtId="164" fontId="0" fillId="0" borderId="0" xfId="0" applyNumberFormat="1"/>
    <xf numFmtId="164" fontId="0" fillId="5" borderId="14" xfId="0" applyNumberFormat="1" applyFont="1" applyFill="1" applyBorder="1"/>
    <xf numFmtId="164" fontId="0" fillId="5" borderId="14" xfId="0" applyNumberFormat="1" applyFill="1" applyBorder="1"/>
    <xf numFmtId="164" fontId="2" fillId="0" borderId="0" xfId="0" applyNumberFormat="1" applyFont="1" applyFill="1"/>
    <xf numFmtId="0" fontId="9" fillId="4" borderId="11" xfId="0" applyFont="1" applyFill="1" applyBorder="1"/>
    <xf numFmtId="0" fontId="0" fillId="4" borderId="9" xfId="0" applyFill="1" applyBorder="1"/>
    <xf numFmtId="164" fontId="10" fillId="4" borderId="12" xfId="0" applyNumberFormat="1" applyFont="1" applyFill="1" applyBorder="1"/>
    <xf numFmtId="0" fontId="2" fillId="10" borderId="5" xfId="0" applyFont="1" applyFill="1" applyBorder="1"/>
    <xf numFmtId="0" fontId="0" fillId="10" borderId="0" xfId="0" applyFill="1" applyBorder="1"/>
    <xf numFmtId="0" fontId="2" fillId="13" borderId="5" xfId="0" applyFont="1" applyFill="1" applyBorder="1"/>
    <xf numFmtId="0" fontId="0" fillId="13" borderId="0" xfId="0" applyFill="1" applyBorder="1"/>
    <xf numFmtId="164" fontId="2" fillId="10" borderId="6" xfId="0" applyNumberFormat="1" applyFont="1" applyFill="1" applyBorder="1"/>
    <xf numFmtId="164" fontId="2" fillId="13" borderId="6" xfId="0" applyNumberFormat="1" applyFont="1" applyFill="1" applyBorder="1"/>
    <xf numFmtId="164" fontId="0" fillId="5" borderId="0" xfId="0" applyNumberFormat="1" applyFont="1" applyFill="1"/>
    <xf numFmtId="164" fontId="0" fillId="8" borderId="0" xfId="0" applyNumberFormat="1" applyFont="1" applyFill="1"/>
    <xf numFmtId="164" fontId="0" fillId="6" borderId="0" xfId="0" applyNumberFormat="1" applyFill="1" applyBorder="1"/>
    <xf numFmtId="0" fontId="15" fillId="15" borderId="0" xfId="0" applyNumberFormat="1" applyFont="1" applyFill="1" applyBorder="1" applyAlignment="1" applyProtection="1">
      <alignment horizontal="center" vertical="center"/>
      <protection locked="0"/>
    </xf>
    <xf numFmtId="0" fontId="16" fillId="12" borderId="13" xfId="0" applyNumberFormat="1" applyFont="1" applyFill="1" applyBorder="1" applyAlignment="1" applyProtection="1">
      <alignment horizontal="center" vertical="center"/>
      <protection locked="0"/>
    </xf>
    <xf numFmtId="0" fontId="16" fillId="11" borderId="13" xfId="0" applyNumberFormat="1" applyFont="1" applyFill="1" applyBorder="1" applyAlignment="1" applyProtection="1">
      <alignment horizontal="center" vertical="center"/>
      <protection locked="0"/>
    </xf>
    <xf numFmtId="0" fontId="2" fillId="14" borderId="2" xfId="0" applyFont="1" applyFill="1" applyBorder="1"/>
    <xf numFmtId="0" fontId="0" fillId="14" borderId="3" xfId="0" applyFill="1" applyBorder="1"/>
    <xf numFmtId="164" fontId="10" fillId="14" borderId="4" xfId="0" applyNumberFormat="1" applyFont="1" applyFill="1" applyBorder="1"/>
    <xf numFmtId="1" fontId="16" fillId="12" borderId="13" xfId="0" applyNumberFormat="1" applyFont="1" applyFill="1" applyBorder="1" applyAlignment="1" applyProtection="1">
      <alignment horizontal="center" vertical="center"/>
      <protection locked="0"/>
    </xf>
    <xf numFmtId="0" fontId="0" fillId="0" borderId="0" xfId="0" applyBorder="1"/>
    <xf numFmtId="0" fontId="1" fillId="3" borderId="11" xfId="0" applyFont="1" applyFill="1" applyBorder="1"/>
    <xf numFmtId="0" fontId="1" fillId="3" borderId="9" xfId="0" applyFont="1" applyFill="1" applyBorder="1"/>
    <xf numFmtId="0" fontId="0" fillId="3" borderId="9" xfId="0" applyFill="1" applyBorder="1"/>
    <xf numFmtId="0" fontId="0" fillId="3" borderId="12" xfId="0" applyFill="1" applyBorder="1"/>
    <xf numFmtId="0" fontId="0" fillId="0" borderId="0" xfId="0"/>
    <xf numFmtId="164" fontId="0" fillId="3" borderId="0" xfId="0" applyNumberFormat="1" applyFill="1" applyBorder="1" applyAlignment="1">
      <alignment horizontal="center"/>
    </xf>
    <xf numFmtId="0" fontId="13" fillId="0" borderId="10" xfId="0" applyFont="1" applyFill="1" applyBorder="1" applyProtection="1">
      <protection locked="0"/>
    </xf>
    <xf numFmtId="0" fontId="8" fillId="6" borderId="0" xfId="0" applyFont="1" applyFill="1" applyProtection="1">
      <protection locked="0"/>
    </xf>
    <xf numFmtId="0" fontId="0" fillId="6" borderId="0" xfId="0" applyFill="1" applyProtection="1">
      <protection locked="0"/>
    </xf>
    <xf numFmtId="164" fontId="0" fillId="17" borderId="0" xfId="0" applyNumberFormat="1" applyFill="1" applyProtection="1">
      <protection locked="0"/>
    </xf>
    <xf numFmtId="164" fontId="0" fillId="6" borderId="0" xfId="0" applyNumberFormat="1" applyFill="1" applyProtection="1">
      <protection locked="0"/>
    </xf>
    <xf numFmtId="0" fontId="8" fillId="6" borderId="1" xfId="0" applyFont="1" applyFill="1" applyBorder="1" applyProtection="1">
      <protection locked="0"/>
    </xf>
    <xf numFmtId="0" fontId="0" fillId="6" borderId="1" xfId="0" applyFill="1" applyBorder="1" applyProtection="1">
      <protection locked="0"/>
    </xf>
    <xf numFmtId="164" fontId="0" fillId="17" borderId="1" xfId="0" applyNumberFormat="1" applyFill="1" applyBorder="1" applyProtection="1">
      <protection locked="0"/>
    </xf>
    <xf numFmtId="164" fontId="0" fillId="6" borderId="1" xfId="0" applyNumberFormat="1" applyFill="1" applyBorder="1" applyProtection="1">
      <protection locked="0"/>
    </xf>
    <xf numFmtId="164" fontId="0" fillId="9" borderId="14" xfId="0" applyNumberFormat="1" applyFont="1" applyFill="1" applyBorder="1" applyProtection="1">
      <protection locked="0"/>
    </xf>
    <xf numFmtId="164" fontId="0" fillId="11" borderId="1" xfId="0" applyNumberFormat="1" applyFill="1" applyBorder="1" applyAlignment="1" applyProtection="1">
      <alignment horizontal="center"/>
      <protection locked="0"/>
    </xf>
    <xf numFmtId="9" fontId="0" fillId="6" borderId="16" xfId="3" applyFont="1" applyFill="1" applyBorder="1" applyAlignment="1" applyProtection="1">
      <alignment horizontal="center"/>
    </xf>
    <xf numFmtId="9" fontId="16" fillId="16" borderId="0" xfId="3" applyNumberFormat="1" applyFont="1" applyFill="1" applyBorder="1" applyAlignment="1" applyProtection="1">
      <alignment horizontal="center" vertical="center"/>
    </xf>
    <xf numFmtId="0" fontId="0" fillId="6" borderId="7" xfId="0" applyFill="1" applyBorder="1" applyAlignment="1" applyProtection="1">
      <alignment wrapText="1"/>
    </xf>
    <xf numFmtId="0" fontId="0" fillId="6" borderId="7" xfId="0" applyFill="1" applyBorder="1" applyProtection="1">
      <protection locked="0"/>
    </xf>
    <xf numFmtId="0" fontId="6" fillId="7" borderId="2" xfId="0" applyFont="1" applyFill="1" applyBorder="1" applyAlignment="1">
      <alignment horizontal="left"/>
    </xf>
    <xf numFmtId="0" fontId="6" fillId="7" borderId="3" xfId="0" applyFont="1" applyFill="1" applyBorder="1" applyAlignment="1">
      <alignment horizontal="left"/>
    </xf>
    <xf numFmtId="0" fontId="6" fillId="7" borderId="4" xfId="0" applyFont="1" applyFill="1" applyBorder="1" applyAlignment="1">
      <alignment horizontal="left"/>
    </xf>
    <xf numFmtId="0" fontId="7" fillId="5" borderId="9" xfId="0" applyFont="1" applyFill="1" applyBorder="1" applyAlignment="1">
      <alignment horizontal="left"/>
    </xf>
    <xf numFmtId="0" fontId="7" fillId="5" borderId="0" xfId="0" applyFont="1" applyFill="1" applyAlignment="1">
      <alignment horizontal="left"/>
    </xf>
    <xf numFmtId="0" fontId="0" fillId="6" borderId="1" xfId="0" applyFill="1" applyBorder="1" applyAlignment="1" applyProtection="1">
      <alignment horizontal="center"/>
      <protection locked="0"/>
    </xf>
    <xf numFmtId="0" fontId="0" fillId="6" borderId="7" xfId="0" applyFill="1" applyBorder="1" applyAlignment="1" applyProtection="1">
      <alignment horizontal="center"/>
      <protection locked="0"/>
    </xf>
    <xf numFmtId="0" fontId="5" fillId="6" borderId="3" xfId="0" applyFont="1" applyFill="1" applyBorder="1" applyAlignment="1" applyProtection="1">
      <alignment horizontal="center"/>
      <protection locked="0"/>
    </xf>
    <xf numFmtId="0" fontId="5" fillId="6" borderId="4" xfId="0" applyFont="1" applyFill="1" applyBorder="1" applyAlignment="1" applyProtection="1">
      <alignment horizontal="center"/>
      <protection locked="0"/>
    </xf>
    <xf numFmtId="0" fontId="5" fillId="6" borderId="1" xfId="0" applyFont="1" applyFill="1" applyBorder="1" applyAlignment="1" applyProtection="1">
      <alignment horizontal="center"/>
      <protection locked="0"/>
    </xf>
    <xf numFmtId="0" fontId="5" fillId="6" borderId="7" xfId="0" applyFont="1" applyFill="1" applyBorder="1" applyAlignment="1" applyProtection="1">
      <alignment horizontal="center"/>
      <protection locked="0"/>
    </xf>
    <xf numFmtId="0" fontId="8" fillId="0" borderId="5" xfId="0" applyFont="1"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6" fillId="7" borderId="8" xfId="0" applyFont="1" applyFill="1" applyBorder="1" applyAlignment="1">
      <alignment horizontal="center"/>
    </xf>
    <xf numFmtId="0" fontId="6" fillId="7" borderId="1" xfId="0" applyFont="1" applyFill="1" applyBorder="1" applyAlignment="1">
      <alignment horizontal="center"/>
    </xf>
    <xf numFmtId="0" fontId="6" fillId="7" borderId="7" xfId="0" applyFont="1" applyFill="1" applyBorder="1" applyAlignment="1">
      <alignment horizontal="center"/>
    </xf>
    <xf numFmtId="49" fontId="12" fillId="0" borderId="11" xfId="0" applyNumberFormat="1" applyFont="1" applyBorder="1" applyAlignment="1" applyProtection="1">
      <alignment horizontal="left" vertical="top" wrapText="1"/>
      <protection locked="0"/>
    </xf>
    <xf numFmtId="49" fontId="12" fillId="0" borderId="9" xfId="0" applyNumberFormat="1" applyFont="1" applyBorder="1" applyAlignment="1" applyProtection="1">
      <alignment horizontal="left" vertical="top" wrapText="1"/>
      <protection locked="0"/>
    </xf>
    <xf numFmtId="49" fontId="12" fillId="0" borderId="12" xfId="0" applyNumberFormat="1" applyFont="1" applyBorder="1" applyAlignment="1" applyProtection="1">
      <alignment horizontal="left" vertical="top" wrapText="1"/>
      <protection locked="0"/>
    </xf>
    <xf numFmtId="49" fontId="12" fillId="0" borderId="5" xfId="0" applyNumberFormat="1" applyFont="1" applyBorder="1" applyAlignment="1" applyProtection="1">
      <alignment horizontal="left" vertical="top" wrapText="1"/>
      <protection locked="0"/>
    </xf>
    <xf numFmtId="49" fontId="12" fillId="0" borderId="0" xfId="0" applyNumberFormat="1" applyFont="1" applyBorder="1" applyAlignment="1" applyProtection="1">
      <alignment horizontal="left" vertical="top" wrapText="1"/>
      <protection locked="0"/>
    </xf>
    <xf numFmtId="49" fontId="12" fillId="0" borderId="6" xfId="0" applyNumberFormat="1" applyFont="1" applyBorder="1" applyAlignment="1" applyProtection="1">
      <alignment horizontal="left" vertical="top" wrapText="1"/>
      <protection locked="0"/>
    </xf>
    <xf numFmtId="49" fontId="12" fillId="0" borderId="8" xfId="0" applyNumberFormat="1" applyFont="1" applyBorder="1" applyAlignment="1" applyProtection="1">
      <alignment horizontal="left" vertical="top" wrapText="1"/>
      <protection locked="0"/>
    </xf>
    <xf numFmtId="49" fontId="12" fillId="0" borderId="1" xfId="0" applyNumberFormat="1" applyFont="1" applyBorder="1" applyAlignment="1" applyProtection="1">
      <alignment horizontal="left" vertical="top" wrapText="1"/>
      <protection locked="0"/>
    </xf>
    <xf numFmtId="49" fontId="12" fillId="0" borderId="7" xfId="0" applyNumberFormat="1" applyFont="1" applyBorder="1" applyAlignment="1" applyProtection="1">
      <alignment horizontal="left" vertical="top" wrapText="1"/>
      <protection locked="0"/>
    </xf>
    <xf numFmtId="0" fontId="11" fillId="3" borderId="0" xfId="0" applyFont="1" applyFill="1" applyAlignment="1" applyProtection="1">
      <alignment horizontal="left" wrapText="1"/>
    </xf>
    <xf numFmtId="0" fontId="12" fillId="0" borderId="0" xfId="0" applyFont="1" applyFill="1" applyAlignment="1">
      <alignment horizontal="left" vertical="center"/>
    </xf>
    <xf numFmtId="0" fontId="12" fillId="0" borderId="0" xfId="0" applyFont="1" applyFill="1" applyAlignment="1">
      <alignment horizontal="left"/>
    </xf>
    <xf numFmtId="0" fontId="0" fillId="10" borderId="0" xfId="0" applyFont="1" applyFill="1" applyAlignment="1">
      <alignment horizontal="left" vertical="center" wrapText="1"/>
    </xf>
    <xf numFmtId="0" fontId="12" fillId="0" borderId="5" xfId="0" applyFont="1" applyFill="1" applyBorder="1" applyAlignment="1">
      <alignment horizontal="left"/>
    </xf>
    <xf numFmtId="0" fontId="12" fillId="10" borderId="0" xfId="0" applyFont="1" applyFill="1" applyAlignment="1">
      <alignment horizontal="left" wrapText="1"/>
    </xf>
    <xf numFmtId="0" fontId="12" fillId="10" borderId="1" xfId="0" applyFont="1" applyFill="1" applyBorder="1" applyAlignment="1">
      <alignment horizontal="left" wrapText="1"/>
    </xf>
    <xf numFmtId="0" fontId="0" fillId="4" borderId="0" xfId="0" applyFill="1" applyBorder="1" applyAlignment="1" applyProtection="1">
      <alignment horizontal="center"/>
      <protection locked="0"/>
    </xf>
    <xf numFmtId="0" fontId="0" fillId="4" borderId="1" xfId="0" applyFill="1" applyBorder="1" applyAlignment="1" applyProtection="1">
      <alignment horizontal="center"/>
      <protection locked="0"/>
    </xf>
    <xf numFmtId="0" fontId="4" fillId="2" borderId="0" xfId="0" applyFont="1" applyFill="1" applyAlignment="1">
      <alignment horizontal="left"/>
    </xf>
    <xf numFmtId="0" fontId="1" fillId="2" borderId="0" xfId="0" applyFont="1" applyFill="1" applyAlignment="1">
      <alignment horizontal="left"/>
    </xf>
    <xf numFmtId="0" fontId="2" fillId="0" borderId="0" xfId="0" applyFont="1" applyAlignment="1">
      <alignment horizontal="left"/>
    </xf>
    <xf numFmtId="0" fontId="0" fillId="0" borderId="0" xfId="0" applyAlignment="1">
      <alignment horizontal="left"/>
    </xf>
    <xf numFmtId="0" fontId="0" fillId="0" borderId="0" xfId="0" applyAlignment="1">
      <alignment horizontal="left" vertical="center" wrapText="1"/>
    </xf>
  </cellXfs>
  <cellStyles count="6">
    <cellStyle name="Currency 2" xfId="2"/>
    <cellStyle name="Normal" xfId="0" builtinId="0"/>
    <cellStyle name="Procent" xfId="3" builtinId="5"/>
    <cellStyle name="Valuta 2" xfId="1"/>
    <cellStyle name="Valuta 3" xfId="4"/>
    <cellStyle name="Valuta 4" xfId="5"/>
  </cellStyles>
  <dxfs count="6">
    <dxf>
      <fill>
        <patternFill>
          <bgColor rgb="FFF60000"/>
        </patternFill>
      </fill>
    </dxf>
    <dxf>
      <fill>
        <patternFill>
          <bgColor rgb="FF92D050"/>
        </patternFill>
      </fill>
    </dxf>
    <dxf>
      <fill>
        <patternFill>
          <bgColor rgb="FFFF5B5B"/>
        </patternFill>
      </fill>
    </dxf>
    <dxf>
      <fill>
        <patternFill>
          <bgColor rgb="FFDDDDDD"/>
        </patternFill>
      </fill>
    </dxf>
    <dxf>
      <fill>
        <patternFill patternType="solid">
          <fgColor auto="1"/>
          <bgColor rgb="FFFFED9F"/>
        </patternFill>
      </fill>
    </dxf>
    <dxf>
      <font>
        <b/>
        <i val="0"/>
        <strike val="0"/>
      </font>
      <fill>
        <patternFill>
          <bgColor rgb="FFFDCB00"/>
        </patternFill>
      </fill>
      <border>
        <bottom style="medium">
          <color auto="1"/>
        </bottom>
      </border>
    </dxf>
  </dxfs>
  <tableStyles count="1" defaultTableStyle="TableStyleMedium2" defaultPivotStyle="PivotStyleLight16">
    <tableStyle name="ERST" pivot="0" count="3">
      <tableStyleElement type="headerRow" dxfId="5"/>
      <tableStyleElement type="totalRow" dxfId="4"/>
      <tableStyleElement type="firstRowStripe" dxfId="3"/>
    </tableStyle>
  </tableStyles>
  <colors>
    <mruColors>
      <color rgb="FFFF5B5B"/>
      <color rgb="FFF60000"/>
      <color rgb="FFE20000"/>
      <color rgb="FFD03808"/>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workbookViewId="0">
      <selection activeCell="D4" sqref="D4:F4"/>
    </sheetView>
  </sheetViews>
  <sheetFormatPr defaultRowHeight="15" x14ac:dyDescent="0.25"/>
  <cols>
    <col min="1" max="1" width="26.42578125" customWidth="1"/>
    <col min="2" max="2" width="25" customWidth="1"/>
    <col min="3" max="3" width="23.7109375" customWidth="1"/>
    <col min="4" max="4" width="33.85546875" customWidth="1"/>
    <col min="5" max="5" width="17.7109375" customWidth="1"/>
    <col min="6" max="6" width="32.140625" customWidth="1"/>
    <col min="7" max="7" width="17.140625" customWidth="1"/>
    <col min="8" max="15" width="15.7109375" customWidth="1"/>
  </cols>
  <sheetData>
    <row r="1" spans="1:6" ht="19.5" thickBot="1" x14ac:dyDescent="0.35">
      <c r="A1" s="94" t="s">
        <v>72</v>
      </c>
      <c r="B1" s="95"/>
      <c r="C1" s="95"/>
      <c r="D1" s="95"/>
      <c r="E1" s="95"/>
      <c r="F1" s="96"/>
    </row>
    <row r="2" spans="1:6" ht="19.5" thickBot="1" x14ac:dyDescent="0.35">
      <c r="A2" s="94" t="s">
        <v>113</v>
      </c>
      <c r="B2" s="95"/>
      <c r="C2" s="95"/>
      <c r="D2" s="95"/>
      <c r="E2" s="95"/>
      <c r="F2" s="96"/>
    </row>
    <row r="3" spans="1:6" x14ac:dyDescent="0.25">
      <c r="A3" s="3"/>
      <c r="B3" s="4"/>
      <c r="C3" s="4"/>
      <c r="D3" s="4"/>
      <c r="E3" s="4"/>
      <c r="F3" s="5"/>
    </row>
    <row r="4" spans="1:6" ht="19.5" thickBot="1" x14ac:dyDescent="0.35">
      <c r="A4" s="6" t="s">
        <v>5</v>
      </c>
      <c r="B4" s="7"/>
      <c r="C4" s="7"/>
      <c r="D4" s="99"/>
      <c r="E4" s="99"/>
      <c r="F4" s="100"/>
    </row>
    <row r="5" spans="1:6" ht="19.5" thickBot="1" x14ac:dyDescent="0.35">
      <c r="A5" s="6" t="s">
        <v>2</v>
      </c>
      <c r="B5" s="7"/>
      <c r="C5" s="7"/>
      <c r="D5" s="101"/>
      <c r="E5" s="101"/>
      <c r="F5" s="102"/>
    </row>
    <row r="6" spans="1:6" ht="19.5" thickBot="1" x14ac:dyDescent="0.35">
      <c r="A6" s="6" t="s">
        <v>3</v>
      </c>
      <c r="B6" s="7"/>
      <c r="C6" s="7"/>
      <c r="D6" s="103"/>
      <c r="E6" s="103"/>
      <c r="F6" s="104"/>
    </row>
    <row r="7" spans="1:6" x14ac:dyDescent="0.25">
      <c r="A7" s="8"/>
      <c r="B7" s="7"/>
      <c r="C7" s="7"/>
      <c r="D7" s="4"/>
      <c r="E7" s="4"/>
      <c r="F7" s="5"/>
    </row>
    <row r="8" spans="1:6" x14ac:dyDescent="0.25">
      <c r="A8" s="8"/>
      <c r="B8" s="7"/>
      <c r="C8" s="7"/>
      <c r="D8" s="4"/>
      <c r="E8" s="9" t="s">
        <v>6</v>
      </c>
      <c r="F8" s="10" t="s">
        <v>7</v>
      </c>
    </row>
    <row r="9" spans="1:6" ht="15.75" thickBot="1" x14ac:dyDescent="0.3">
      <c r="A9" s="11" t="s">
        <v>4</v>
      </c>
      <c r="B9" s="9"/>
      <c r="C9" s="9"/>
      <c r="D9" s="4"/>
      <c r="E9" s="85"/>
      <c r="F9" s="93"/>
    </row>
    <row r="10" spans="1:6" ht="15.75" thickBot="1" x14ac:dyDescent="0.3">
      <c r="A10" s="11"/>
      <c r="B10" s="9"/>
      <c r="C10" s="9"/>
      <c r="D10" s="4"/>
      <c r="E10" s="4"/>
      <c r="F10" s="5"/>
    </row>
    <row r="11" spans="1:6" ht="18.75" customHeight="1" thickBot="1" x14ac:dyDescent="0.35">
      <c r="A11" s="94" t="s">
        <v>96</v>
      </c>
      <c r="B11" s="95"/>
      <c r="C11" s="95"/>
      <c r="D11" s="95"/>
      <c r="E11" s="95"/>
      <c r="F11" s="96"/>
    </row>
    <row r="12" spans="1:6" x14ac:dyDescent="0.25">
      <c r="A12" s="11"/>
      <c r="B12" s="9"/>
      <c r="C12" s="9"/>
      <c r="D12" s="4"/>
      <c r="E12" s="4"/>
      <c r="F12" s="5"/>
    </row>
    <row r="13" spans="1:6" x14ac:dyDescent="0.25">
      <c r="A13" s="11" t="s">
        <v>117</v>
      </c>
      <c r="B13" s="9"/>
      <c r="C13" s="9"/>
      <c r="D13" s="4"/>
      <c r="E13" s="66"/>
      <c r="F13" s="5"/>
    </row>
    <row r="14" spans="1:6" x14ac:dyDescent="0.25">
      <c r="A14" s="11"/>
      <c r="B14" s="9"/>
      <c r="C14" s="9"/>
      <c r="D14" s="4"/>
      <c r="E14" s="4"/>
      <c r="F14" s="5"/>
    </row>
    <row r="15" spans="1:6" x14ac:dyDescent="0.25">
      <c r="A15" s="11" t="s">
        <v>105</v>
      </c>
      <c r="B15" s="9"/>
      <c r="C15" s="9"/>
      <c r="D15" s="4"/>
      <c r="E15" s="66"/>
      <c r="F15" s="5"/>
    </row>
    <row r="16" spans="1:6" x14ac:dyDescent="0.25">
      <c r="A16" s="11"/>
      <c r="B16" s="9"/>
      <c r="C16" s="9"/>
      <c r="D16" s="4"/>
      <c r="E16" s="65"/>
      <c r="F16" s="5"/>
    </row>
    <row r="17" spans="1:9" x14ac:dyDescent="0.25">
      <c r="A17" s="11" t="s">
        <v>104</v>
      </c>
      <c r="B17" s="9"/>
      <c r="C17" s="9"/>
      <c r="D17" s="4"/>
      <c r="E17" s="91" t="str">
        <f>IFERROR(IF(E13&gt;E15,"Fejl: Andel over 1",IF(0,0,E13/E15)),"0%")</f>
        <v>0%</v>
      </c>
      <c r="F17" s="5"/>
    </row>
    <row r="18" spans="1:9" ht="15.75" thickBot="1" x14ac:dyDescent="0.3">
      <c r="A18" s="11"/>
      <c r="B18" s="9"/>
      <c r="C18" s="9"/>
      <c r="D18" s="4"/>
      <c r="E18" s="4"/>
      <c r="F18" s="5"/>
    </row>
    <row r="19" spans="1:9" ht="19.5" thickBot="1" x14ac:dyDescent="0.35">
      <c r="A19" s="94" t="s">
        <v>97</v>
      </c>
      <c r="B19" s="95"/>
      <c r="C19" s="95"/>
      <c r="D19" s="95"/>
      <c r="E19" s="95"/>
      <c r="F19" s="96"/>
    </row>
    <row r="20" spans="1:9" x14ac:dyDescent="0.25">
      <c r="A20" s="73"/>
      <c r="B20" s="74"/>
      <c r="C20" s="74"/>
      <c r="D20" s="75"/>
      <c r="E20" s="75"/>
      <c r="F20" s="76"/>
    </row>
    <row r="21" spans="1:9" x14ac:dyDescent="0.25">
      <c r="A21" s="11" t="s">
        <v>116</v>
      </c>
      <c r="B21" s="9"/>
      <c r="C21" s="9"/>
      <c r="D21" s="4"/>
      <c r="E21" s="71"/>
      <c r="F21" s="5"/>
    </row>
    <row r="22" spans="1:9" x14ac:dyDescent="0.25">
      <c r="A22" s="11"/>
      <c r="B22" s="9"/>
      <c r="C22" s="9"/>
      <c r="D22" s="4"/>
      <c r="E22" s="4"/>
      <c r="F22" s="5"/>
    </row>
    <row r="23" spans="1:9" x14ac:dyDescent="0.25">
      <c r="A23" s="11" t="s">
        <v>114</v>
      </c>
      <c r="B23" s="9"/>
      <c r="C23" s="9"/>
      <c r="D23" s="4"/>
      <c r="E23" s="67"/>
      <c r="F23" s="5"/>
    </row>
    <row r="24" spans="1:9" x14ac:dyDescent="0.25">
      <c r="A24" s="11"/>
      <c r="B24" s="9"/>
      <c r="C24" s="9"/>
      <c r="D24" s="4"/>
      <c r="E24" s="4"/>
      <c r="F24" s="5"/>
    </row>
    <row r="25" spans="1:9" ht="15.75" thickBot="1" x14ac:dyDescent="0.3">
      <c r="A25" s="11" t="s">
        <v>118</v>
      </c>
      <c r="B25" s="9"/>
      <c r="C25" s="9"/>
      <c r="D25" s="4"/>
      <c r="E25" s="90" t="str">
        <f>IFERROR(IF(E21&gt;E23,"fejl: Andel over 1",IF((E21/E23)&gt;(E13/E15),E17,IF(0,0,E21/E23))),"0%")</f>
        <v>0%</v>
      </c>
      <c r="F25" s="92" t="str">
        <f>IFERROR(IF(E21/E23&gt;E13/E15,"Indsat loft svarende til procentsatsen i celle E17",""),"")</f>
        <v/>
      </c>
      <c r="I25" s="72"/>
    </row>
    <row r="26" spans="1:9" x14ac:dyDescent="0.25">
      <c r="A26" s="11"/>
      <c r="B26" s="9"/>
      <c r="C26" s="9"/>
      <c r="D26" s="4"/>
      <c r="E26" s="18"/>
      <c r="F26" s="5"/>
    </row>
    <row r="27" spans="1:9" ht="15.75" thickBot="1" x14ac:dyDescent="0.3">
      <c r="A27" s="11" t="s">
        <v>59</v>
      </c>
      <c r="B27" s="9"/>
      <c r="C27" s="9"/>
      <c r="D27" s="4"/>
      <c r="E27" s="89"/>
      <c r="F27" s="5"/>
    </row>
    <row r="28" spans="1:9" s="77" customFormat="1" x14ac:dyDescent="0.25">
      <c r="A28" s="11"/>
      <c r="B28" s="4"/>
      <c r="C28" s="4"/>
      <c r="D28" s="4"/>
      <c r="E28" s="78"/>
      <c r="F28" s="5"/>
    </row>
    <row r="29" spans="1:9" ht="19.5" thickBot="1" x14ac:dyDescent="0.35">
      <c r="A29" s="112" t="s">
        <v>71</v>
      </c>
      <c r="B29" s="113"/>
      <c r="C29" s="113"/>
      <c r="D29" s="113"/>
      <c r="E29" s="113"/>
      <c r="F29" s="114"/>
    </row>
    <row r="30" spans="1:9" x14ac:dyDescent="0.25">
      <c r="A30" s="105" t="s">
        <v>106</v>
      </c>
      <c r="B30" s="106"/>
      <c r="C30" s="106"/>
      <c r="D30" s="106"/>
      <c r="E30" s="106"/>
      <c r="F30" s="107"/>
    </row>
    <row r="31" spans="1:9" x14ac:dyDescent="0.25">
      <c r="A31" s="108"/>
      <c r="B31" s="106"/>
      <c r="C31" s="106"/>
      <c r="D31" s="106"/>
      <c r="E31" s="106"/>
      <c r="F31" s="107"/>
    </row>
    <row r="32" spans="1:9" x14ac:dyDescent="0.25">
      <c r="A32" s="108"/>
      <c r="B32" s="106"/>
      <c r="C32" s="106"/>
      <c r="D32" s="106"/>
      <c r="E32" s="106"/>
      <c r="F32" s="107"/>
    </row>
    <row r="33" spans="1:13" x14ac:dyDescent="0.25">
      <c r="A33" s="108"/>
      <c r="B33" s="106"/>
      <c r="C33" s="106"/>
      <c r="D33" s="106"/>
      <c r="E33" s="106"/>
      <c r="F33" s="107"/>
    </row>
    <row r="34" spans="1:13" x14ac:dyDescent="0.25">
      <c r="A34" s="108"/>
      <c r="B34" s="106"/>
      <c r="C34" s="106"/>
      <c r="D34" s="106"/>
      <c r="E34" s="106"/>
      <c r="F34" s="107"/>
    </row>
    <row r="35" spans="1:13" x14ac:dyDescent="0.25">
      <c r="A35" s="108"/>
      <c r="B35" s="106"/>
      <c r="C35" s="106"/>
      <c r="D35" s="106"/>
      <c r="E35" s="106"/>
      <c r="F35" s="107"/>
    </row>
    <row r="36" spans="1:13" x14ac:dyDescent="0.25">
      <c r="A36" s="108"/>
      <c r="B36" s="106"/>
      <c r="C36" s="106"/>
      <c r="D36" s="106"/>
      <c r="E36" s="106"/>
      <c r="F36" s="107"/>
    </row>
    <row r="37" spans="1:13" ht="15.75" thickBot="1" x14ac:dyDescent="0.3">
      <c r="A37" s="109"/>
      <c r="B37" s="110"/>
      <c r="C37" s="110"/>
      <c r="D37" s="110"/>
      <c r="E37" s="110"/>
      <c r="F37" s="111"/>
    </row>
    <row r="39" spans="1:13" ht="18.75" x14ac:dyDescent="0.3">
      <c r="A39" s="13" t="s">
        <v>50</v>
      </c>
      <c r="B39" s="13"/>
      <c r="C39" s="13"/>
      <c r="D39" s="13"/>
      <c r="E39" s="13"/>
      <c r="F39" s="13"/>
      <c r="H39" s="24"/>
      <c r="I39" s="22"/>
      <c r="J39" s="22"/>
      <c r="K39" s="22"/>
      <c r="L39" s="22"/>
      <c r="M39" s="22"/>
    </row>
    <row r="40" spans="1:13" ht="18.75" x14ac:dyDescent="0.3">
      <c r="A40" s="13"/>
      <c r="B40" s="13"/>
      <c r="C40" s="13"/>
      <c r="D40" s="12"/>
      <c r="E40" s="12"/>
      <c r="F40" s="12"/>
      <c r="H40" s="24"/>
      <c r="I40" s="22"/>
      <c r="J40" s="22"/>
      <c r="K40" s="22"/>
      <c r="L40" s="22"/>
      <c r="M40" s="22"/>
    </row>
    <row r="41" spans="1:13" x14ac:dyDescent="0.25">
      <c r="A41" s="39" t="s">
        <v>94</v>
      </c>
      <c r="B41" s="39" t="s">
        <v>81</v>
      </c>
      <c r="C41" s="40" t="s">
        <v>86</v>
      </c>
      <c r="D41" s="41" t="s">
        <v>82</v>
      </c>
      <c r="E41" s="41" t="s">
        <v>83</v>
      </c>
      <c r="F41" s="42"/>
      <c r="H41" s="25"/>
      <c r="I41" s="22"/>
      <c r="J41" s="22"/>
      <c r="K41" s="22"/>
      <c r="L41" s="22"/>
      <c r="M41" s="26"/>
    </row>
    <row r="42" spans="1:13" x14ac:dyDescent="0.25">
      <c r="A42" s="88"/>
      <c r="B42" s="50">
        <f>IF(A42*0.65*0.65&gt;16000,16000,A42*0.65*0.65)</f>
        <v>0</v>
      </c>
      <c r="C42" s="88"/>
      <c r="D42" s="51">
        <f>IF(C42*0.65&gt;16000,16000,C42*0.65)</f>
        <v>0</v>
      </c>
      <c r="E42" s="51">
        <f>IF(B42&lt;D42,0,B42-D42)</f>
        <v>0</v>
      </c>
      <c r="F42" s="64"/>
      <c r="H42" s="22"/>
      <c r="I42" s="22"/>
      <c r="J42" s="22"/>
      <c r="K42" s="22"/>
      <c r="L42" s="22"/>
      <c r="M42" s="22"/>
    </row>
    <row r="43" spans="1:13" x14ac:dyDescent="0.25">
      <c r="H43" s="22"/>
      <c r="I43" s="22"/>
      <c r="J43" s="22"/>
      <c r="K43" s="22"/>
      <c r="L43" s="22"/>
      <c r="M43" s="22"/>
    </row>
    <row r="44" spans="1:13" ht="18.75" x14ac:dyDescent="0.3">
      <c r="A44" s="13" t="s">
        <v>110</v>
      </c>
      <c r="B44" s="13"/>
      <c r="C44" s="13"/>
      <c r="D44" s="13"/>
      <c r="E44" s="13"/>
      <c r="F44" s="13"/>
      <c r="H44" s="24"/>
      <c r="I44" s="24"/>
      <c r="J44" s="24"/>
      <c r="K44" s="24"/>
      <c r="L44" s="24"/>
      <c r="M44" s="24"/>
    </row>
    <row r="45" spans="1:13" x14ac:dyDescent="0.25">
      <c r="A45" s="12" t="s">
        <v>51</v>
      </c>
      <c r="B45" s="12" t="s">
        <v>53</v>
      </c>
      <c r="C45" s="2"/>
      <c r="D45" s="12" t="s">
        <v>87</v>
      </c>
      <c r="E45" s="12" t="s">
        <v>88</v>
      </c>
      <c r="F45" s="12" t="s">
        <v>54</v>
      </c>
    </row>
    <row r="46" spans="1:13" x14ac:dyDescent="0.25">
      <c r="A46" s="15">
        <v>1</v>
      </c>
      <c r="B46" s="80" t="s">
        <v>52</v>
      </c>
      <c r="C46" s="81"/>
      <c r="D46" s="82">
        <v>0</v>
      </c>
      <c r="E46" s="83">
        <v>0</v>
      </c>
      <c r="F46" s="81"/>
    </row>
    <row r="47" spans="1:13" x14ac:dyDescent="0.25">
      <c r="A47" s="15">
        <v>2</v>
      </c>
      <c r="B47" s="80" t="s">
        <v>52</v>
      </c>
      <c r="C47" s="81"/>
      <c r="D47" s="82">
        <v>0</v>
      </c>
      <c r="E47" s="83">
        <v>0</v>
      </c>
      <c r="F47" s="81"/>
    </row>
    <row r="48" spans="1:13" x14ac:dyDescent="0.25">
      <c r="A48" s="15">
        <v>3</v>
      </c>
      <c r="B48" s="80" t="s">
        <v>52</v>
      </c>
      <c r="C48" s="81"/>
      <c r="D48" s="82">
        <v>0</v>
      </c>
      <c r="E48" s="83">
        <v>0</v>
      </c>
      <c r="F48" s="81"/>
    </row>
    <row r="49" spans="1:6" x14ac:dyDescent="0.25">
      <c r="A49" s="15">
        <v>4</v>
      </c>
      <c r="B49" s="80" t="s">
        <v>52</v>
      </c>
      <c r="C49" s="81"/>
      <c r="D49" s="82">
        <v>0</v>
      </c>
      <c r="E49" s="83">
        <v>0</v>
      </c>
      <c r="F49" s="81"/>
    </row>
    <row r="50" spans="1:6" x14ac:dyDescent="0.25">
      <c r="A50" s="15">
        <v>5</v>
      </c>
      <c r="B50" s="80" t="s">
        <v>52</v>
      </c>
      <c r="C50" s="81"/>
      <c r="D50" s="82">
        <v>0</v>
      </c>
      <c r="E50" s="83">
        <v>0</v>
      </c>
      <c r="F50" s="81"/>
    </row>
    <row r="51" spans="1:6" x14ac:dyDescent="0.25">
      <c r="A51" s="15">
        <v>6</v>
      </c>
      <c r="B51" s="80" t="s">
        <v>52</v>
      </c>
      <c r="C51" s="81"/>
      <c r="D51" s="82">
        <v>0</v>
      </c>
      <c r="E51" s="83">
        <v>0</v>
      </c>
      <c r="F51" s="81"/>
    </row>
    <row r="52" spans="1:6" x14ac:dyDescent="0.25">
      <c r="A52" s="15">
        <v>7</v>
      </c>
      <c r="B52" s="80" t="s">
        <v>52</v>
      </c>
      <c r="C52" s="81"/>
      <c r="D52" s="82">
        <v>0</v>
      </c>
      <c r="E52" s="83">
        <v>0</v>
      </c>
      <c r="F52" s="81"/>
    </row>
    <row r="53" spans="1:6" x14ac:dyDescent="0.25">
      <c r="A53" s="15">
        <v>8</v>
      </c>
      <c r="B53" s="80" t="s">
        <v>52</v>
      </c>
      <c r="C53" s="81"/>
      <c r="D53" s="82">
        <v>0</v>
      </c>
      <c r="E53" s="83">
        <v>0</v>
      </c>
      <c r="F53" s="81"/>
    </row>
    <row r="54" spans="1:6" x14ac:dyDescent="0.25">
      <c r="A54" s="15">
        <v>9</v>
      </c>
      <c r="B54" s="80" t="s">
        <v>52</v>
      </c>
      <c r="C54" s="81"/>
      <c r="D54" s="82">
        <v>0</v>
      </c>
      <c r="E54" s="83">
        <v>0</v>
      </c>
      <c r="F54" s="81"/>
    </row>
    <row r="55" spans="1:6" ht="15.75" thickBot="1" x14ac:dyDescent="0.3">
      <c r="A55" s="23">
        <v>10</v>
      </c>
      <c r="B55" s="84" t="s">
        <v>52</v>
      </c>
      <c r="C55" s="85"/>
      <c r="D55" s="86">
        <v>0</v>
      </c>
      <c r="E55" s="87">
        <v>0</v>
      </c>
      <c r="F55" s="85"/>
    </row>
    <row r="56" spans="1:6" ht="15.75" x14ac:dyDescent="0.25">
      <c r="A56" s="97" t="s">
        <v>112</v>
      </c>
      <c r="B56" s="97"/>
      <c r="C56" s="97"/>
      <c r="D56" s="97"/>
      <c r="E56" s="31"/>
      <c r="F56" s="31">
        <f>SUBTOTAL(9,D46:D55)</f>
        <v>0</v>
      </c>
    </row>
    <row r="57" spans="1:6" ht="15.75" x14ac:dyDescent="0.25">
      <c r="A57" s="98" t="s">
        <v>57</v>
      </c>
      <c r="B57" s="98"/>
      <c r="C57" s="98"/>
      <c r="D57" s="98"/>
      <c r="E57" s="32"/>
      <c r="F57" s="32">
        <f>SUBTOTAL(9,E46:E55)</f>
        <v>0</v>
      </c>
    </row>
    <row r="59" spans="1:6" ht="18.75" x14ac:dyDescent="0.3">
      <c r="A59" s="13" t="s">
        <v>111</v>
      </c>
      <c r="B59" s="13"/>
      <c r="C59" s="13"/>
      <c r="D59" s="13"/>
      <c r="E59" s="13"/>
      <c r="F59" s="13"/>
    </row>
    <row r="60" spans="1:6" x14ac:dyDescent="0.25">
      <c r="A60" s="12" t="s">
        <v>51</v>
      </c>
      <c r="B60" s="12" t="s">
        <v>53</v>
      </c>
      <c r="C60" s="2"/>
      <c r="D60" s="12" t="s">
        <v>87</v>
      </c>
      <c r="E60" s="12" t="s">
        <v>88</v>
      </c>
      <c r="F60" s="12" t="s">
        <v>54</v>
      </c>
    </row>
    <row r="61" spans="1:6" x14ac:dyDescent="0.25">
      <c r="A61" s="15">
        <v>1</v>
      </c>
      <c r="B61" s="80" t="s">
        <v>52</v>
      </c>
      <c r="C61" s="81"/>
      <c r="D61" s="82">
        <v>0</v>
      </c>
      <c r="E61" s="83">
        <v>0</v>
      </c>
      <c r="F61" s="81"/>
    </row>
    <row r="62" spans="1:6" x14ac:dyDescent="0.25">
      <c r="A62" s="15">
        <v>2</v>
      </c>
      <c r="B62" s="80" t="s">
        <v>52</v>
      </c>
      <c r="C62" s="81"/>
      <c r="D62" s="82">
        <v>0</v>
      </c>
      <c r="E62" s="83">
        <v>0</v>
      </c>
      <c r="F62" s="81"/>
    </row>
    <row r="63" spans="1:6" x14ac:dyDescent="0.25">
      <c r="A63" s="15">
        <v>3</v>
      </c>
      <c r="B63" s="80" t="s">
        <v>52</v>
      </c>
      <c r="C63" s="81"/>
      <c r="D63" s="82">
        <v>0</v>
      </c>
      <c r="E63" s="83">
        <v>0</v>
      </c>
      <c r="F63" s="81"/>
    </row>
    <row r="64" spans="1:6" x14ac:dyDescent="0.25">
      <c r="A64" s="15">
        <v>4</v>
      </c>
      <c r="B64" s="80" t="s">
        <v>52</v>
      </c>
      <c r="C64" s="81"/>
      <c r="D64" s="82">
        <v>0</v>
      </c>
      <c r="E64" s="83">
        <v>0</v>
      </c>
      <c r="F64" s="81"/>
    </row>
    <row r="65" spans="1:7" x14ac:dyDescent="0.25">
      <c r="A65" s="15">
        <v>5</v>
      </c>
      <c r="B65" s="80" t="s">
        <v>52</v>
      </c>
      <c r="C65" s="81"/>
      <c r="D65" s="82">
        <v>0</v>
      </c>
      <c r="E65" s="83">
        <v>0</v>
      </c>
      <c r="F65" s="81"/>
    </row>
    <row r="66" spans="1:7" x14ac:dyDescent="0.25">
      <c r="A66" s="15">
        <v>6</v>
      </c>
      <c r="B66" s="80" t="s">
        <v>52</v>
      </c>
      <c r="C66" s="81"/>
      <c r="D66" s="82">
        <v>0</v>
      </c>
      <c r="E66" s="83">
        <v>0</v>
      </c>
      <c r="F66" s="81"/>
    </row>
    <row r="67" spans="1:7" x14ac:dyDescent="0.25">
      <c r="A67" s="15">
        <v>7</v>
      </c>
      <c r="B67" s="80" t="s">
        <v>52</v>
      </c>
      <c r="C67" s="81"/>
      <c r="D67" s="82">
        <v>0</v>
      </c>
      <c r="E67" s="83">
        <v>0</v>
      </c>
      <c r="F67" s="81"/>
    </row>
    <row r="68" spans="1:7" x14ac:dyDescent="0.25">
      <c r="A68" s="15">
        <v>8</v>
      </c>
      <c r="B68" s="80" t="s">
        <v>52</v>
      </c>
      <c r="C68" s="81"/>
      <c r="D68" s="82">
        <v>0</v>
      </c>
      <c r="E68" s="83">
        <v>0</v>
      </c>
      <c r="F68" s="81"/>
    </row>
    <row r="69" spans="1:7" x14ac:dyDescent="0.25">
      <c r="A69" s="15">
        <v>9</v>
      </c>
      <c r="B69" s="80" t="s">
        <v>52</v>
      </c>
      <c r="C69" s="81"/>
      <c r="D69" s="82">
        <v>0</v>
      </c>
      <c r="E69" s="83">
        <v>0</v>
      </c>
      <c r="F69" s="81"/>
    </row>
    <row r="70" spans="1:7" ht="15.75" thickBot="1" x14ac:dyDescent="0.3">
      <c r="A70" s="23">
        <v>10</v>
      </c>
      <c r="B70" s="84" t="s">
        <v>52</v>
      </c>
      <c r="C70" s="85"/>
      <c r="D70" s="86">
        <v>0</v>
      </c>
      <c r="E70" s="87">
        <v>0</v>
      </c>
      <c r="F70" s="85"/>
    </row>
    <row r="71" spans="1:7" ht="15.75" x14ac:dyDescent="0.25">
      <c r="A71" s="16" t="s">
        <v>89</v>
      </c>
      <c r="B71" s="1"/>
      <c r="C71" s="1"/>
      <c r="D71" s="31"/>
      <c r="E71" s="31"/>
      <c r="F71" s="31">
        <f>SUBTOTAL(9,D61:D70)</f>
        <v>0</v>
      </c>
    </row>
    <row r="72" spans="1:7" x14ac:dyDescent="0.25">
      <c r="A72" s="28" t="s">
        <v>101</v>
      </c>
      <c r="B72" s="27"/>
      <c r="C72" s="27"/>
      <c r="D72" s="46"/>
      <c r="E72" s="46"/>
      <c r="F72" s="46">
        <f>F71*E17</f>
        <v>0</v>
      </c>
    </row>
    <row r="73" spans="1:7" ht="15.75" x14ac:dyDescent="0.25">
      <c r="A73" s="16" t="s">
        <v>79</v>
      </c>
      <c r="B73" s="1"/>
      <c r="C73" s="1"/>
      <c r="D73" s="32"/>
      <c r="E73" s="32"/>
      <c r="F73" s="32">
        <f>SUBTOTAL(9,E61:E70)</f>
        <v>0</v>
      </c>
    </row>
    <row r="74" spans="1:7" s="22" customFormat="1" x14ac:dyDescent="0.25">
      <c r="A74" s="28" t="s">
        <v>102</v>
      </c>
      <c r="B74" s="27"/>
      <c r="C74" s="27"/>
      <c r="D74" s="33"/>
      <c r="E74" s="33"/>
      <c r="F74" s="33">
        <f>F73*E25</f>
        <v>0</v>
      </c>
    </row>
    <row r="76" spans="1:7" ht="18.75" x14ac:dyDescent="0.3">
      <c r="A76" s="30" t="s">
        <v>98</v>
      </c>
      <c r="B76" s="19"/>
      <c r="C76" s="19"/>
      <c r="D76" s="19"/>
      <c r="E76" s="19"/>
      <c r="F76" s="19"/>
    </row>
    <row r="77" spans="1:7" ht="14.45" customHeight="1" x14ac:dyDescent="0.25">
      <c r="A77" s="29" t="s">
        <v>90</v>
      </c>
      <c r="B77" s="1"/>
      <c r="C77" s="1"/>
      <c r="D77" s="1"/>
      <c r="E77" s="1"/>
      <c r="F77" s="17">
        <f>F56+F72</f>
        <v>0</v>
      </c>
      <c r="G77" s="49"/>
    </row>
    <row r="78" spans="1:7" x14ac:dyDescent="0.25">
      <c r="A78" s="20" t="s">
        <v>91</v>
      </c>
      <c r="B78" s="19"/>
      <c r="C78" s="19"/>
      <c r="D78" s="19"/>
      <c r="E78" s="19"/>
      <c r="F78" s="21">
        <f>IF(F77*0.65&gt;300000,300000,F77*0.65)</f>
        <v>0</v>
      </c>
    </row>
    <row r="79" spans="1:7" x14ac:dyDescent="0.25">
      <c r="A79" s="29" t="s">
        <v>92</v>
      </c>
      <c r="B79" s="1"/>
      <c r="C79" s="1"/>
      <c r="D79" s="1"/>
      <c r="E79" s="1"/>
      <c r="F79" s="17">
        <f>IF(A42*0.65&gt;16000,16000,A42*0.65)</f>
        <v>0</v>
      </c>
    </row>
    <row r="80" spans="1:7" x14ac:dyDescent="0.25">
      <c r="A80" s="20" t="s">
        <v>115</v>
      </c>
      <c r="B80" s="19"/>
      <c r="C80" s="19"/>
      <c r="D80" s="19"/>
      <c r="E80" s="19"/>
      <c r="F80" s="43">
        <f>IF(F78+F79&lt;300000,F78+F79,300000)</f>
        <v>0</v>
      </c>
    </row>
    <row r="81" spans="1:6" x14ac:dyDescent="0.25">
      <c r="A81" s="29" t="s">
        <v>55</v>
      </c>
      <c r="B81" s="1"/>
      <c r="C81" s="1"/>
      <c r="D81" s="1"/>
      <c r="E81" s="1"/>
      <c r="F81" s="17">
        <f>E27</f>
        <v>0</v>
      </c>
    </row>
    <row r="82" spans="1:6" x14ac:dyDescent="0.25">
      <c r="A82" s="20" t="s">
        <v>108</v>
      </c>
      <c r="B82" s="19"/>
      <c r="C82" s="19"/>
      <c r="D82" s="19"/>
      <c r="E82" s="19"/>
      <c r="F82" s="43">
        <f>IF(B42=D42,0,F80-F81)</f>
        <v>0</v>
      </c>
    </row>
    <row r="83" spans="1:6" x14ac:dyDescent="0.25">
      <c r="A83" s="25"/>
      <c r="B83" s="22"/>
      <c r="C83" s="22"/>
      <c r="D83" s="22"/>
      <c r="E83" s="22"/>
      <c r="F83" s="45"/>
    </row>
    <row r="84" spans="1:6" ht="18.75" x14ac:dyDescent="0.3">
      <c r="A84" s="30" t="s">
        <v>56</v>
      </c>
      <c r="B84" s="19"/>
      <c r="C84" s="19"/>
      <c r="D84" s="19"/>
      <c r="E84" s="19"/>
      <c r="F84" s="43"/>
    </row>
    <row r="85" spans="1:6" x14ac:dyDescent="0.25">
      <c r="A85" s="29" t="s">
        <v>70</v>
      </c>
      <c r="B85" s="1"/>
      <c r="C85" s="1"/>
      <c r="D85" s="1"/>
      <c r="E85" s="1"/>
      <c r="F85" s="17">
        <f>SUM(F57+F74)</f>
        <v>0</v>
      </c>
    </row>
    <row r="86" spans="1:6" x14ac:dyDescent="0.25">
      <c r="A86" s="20" t="s">
        <v>58</v>
      </c>
      <c r="B86" s="19"/>
      <c r="C86" s="19"/>
      <c r="D86" s="19"/>
      <c r="E86" s="19"/>
      <c r="F86" s="63">
        <f>IF(F85*0.65&lt;300000,F85*0.65,300000)</f>
        <v>0</v>
      </c>
    </row>
    <row r="87" spans="1:6" x14ac:dyDescent="0.25">
      <c r="A87" s="29" t="s">
        <v>103</v>
      </c>
      <c r="B87" s="1"/>
      <c r="C87" s="1"/>
      <c r="D87" s="1"/>
      <c r="E87" s="1"/>
      <c r="F87" s="44">
        <f>IF(D42+F86&gt;300000,300000,D42+F86)</f>
        <v>0</v>
      </c>
    </row>
    <row r="88" spans="1:6" x14ac:dyDescent="0.25">
      <c r="A88" s="25"/>
      <c r="B88" s="22"/>
      <c r="C88" s="22"/>
      <c r="D88" s="22"/>
      <c r="E88" s="22"/>
      <c r="F88" s="45"/>
    </row>
    <row r="89" spans="1:6" ht="18.75" x14ac:dyDescent="0.3">
      <c r="A89" s="30" t="s">
        <v>83</v>
      </c>
      <c r="B89" s="19"/>
      <c r="C89" s="19"/>
      <c r="D89" s="19"/>
      <c r="E89" s="19"/>
      <c r="F89" s="43"/>
    </row>
    <row r="90" spans="1:6" x14ac:dyDescent="0.25">
      <c r="A90" s="29" t="s">
        <v>80</v>
      </c>
      <c r="B90" s="1"/>
      <c r="C90" s="1"/>
      <c r="D90" s="1"/>
      <c r="E90" s="1"/>
      <c r="F90" s="62">
        <f>IF(F78&gt;F86,F78-F86,0)</f>
        <v>0</v>
      </c>
    </row>
    <row r="91" spans="1:6" x14ac:dyDescent="0.25">
      <c r="A91" s="20" t="s">
        <v>93</v>
      </c>
      <c r="B91" s="19"/>
      <c r="C91" s="19"/>
      <c r="D91" s="19"/>
      <c r="E91" s="19"/>
      <c r="F91" s="63">
        <f>E42</f>
        <v>0</v>
      </c>
    </row>
    <row r="92" spans="1:6" ht="15.75" thickBot="1" x14ac:dyDescent="0.3">
      <c r="A92" s="25"/>
      <c r="B92" s="22"/>
      <c r="C92" s="22"/>
      <c r="D92" s="22"/>
      <c r="E92" s="22"/>
      <c r="F92" s="52"/>
    </row>
    <row r="93" spans="1:6" ht="18.75" x14ac:dyDescent="0.3">
      <c r="A93" s="53" t="s">
        <v>95</v>
      </c>
      <c r="B93" s="54"/>
      <c r="C93" s="54"/>
      <c r="D93" s="54"/>
      <c r="E93" s="54"/>
      <c r="F93" s="55"/>
    </row>
    <row r="94" spans="1:6" ht="15" customHeight="1" x14ac:dyDescent="0.25">
      <c r="A94" s="56" t="s">
        <v>84</v>
      </c>
      <c r="B94" s="57"/>
      <c r="C94" s="57"/>
      <c r="D94" s="57"/>
      <c r="E94" s="57"/>
      <c r="F94" s="60">
        <f>F90+F91</f>
        <v>0</v>
      </c>
    </row>
    <row r="95" spans="1:6" ht="15" customHeight="1" thickBot="1" x14ac:dyDescent="0.3">
      <c r="A95" s="58" t="s">
        <v>108</v>
      </c>
      <c r="B95" s="59"/>
      <c r="C95" s="59"/>
      <c r="D95" s="59"/>
      <c r="E95" s="59"/>
      <c r="F95" s="61">
        <f>IF(B42=D42,0,F80-F81)</f>
        <v>0</v>
      </c>
    </row>
    <row r="96" spans="1:6" ht="15.75" thickBot="1" x14ac:dyDescent="0.3">
      <c r="A96" s="68" t="str">
        <f>IF(OR(F96&lt;0,F96=F94),"Tilbagebetaling til Slots- og Kulturstyrelsen","Udbetaling til tilskudsmodtager")</f>
        <v>Tilbagebetaling til Slots- og Kulturstyrelsen</v>
      </c>
      <c r="B96" s="69"/>
      <c r="C96" s="69"/>
      <c r="D96" s="69"/>
      <c r="E96" s="69"/>
      <c r="F96" s="70">
        <f>IF(F91&gt;0*(OR((F90+F91)&gt;F90)),F94,(F95-F90))</f>
        <v>0</v>
      </c>
    </row>
  </sheetData>
  <sheetProtection algorithmName="SHA-512" hashValue="d9w2jnRgu14ncI8KEFiWH7ihHVgHIs6gBBL7zJOik28xGskjvpnDOCun+1jLcDeU6ifHn5JvaHDMnmLg9/o+bw==" saltValue="0ysZ/MSaX9HWD+t71efSNQ==" spinCount="100000" sheet="1" objects="1" scenarios="1" selectLockedCells="1"/>
  <mergeCells count="11">
    <mergeCell ref="A1:F1"/>
    <mergeCell ref="A56:D56"/>
    <mergeCell ref="A57:D57"/>
    <mergeCell ref="A2:F2"/>
    <mergeCell ref="D4:F4"/>
    <mergeCell ref="D5:F5"/>
    <mergeCell ref="D6:F6"/>
    <mergeCell ref="A30:F37"/>
    <mergeCell ref="A29:F29"/>
    <mergeCell ref="A11:F11"/>
    <mergeCell ref="A19:F19"/>
  </mergeCells>
  <conditionalFormatting sqref="F96">
    <cfRule type="expression" dxfId="2" priority="1">
      <formula>$F$96=$F$94</formula>
    </cfRule>
    <cfRule type="cellIs" dxfId="1" priority="2" operator="greaterThan">
      <formula>0</formula>
    </cfRule>
    <cfRule type="cellIs" dxfId="0" priority="3" operator="lessThan">
      <formula>0</formula>
    </cfRule>
  </conditionalFormatting>
  <dataValidations count="1">
    <dataValidation type="decimal" allowBlank="1" showInputMessage="1" showErrorMessage="1" sqref="E27:E28">
      <formula1>0</formula1>
      <formula2>300000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Lister!$A$3:$A$18</xm:f>
          </x14:formula1>
          <xm:sqref>E9:F9</xm:sqref>
        </x14:dataValidation>
        <x14:dataValidation type="list" allowBlank="1" showInputMessage="1" showErrorMessage="1">
          <x14:formula1>
            <xm:f>Lister!$A$46:$A$50</xm:f>
          </x14:formula1>
          <xm:sqref>B46:B55</xm:sqref>
        </x14:dataValidation>
        <x14:dataValidation type="list" allowBlank="1" showInputMessage="1" showErrorMessage="1">
          <x14:formula1>
            <xm:f>Lister!$A$54:$A$61</xm:f>
          </x14:formula1>
          <xm:sqref>B61:B70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61"/>
  <sheetViews>
    <sheetView workbookViewId="0">
      <selection activeCell="D22" sqref="D22"/>
    </sheetView>
  </sheetViews>
  <sheetFormatPr defaultRowHeight="15" x14ac:dyDescent="0.25"/>
  <sheetData>
    <row r="3" spans="1:1" x14ac:dyDescent="0.25">
      <c r="A3" t="s">
        <v>8</v>
      </c>
    </row>
    <row r="4" spans="1:1" x14ac:dyDescent="0.25">
      <c r="A4" t="s">
        <v>9</v>
      </c>
    </row>
    <row r="5" spans="1:1" x14ac:dyDescent="0.25">
      <c r="A5" t="s">
        <v>10</v>
      </c>
    </row>
    <row r="6" spans="1:1" x14ac:dyDescent="0.25">
      <c r="A6" t="s">
        <v>11</v>
      </c>
    </row>
    <row r="7" spans="1:1" x14ac:dyDescent="0.25">
      <c r="A7" t="s">
        <v>12</v>
      </c>
    </row>
    <row r="8" spans="1:1" x14ac:dyDescent="0.25">
      <c r="A8" t="s">
        <v>13</v>
      </c>
    </row>
    <row r="9" spans="1:1" x14ac:dyDescent="0.25">
      <c r="A9" t="s">
        <v>14</v>
      </c>
    </row>
    <row r="10" spans="1:1" x14ac:dyDescent="0.25">
      <c r="A10" t="s">
        <v>15</v>
      </c>
    </row>
    <row r="11" spans="1:1" x14ac:dyDescent="0.25">
      <c r="A11" t="s">
        <v>16</v>
      </c>
    </row>
    <row r="12" spans="1:1" x14ac:dyDescent="0.25">
      <c r="A12" t="s">
        <v>17</v>
      </c>
    </row>
    <row r="13" spans="1:1" x14ac:dyDescent="0.25">
      <c r="A13" t="s">
        <v>18</v>
      </c>
    </row>
    <row r="14" spans="1:1" x14ac:dyDescent="0.25">
      <c r="A14" t="s">
        <v>19</v>
      </c>
    </row>
    <row r="15" spans="1:1" x14ac:dyDescent="0.25">
      <c r="A15" t="s">
        <v>20</v>
      </c>
    </row>
    <row r="16" spans="1:1" x14ac:dyDescent="0.25">
      <c r="A16" t="s">
        <v>21</v>
      </c>
    </row>
    <row r="17" spans="1:1" x14ac:dyDescent="0.25">
      <c r="A17" t="s">
        <v>22</v>
      </c>
    </row>
    <row r="18" spans="1:1" x14ac:dyDescent="0.25">
      <c r="A18" t="s">
        <v>23</v>
      </c>
    </row>
    <row r="19" spans="1:1" x14ac:dyDescent="0.25">
      <c r="A19" t="s">
        <v>24</v>
      </c>
    </row>
    <row r="20" spans="1:1" x14ac:dyDescent="0.25">
      <c r="A20" t="s">
        <v>25</v>
      </c>
    </row>
    <row r="21" spans="1:1" x14ac:dyDescent="0.25">
      <c r="A21" t="s">
        <v>26</v>
      </c>
    </row>
    <row r="22" spans="1:1" x14ac:dyDescent="0.25">
      <c r="A22" t="s">
        <v>27</v>
      </c>
    </row>
    <row r="23" spans="1:1" x14ac:dyDescent="0.25">
      <c r="A23" t="s">
        <v>28</v>
      </c>
    </row>
    <row r="24" spans="1:1" x14ac:dyDescent="0.25">
      <c r="A24" t="s">
        <v>29</v>
      </c>
    </row>
    <row r="25" spans="1:1" x14ac:dyDescent="0.25">
      <c r="A25" t="s">
        <v>30</v>
      </c>
    </row>
    <row r="26" spans="1:1" x14ac:dyDescent="0.25">
      <c r="A26" t="s">
        <v>31</v>
      </c>
    </row>
    <row r="27" spans="1:1" x14ac:dyDescent="0.25">
      <c r="A27" t="s">
        <v>32</v>
      </c>
    </row>
    <row r="28" spans="1:1" x14ac:dyDescent="0.25">
      <c r="A28" t="s">
        <v>33</v>
      </c>
    </row>
    <row r="29" spans="1:1" x14ac:dyDescent="0.25">
      <c r="A29" t="s">
        <v>34</v>
      </c>
    </row>
    <row r="30" spans="1:1" x14ac:dyDescent="0.25">
      <c r="A30" t="s">
        <v>35</v>
      </c>
    </row>
    <row r="31" spans="1:1" x14ac:dyDescent="0.25">
      <c r="A31" t="s">
        <v>36</v>
      </c>
    </row>
    <row r="32" spans="1:1" x14ac:dyDescent="0.25">
      <c r="A32" t="s">
        <v>37</v>
      </c>
    </row>
    <row r="33" spans="1:1" x14ac:dyDescent="0.25">
      <c r="A33" t="s">
        <v>38</v>
      </c>
    </row>
    <row r="35" spans="1:1" x14ac:dyDescent="0.25">
      <c r="A35" t="s">
        <v>62</v>
      </c>
    </row>
    <row r="36" spans="1:1" x14ac:dyDescent="0.25">
      <c r="A36" s="14" t="s">
        <v>44</v>
      </c>
    </row>
    <row r="37" spans="1:1" x14ac:dyDescent="0.25">
      <c r="A37" s="14" t="s">
        <v>45</v>
      </c>
    </row>
    <row r="38" spans="1:1" x14ac:dyDescent="0.25">
      <c r="A38" s="14" t="s">
        <v>46</v>
      </c>
    </row>
    <row r="39" spans="1:1" x14ac:dyDescent="0.25">
      <c r="A39" s="14" t="s">
        <v>47</v>
      </c>
    </row>
    <row r="40" spans="1:1" x14ac:dyDescent="0.25">
      <c r="A40" s="14" t="s">
        <v>48</v>
      </c>
    </row>
    <row r="41" spans="1:1" x14ac:dyDescent="0.25">
      <c r="A41" s="14" t="s">
        <v>49</v>
      </c>
    </row>
    <row r="45" spans="1:1" x14ac:dyDescent="0.25">
      <c r="A45" t="s">
        <v>61</v>
      </c>
    </row>
    <row r="46" spans="1:1" x14ac:dyDescent="0.25">
      <c r="A46" s="14" t="s">
        <v>39</v>
      </c>
    </row>
    <row r="47" spans="1:1" x14ac:dyDescent="0.25">
      <c r="A47" s="14" t="s">
        <v>40</v>
      </c>
    </row>
    <row r="48" spans="1:1" x14ac:dyDescent="0.25">
      <c r="A48" s="14" t="s">
        <v>41</v>
      </c>
    </row>
    <row r="49" spans="1:1" x14ac:dyDescent="0.25">
      <c r="A49" s="14" t="s">
        <v>42</v>
      </c>
    </row>
    <row r="50" spans="1:1" x14ac:dyDescent="0.25">
      <c r="A50" s="14" t="s">
        <v>43</v>
      </c>
    </row>
    <row r="53" spans="1:1" x14ac:dyDescent="0.25">
      <c r="A53" s="14" t="s">
        <v>60</v>
      </c>
    </row>
    <row r="54" spans="1:1" x14ac:dyDescent="0.25">
      <c r="A54" s="14" t="s">
        <v>63</v>
      </c>
    </row>
    <row r="55" spans="1:1" x14ac:dyDescent="0.25">
      <c r="A55" s="14" t="s">
        <v>64</v>
      </c>
    </row>
    <row r="56" spans="1:1" x14ac:dyDescent="0.25">
      <c r="A56" s="14" t="s">
        <v>65</v>
      </c>
    </row>
    <row r="57" spans="1:1" x14ac:dyDescent="0.25">
      <c r="A57" s="14" t="s">
        <v>66</v>
      </c>
    </row>
    <row r="58" spans="1:1" x14ac:dyDescent="0.25">
      <c r="A58" s="14" t="s">
        <v>67</v>
      </c>
    </row>
    <row r="59" spans="1:1" x14ac:dyDescent="0.25">
      <c r="A59" s="14" t="s">
        <v>68</v>
      </c>
    </row>
    <row r="60" spans="1:1" x14ac:dyDescent="0.25">
      <c r="A60" s="14" t="s">
        <v>69</v>
      </c>
    </row>
    <row r="61" spans="1:1" x14ac:dyDescent="0.25">
      <c r="A61" s="14"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election activeCell="A10" sqref="A10"/>
    </sheetView>
  </sheetViews>
  <sheetFormatPr defaultRowHeight="15" x14ac:dyDescent="0.25"/>
  <sheetData>
    <row r="1" spans="1:11" x14ac:dyDescent="0.25">
      <c r="A1" s="124" t="s">
        <v>119</v>
      </c>
      <c r="B1" s="124"/>
      <c r="C1" s="124"/>
      <c r="D1" s="124"/>
      <c r="E1" s="124"/>
      <c r="F1" s="124"/>
      <c r="G1" s="124"/>
      <c r="H1" s="124"/>
      <c r="I1" s="124"/>
      <c r="J1" s="124"/>
      <c r="K1" s="124"/>
    </row>
    <row r="2" spans="1:11" x14ac:dyDescent="0.25">
      <c r="A2" s="124"/>
      <c r="B2" s="124"/>
      <c r="C2" s="124"/>
      <c r="D2" s="124"/>
      <c r="E2" s="124"/>
      <c r="F2" s="124"/>
      <c r="G2" s="124"/>
      <c r="H2" s="124"/>
      <c r="I2" s="124"/>
      <c r="J2" s="124"/>
      <c r="K2" s="124"/>
    </row>
    <row r="3" spans="1:11" x14ac:dyDescent="0.25">
      <c r="A3" s="124"/>
      <c r="B3" s="124"/>
      <c r="C3" s="124"/>
      <c r="D3" s="124"/>
      <c r="E3" s="124"/>
      <c r="F3" s="124"/>
      <c r="G3" s="124"/>
      <c r="H3" s="124"/>
      <c r="I3" s="124"/>
      <c r="J3" s="124"/>
      <c r="K3" s="124"/>
    </row>
    <row r="4" spans="1:11" x14ac:dyDescent="0.25">
      <c r="A4" s="125" t="s">
        <v>73</v>
      </c>
      <c r="B4" s="125"/>
      <c r="C4" s="125"/>
      <c r="D4" s="125"/>
      <c r="E4" s="125"/>
      <c r="F4" s="125"/>
      <c r="G4" s="125"/>
      <c r="H4" s="125"/>
      <c r="I4" s="125"/>
      <c r="J4" s="125"/>
      <c r="K4" s="125"/>
    </row>
    <row r="5" spans="1:11" x14ac:dyDescent="0.25">
      <c r="A5" s="126" t="s">
        <v>74</v>
      </c>
      <c r="B5" s="126"/>
      <c r="C5" s="126"/>
      <c r="D5" s="126"/>
      <c r="E5" s="126"/>
      <c r="F5" s="126"/>
      <c r="G5" s="126"/>
      <c r="H5" s="126"/>
      <c r="I5" s="126"/>
      <c r="J5" s="126"/>
      <c r="K5" s="126"/>
    </row>
    <row r="6" spans="1:11" x14ac:dyDescent="0.25">
      <c r="A6" s="34"/>
      <c r="B6" s="34"/>
      <c r="C6" s="34"/>
      <c r="D6" s="34"/>
      <c r="E6" s="34"/>
      <c r="F6" s="34"/>
      <c r="G6" s="34"/>
      <c r="H6" s="34"/>
      <c r="I6" s="34"/>
      <c r="J6" s="35"/>
      <c r="K6" s="35"/>
    </row>
    <row r="7" spans="1:11" x14ac:dyDescent="0.25">
      <c r="A7" s="127" t="s">
        <v>75</v>
      </c>
      <c r="B7" s="127"/>
      <c r="C7" s="127"/>
      <c r="D7" s="127"/>
      <c r="E7" s="127"/>
      <c r="F7" s="127"/>
      <c r="G7" s="127"/>
      <c r="H7" s="127"/>
      <c r="I7" s="127"/>
      <c r="J7" s="127"/>
      <c r="K7" s="127"/>
    </row>
    <row r="8" spans="1:11" x14ac:dyDescent="0.25">
      <c r="A8" s="127"/>
      <c r="B8" s="127"/>
      <c r="C8" s="127"/>
      <c r="D8" s="127"/>
      <c r="E8" s="127"/>
      <c r="F8" s="127"/>
      <c r="G8" s="127"/>
      <c r="H8" s="127"/>
      <c r="I8" s="127"/>
      <c r="J8" s="127"/>
      <c r="K8" s="127"/>
    </row>
    <row r="9" spans="1:11" ht="15.75" thickBot="1" x14ac:dyDescent="0.3">
      <c r="A9" s="34" t="s">
        <v>76</v>
      </c>
      <c r="B9" s="34" t="s">
        <v>77</v>
      </c>
    </row>
    <row r="10" spans="1:11" ht="15.75" thickBot="1" x14ac:dyDescent="0.3">
      <c r="A10" s="79"/>
      <c r="B10" s="79"/>
      <c r="C10" s="128"/>
      <c r="D10" s="126"/>
      <c r="E10" s="126"/>
      <c r="F10" s="126"/>
      <c r="G10" s="126"/>
      <c r="H10" s="126"/>
      <c r="I10" s="126"/>
      <c r="J10" s="126"/>
      <c r="K10" s="126"/>
    </row>
    <row r="11" spans="1:11" x14ac:dyDescent="0.25">
      <c r="A11" s="36"/>
      <c r="B11" s="36"/>
      <c r="C11" s="37"/>
      <c r="D11" s="38"/>
      <c r="E11" s="38"/>
      <c r="F11" s="38"/>
      <c r="G11" s="38"/>
      <c r="H11" s="38"/>
      <c r="I11" s="38"/>
      <c r="J11" s="38"/>
      <c r="K11" s="38"/>
    </row>
    <row r="12" spans="1:11" x14ac:dyDescent="0.25">
      <c r="A12" s="129" t="s">
        <v>85</v>
      </c>
      <c r="B12" s="129"/>
      <c r="C12" s="129"/>
      <c r="D12" s="129"/>
      <c r="E12" s="129"/>
      <c r="F12" s="129"/>
      <c r="G12" s="129"/>
      <c r="H12" s="129"/>
      <c r="I12" s="129"/>
      <c r="J12" s="129"/>
      <c r="K12" s="129"/>
    </row>
    <row r="13" spans="1:11" ht="15.75" thickBot="1" x14ac:dyDescent="0.3">
      <c r="A13" s="130"/>
      <c r="B13" s="130"/>
      <c r="C13" s="130"/>
      <c r="D13" s="130"/>
      <c r="E13" s="130"/>
      <c r="F13" s="130"/>
      <c r="G13" s="130"/>
      <c r="H13" s="130"/>
      <c r="I13" s="130"/>
      <c r="J13" s="130"/>
      <c r="K13" s="130"/>
    </row>
    <row r="14" spans="1:11" x14ac:dyDescent="0.25">
      <c r="A14" s="115" t="s">
        <v>78</v>
      </c>
      <c r="B14" s="116"/>
      <c r="C14" s="116"/>
      <c r="D14" s="116"/>
      <c r="E14" s="116"/>
      <c r="F14" s="116"/>
      <c r="G14" s="116"/>
      <c r="H14" s="116"/>
      <c r="I14" s="116"/>
      <c r="J14" s="116"/>
      <c r="K14" s="117"/>
    </row>
    <row r="15" spans="1:11" x14ac:dyDescent="0.25">
      <c r="A15" s="118"/>
      <c r="B15" s="119"/>
      <c r="C15" s="119"/>
      <c r="D15" s="119"/>
      <c r="E15" s="119"/>
      <c r="F15" s="119"/>
      <c r="G15" s="119"/>
      <c r="H15" s="119"/>
      <c r="I15" s="119"/>
      <c r="J15" s="119"/>
      <c r="K15" s="120"/>
    </row>
    <row r="16" spans="1:11" x14ac:dyDescent="0.25">
      <c r="A16" s="118"/>
      <c r="B16" s="119"/>
      <c r="C16" s="119"/>
      <c r="D16" s="119"/>
      <c r="E16" s="119"/>
      <c r="F16" s="119"/>
      <c r="G16" s="119"/>
      <c r="H16" s="119"/>
      <c r="I16" s="119"/>
      <c r="J16" s="119"/>
      <c r="K16" s="120"/>
    </row>
    <row r="17" spans="1:11" x14ac:dyDescent="0.25">
      <c r="A17" s="118"/>
      <c r="B17" s="119"/>
      <c r="C17" s="119"/>
      <c r="D17" s="119"/>
      <c r="E17" s="119"/>
      <c r="F17" s="119"/>
      <c r="G17" s="119"/>
      <c r="H17" s="119"/>
      <c r="I17" s="119"/>
      <c r="J17" s="119"/>
      <c r="K17" s="120"/>
    </row>
    <row r="18" spans="1:11" x14ac:dyDescent="0.25">
      <c r="A18" s="118"/>
      <c r="B18" s="119"/>
      <c r="C18" s="119"/>
      <c r="D18" s="119"/>
      <c r="E18" s="119"/>
      <c r="F18" s="119"/>
      <c r="G18" s="119"/>
      <c r="H18" s="119"/>
      <c r="I18" s="119"/>
      <c r="J18" s="119"/>
      <c r="K18" s="120"/>
    </row>
    <row r="19" spans="1:11" x14ac:dyDescent="0.25">
      <c r="A19" s="118"/>
      <c r="B19" s="119"/>
      <c r="C19" s="119"/>
      <c r="D19" s="119"/>
      <c r="E19" s="119"/>
      <c r="F19" s="119"/>
      <c r="G19" s="119"/>
      <c r="H19" s="119"/>
      <c r="I19" s="119"/>
      <c r="J19" s="119"/>
      <c r="K19" s="120"/>
    </row>
    <row r="20" spans="1:11" x14ac:dyDescent="0.25">
      <c r="A20" s="118"/>
      <c r="B20" s="119"/>
      <c r="C20" s="119"/>
      <c r="D20" s="119"/>
      <c r="E20" s="119"/>
      <c r="F20" s="119"/>
      <c r="G20" s="119"/>
      <c r="H20" s="119"/>
      <c r="I20" s="119"/>
      <c r="J20" s="119"/>
      <c r="K20" s="120"/>
    </row>
    <row r="21" spans="1:11" x14ac:dyDescent="0.25">
      <c r="A21" s="118"/>
      <c r="B21" s="119"/>
      <c r="C21" s="119"/>
      <c r="D21" s="119"/>
      <c r="E21" s="119"/>
      <c r="F21" s="119"/>
      <c r="G21" s="119"/>
      <c r="H21" s="119"/>
      <c r="I21" s="119"/>
      <c r="J21" s="119"/>
      <c r="K21" s="120"/>
    </row>
    <row r="22" spans="1:11" x14ac:dyDescent="0.25">
      <c r="A22" s="118"/>
      <c r="B22" s="119"/>
      <c r="C22" s="119"/>
      <c r="D22" s="119"/>
      <c r="E22" s="119"/>
      <c r="F22" s="119"/>
      <c r="G22" s="119"/>
      <c r="H22" s="119"/>
      <c r="I22" s="119"/>
      <c r="J22" s="119"/>
      <c r="K22" s="120"/>
    </row>
    <row r="23" spans="1:11" x14ac:dyDescent="0.25">
      <c r="A23" s="118"/>
      <c r="B23" s="119"/>
      <c r="C23" s="119"/>
      <c r="D23" s="119"/>
      <c r="E23" s="119"/>
      <c r="F23" s="119"/>
      <c r="G23" s="119"/>
      <c r="H23" s="119"/>
      <c r="I23" s="119"/>
      <c r="J23" s="119"/>
      <c r="K23" s="120"/>
    </row>
    <row r="24" spans="1:11" x14ac:dyDescent="0.25">
      <c r="A24" s="118"/>
      <c r="B24" s="119"/>
      <c r="C24" s="119"/>
      <c r="D24" s="119"/>
      <c r="E24" s="119"/>
      <c r="F24" s="119"/>
      <c r="G24" s="119"/>
      <c r="H24" s="119"/>
      <c r="I24" s="119"/>
      <c r="J24" s="119"/>
      <c r="K24" s="120"/>
    </row>
    <row r="25" spans="1:11" x14ac:dyDescent="0.25">
      <c r="A25" s="118"/>
      <c r="B25" s="119"/>
      <c r="C25" s="119"/>
      <c r="D25" s="119"/>
      <c r="E25" s="119"/>
      <c r="F25" s="119"/>
      <c r="G25" s="119"/>
      <c r="H25" s="119"/>
      <c r="I25" s="119"/>
      <c r="J25" s="119"/>
      <c r="K25" s="120"/>
    </row>
    <row r="26" spans="1:11" x14ac:dyDescent="0.25">
      <c r="A26" s="118"/>
      <c r="B26" s="119"/>
      <c r="C26" s="119"/>
      <c r="D26" s="119"/>
      <c r="E26" s="119"/>
      <c r="F26" s="119"/>
      <c r="G26" s="119"/>
      <c r="H26" s="119"/>
      <c r="I26" s="119"/>
      <c r="J26" s="119"/>
      <c r="K26" s="120"/>
    </row>
    <row r="27" spans="1:11" x14ac:dyDescent="0.25">
      <c r="A27" s="118"/>
      <c r="B27" s="119"/>
      <c r="C27" s="119"/>
      <c r="D27" s="119"/>
      <c r="E27" s="119"/>
      <c r="F27" s="119"/>
      <c r="G27" s="119"/>
      <c r="H27" s="119"/>
      <c r="I27" s="119"/>
      <c r="J27" s="119"/>
      <c r="K27" s="120"/>
    </row>
    <row r="28" spans="1:11" x14ac:dyDescent="0.25">
      <c r="A28" s="118"/>
      <c r="B28" s="119"/>
      <c r="C28" s="119"/>
      <c r="D28" s="119"/>
      <c r="E28" s="119"/>
      <c r="F28" s="119"/>
      <c r="G28" s="119"/>
      <c r="H28" s="119"/>
      <c r="I28" s="119"/>
      <c r="J28" s="119"/>
      <c r="K28" s="120"/>
    </row>
    <row r="29" spans="1:11" x14ac:dyDescent="0.25">
      <c r="A29" s="118"/>
      <c r="B29" s="119"/>
      <c r="C29" s="119"/>
      <c r="D29" s="119"/>
      <c r="E29" s="119"/>
      <c r="F29" s="119"/>
      <c r="G29" s="119"/>
      <c r="H29" s="119"/>
      <c r="I29" s="119"/>
      <c r="J29" s="119"/>
      <c r="K29" s="120"/>
    </row>
    <row r="30" spans="1:11" x14ac:dyDescent="0.25">
      <c r="A30" s="118"/>
      <c r="B30" s="119"/>
      <c r="C30" s="119"/>
      <c r="D30" s="119"/>
      <c r="E30" s="119"/>
      <c r="F30" s="119"/>
      <c r="G30" s="119"/>
      <c r="H30" s="119"/>
      <c r="I30" s="119"/>
      <c r="J30" s="119"/>
      <c r="K30" s="120"/>
    </row>
    <row r="31" spans="1:11" x14ac:dyDescent="0.25">
      <c r="A31" s="118"/>
      <c r="B31" s="119"/>
      <c r="C31" s="119"/>
      <c r="D31" s="119"/>
      <c r="E31" s="119"/>
      <c r="F31" s="119"/>
      <c r="G31" s="119"/>
      <c r="H31" s="119"/>
      <c r="I31" s="119"/>
      <c r="J31" s="119"/>
      <c r="K31" s="120"/>
    </row>
    <row r="32" spans="1:11" x14ac:dyDescent="0.25">
      <c r="A32" s="118"/>
      <c r="B32" s="119"/>
      <c r="C32" s="119"/>
      <c r="D32" s="119"/>
      <c r="E32" s="119"/>
      <c r="F32" s="119"/>
      <c r="G32" s="119"/>
      <c r="H32" s="119"/>
      <c r="I32" s="119"/>
      <c r="J32" s="119"/>
      <c r="K32" s="120"/>
    </row>
    <row r="33" spans="1:11" x14ac:dyDescent="0.25">
      <c r="A33" s="118"/>
      <c r="B33" s="119"/>
      <c r="C33" s="119"/>
      <c r="D33" s="119"/>
      <c r="E33" s="119"/>
      <c r="F33" s="119"/>
      <c r="G33" s="119"/>
      <c r="H33" s="119"/>
      <c r="I33" s="119"/>
      <c r="J33" s="119"/>
      <c r="K33" s="120"/>
    </row>
    <row r="34" spans="1:11" ht="15.75" thickBot="1" x14ac:dyDescent="0.3">
      <c r="A34" s="121"/>
      <c r="B34" s="122"/>
      <c r="C34" s="122"/>
      <c r="D34" s="122"/>
      <c r="E34" s="122"/>
      <c r="F34" s="122"/>
      <c r="G34" s="122"/>
      <c r="H34" s="122"/>
      <c r="I34" s="122"/>
      <c r="J34" s="122"/>
      <c r="K34" s="123"/>
    </row>
  </sheetData>
  <sheetProtection algorithmName="SHA-512" hashValue="iazZZRPV47lWFAnX4cw1BCFK1oBeSHbZ+ZBO6eabgtE8ujjREvy/hVmSCNUDTgsxGEQeLcqgo1i2Iw4Zw53ZUQ==" saltValue="m7HgQBbY1NaG+me/h6bVJA==" spinCount="100000" sheet="1" objects="1" scenarios="1" selectLockedCells="1"/>
  <mergeCells count="7">
    <mergeCell ref="A14:K34"/>
    <mergeCell ref="A1:K3"/>
    <mergeCell ref="A4:K4"/>
    <mergeCell ref="A5:K5"/>
    <mergeCell ref="A7:K8"/>
    <mergeCell ref="C10:K10"/>
    <mergeCell ref="A12:K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abSelected="1" topLeftCell="A7" workbookViewId="0">
      <selection activeCell="A12" sqref="A12:E13"/>
    </sheetView>
  </sheetViews>
  <sheetFormatPr defaultRowHeight="15" x14ac:dyDescent="0.25"/>
  <sheetData>
    <row r="1" spans="1:12" ht="23.45" customHeight="1" x14ac:dyDescent="0.3">
      <c r="A1" s="133" t="s">
        <v>121</v>
      </c>
      <c r="B1" s="134"/>
      <c r="C1" s="134"/>
      <c r="D1" s="134"/>
      <c r="E1" s="134"/>
      <c r="F1" s="134"/>
      <c r="G1" s="134"/>
      <c r="H1" s="134"/>
      <c r="I1" s="134"/>
      <c r="J1" s="134"/>
      <c r="K1" s="134"/>
      <c r="L1" s="134"/>
    </row>
    <row r="2" spans="1:12" ht="21.6" customHeight="1" x14ac:dyDescent="0.25">
      <c r="A2" s="135" t="s">
        <v>0</v>
      </c>
      <c r="B2" s="136"/>
      <c r="C2" s="136"/>
      <c r="D2" s="136"/>
      <c r="E2" s="136"/>
      <c r="F2" s="136"/>
      <c r="G2" s="136"/>
      <c r="H2" s="136"/>
      <c r="I2" s="136"/>
      <c r="J2" s="136"/>
      <c r="K2" s="136"/>
      <c r="L2" s="136"/>
    </row>
    <row r="3" spans="1:12" x14ac:dyDescent="0.25">
      <c r="A3" s="137" t="s">
        <v>107</v>
      </c>
      <c r="B3" s="137"/>
      <c r="C3" s="137"/>
      <c r="D3" s="137"/>
      <c r="E3" s="137"/>
      <c r="F3" s="137"/>
      <c r="G3" s="137"/>
      <c r="H3" s="137"/>
      <c r="I3" s="137"/>
      <c r="J3" s="137"/>
      <c r="K3" s="137"/>
      <c r="L3" s="137"/>
    </row>
    <row r="4" spans="1:12" x14ac:dyDescent="0.25">
      <c r="A4" s="137"/>
      <c r="B4" s="137"/>
      <c r="C4" s="137"/>
      <c r="D4" s="137"/>
      <c r="E4" s="137"/>
      <c r="F4" s="137"/>
      <c r="G4" s="137"/>
      <c r="H4" s="137"/>
      <c r="I4" s="137"/>
      <c r="J4" s="137"/>
      <c r="K4" s="137"/>
      <c r="L4" s="137"/>
    </row>
    <row r="5" spans="1:12" x14ac:dyDescent="0.25">
      <c r="A5" s="137"/>
      <c r="B5" s="137"/>
      <c r="C5" s="137"/>
      <c r="D5" s="137"/>
      <c r="E5" s="137"/>
      <c r="F5" s="137"/>
      <c r="G5" s="137"/>
      <c r="H5" s="137"/>
      <c r="I5" s="137"/>
      <c r="J5" s="137"/>
      <c r="K5" s="137"/>
      <c r="L5" s="137"/>
    </row>
    <row r="6" spans="1:12" x14ac:dyDescent="0.25">
      <c r="A6" s="137"/>
      <c r="B6" s="137"/>
      <c r="C6" s="137"/>
      <c r="D6" s="137"/>
      <c r="E6" s="137"/>
      <c r="F6" s="137"/>
      <c r="G6" s="137"/>
      <c r="H6" s="137"/>
      <c r="I6" s="137"/>
      <c r="J6" s="137"/>
      <c r="K6" s="137"/>
      <c r="L6" s="137"/>
    </row>
    <row r="7" spans="1:12" x14ac:dyDescent="0.25">
      <c r="A7" s="137"/>
      <c r="B7" s="137"/>
      <c r="C7" s="137"/>
      <c r="D7" s="137"/>
      <c r="E7" s="137"/>
      <c r="F7" s="137"/>
      <c r="G7" s="137"/>
      <c r="H7" s="137"/>
      <c r="I7" s="137"/>
      <c r="J7" s="137"/>
      <c r="K7" s="137"/>
      <c r="L7" s="137"/>
    </row>
    <row r="10" spans="1:12" s="77" customFormat="1" x14ac:dyDescent="0.25"/>
    <row r="11" spans="1:12" s="77" customFormat="1" x14ac:dyDescent="0.25">
      <c r="A11" s="77" t="s">
        <v>99</v>
      </c>
    </row>
    <row r="12" spans="1:12" s="77" customFormat="1" x14ac:dyDescent="0.25">
      <c r="A12" s="131"/>
      <c r="B12" s="131"/>
      <c r="C12" s="131"/>
      <c r="D12" s="131"/>
      <c r="E12" s="131"/>
    </row>
    <row r="13" spans="1:12" s="77" customFormat="1" ht="15.75" thickBot="1" x14ac:dyDescent="0.3">
      <c r="A13" s="132"/>
      <c r="B13" s="132"/>
      <c r="C13" s="132"/>
      <c r="D13" s="132"/>
      <c r="E13" s="132"/>
    </row>
    <row r="14" spans="1:12" s="77" customFormat="1" x14ac:dyDescent="0.25"/>
    <row r="15" spans="1:12" s="77" customFormat="1" x14ac:dyDescent="0.25">
      <c r="A15" s="77" t="s">
        <v>100</v>
      </c>
      <c r="I15" s="77" t="s">
        <v>1</v>
      </c>
    </row>
    <row r="16" spans="1:12" s="77" customFormat="1" x14ac:dyDescent="0.25">
      <c r="A16" s="131"/>
      <c r="B16" s="131"/>
      <c r="C16" s="131"/>
      <c r="D16" s="131"/>
      <c r="E16" s="131"/>
      <c r="I16" s="131"/>
      <c r="J16" s="131"/>
      <c r="K16" s="131"/>
      <c r="L16" s="131"/>
    </row>
    <row r="17" spans="1:12" s="77" customFormat="1" ht="15.75" thickBot="1" x14ac:dyDescent="0.3">
      <c r="A17" s="132"/>
      <c r="B17" s="132"/>
      <c r="C17" s="132"/>
      <c r="D17" s="132"/>
      <c r="E17" s="132"/>
      <c r="I17" s="132"/>
      <c r="J17" s="132"/>
      <c r="K17" s="132"/>
      <c r="L17" s="132"/>
    </row>
    <row r="18" spans="1:12" s="77" customFormat="1" x14ac:dyDescent="0.25"/>
    <row r="19" spans="1:12" s="77" customFormat="1" x14ac:dyDescent="0.25"/>
    <row r="20" spans="1:12" s="77" customFormat="1" x14ac:dyDescent="0.25"/>
    <row r="21" spans="1:12" s="77" customFormat="1" x14ac:dyDescent="0.25"/>
    <row r="23" spans="1:12" x14ac:dyDescent="0.25">
      <c r="A23" t="s">
        <v>124</v>
      </c>
    </row>
    <row r="24" spans="1:12" x14ac:dyDescent="0.25">
      <c r="A24" s="131"/>
      <c r="B24" s="131"/>
      <c r="C24" s="131"/>
      <c r="D24" s="131"/>
      <c r="E24" s="131"/>
    </row>
    <row r="25" spans="1:12" ht="15.75" thickBot="1" x14ac:dyDescent="0.3">
      <c r="A25" s="132"/>
      <c r="B25" s="132"/>
      <c r="C25" s="132"/>
      <c r="D25" s="132"/>
      <c r="E25" s="132"/>
    </row>
    <row r="27" spans="1:12" x14ac:dyDescent="0.25">
      <c r="A27" t="s">
        <v>123</v>
      </c>
    </row>
    <row r="28" spans="1:12" x14ac:dyDescent="0.25">
      <c r="A28" s="131"/>
      <c r="B28" s="131"/>
      <c r="C28" s="131"/>
      <c r="D28" s="131"/>
      <c r="E28" s="131"/>
    </row>
    <row r="29" spans="1:12" ht="15.75" thickBot="1" x14ac:dyDescent="0.3">
      <c r="A29" s="132"/>
      <c r="B29" s="132"/>
      <c r="C29" s="132"/>
      <c r="D29" s="132"/>
      <c r="E29" s="132"/>
    </row>
    <row r="31" spans="1:12" x14ac:dyDescent="0.25">
      <c r="A31" t="s">
        <v>122</v>
      </c>
      <c r="I31" t="s">
        <v>1</v>
      </c>
    </row>
    <row r="32" spans="1:12" x14ac:dyDescent="0.25">
      <c r="A32" s="131"/>
      <c r="B32" s="131"/>
      <c r="C32" s="131"/>
      <c r="D32" s="131"/>
      <c r="E32" s="131"/>
      <c r="I32" s="131"/>
      <c r="J32" s="131"/>
      <c r="K32" s="131"/>
      <c r="L32" s="131"/>
    </row>
    <row r="33" spans="1:12" ht="15.75" thickBot="1" x14ac:dyDescent="0.3">
      <c r="A33" s="132"/>
      <c r="B33" s="132"/>
      <c r="C33" s="132"/>
      <c r="D33" s="132"/>
      <c r="E33" s="132"/>
      <c r="I33" s="132"/>
      <c r="J33" s="132"/>
      <c r="K33" s="132"/>
      <c r="L33" s="132"/>
    </row>
  </sheetData>
  <sheetProtection algorithmName="SHA-512" hashValue="jWa+zzfnx/23ioxp+SYaYhUOBNwYnO9B5ZUXK1dID5vwsUo5SEZMHeBHRSCE6xbXyNIKvUIX2XK1BeYY6+zyMQ==" saltValue="nrp54JNH6YPyu4B/f/PPpg==" spinCount="100000" sheet="1" objects="1" scenarios="1" selectLockedCells="1"/>
  <mergeCells count="10">
    <mergeCell ref="A32:E33"/>
    <mergeCell ref="I32:L33"/>
    <mergeCell ref="A1:L1"/>
    <mergeCell ref="A2:L2"/>
    <mergeCell ref="A3:L7"/>
    <mergeCell ref="A24:E25"/>
    <mergeCell ref="A28:E29"/>
    <mergeCell ref="A12:E13"/>
    <mergeCell ref="A16:E17"/>
    <mergeCell ref="I16:L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85" zoomScaleNormal="85" workbookViewId="0">
      <selection activeCell="A2" sqref="A1:A2"/>
    </sheetView>
  </sheetViews>
  <sheetFormatPr defaultRowHeight="15" x14ac:dyDescent="0.25"/>
  <cols>
    <col min="1" max="1" width="144" customWidth="1"/>
  </cols>
  <sheetData>
    <row r="1" spans="1:1" ht="392.25" customHeight="1" x14ac:dyDescent="0.25">
      <c r="A1" s="47" t="s">
        <v>109</v>
      </c>
    </row>
    <row r="2" spans="1:1" ht="409.5" customHeight="1" x14ac:dyDescent="0.25">
      <c r="A2" s="48" t="s">
        <v>120</v>
      </c>
    </row>
  </sheetData>
  <sheetProtection algorithmName="SHA-512" hashValue="8DP6fOVLe7Fpbkyd9zLO9BbJHkpHefvtWntuDYWRe5Vints7JrowKUn8CdXtddOX4IXFen6nOT90o7I8To9Wqw==" saltValue="FtWoPSU0zAZwUHnJaEqFng==" spinCount="100000" sheet="1" objects="1" scenarios="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Regnskab</vt:lpstr>
      <vt:lpstr>Lister</vt:lpstr>
      <vt:lpstr>Beretning</vt:lpstr>
      <vt:lpstr>Regnskabsansvarligs underskrift</vt:lpstr>
      <vt:lpstr>Vejledning </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Atussa Ghaderi</dc:creator>
  <cp:lastModifiedBy>Maria Leeson Andersen</cp:lastModifiedBy>
  <dcterms:created xsi:type="dcterms:W3CDTF">2020-12-10T09:16:18Z</dcterms:created>
  <dcterms:modified xsi:type="dcterms:W3CDTF">2021-06-21T12:12:09Z</dcterms:modified>
</cp:coreProperties>
</file>