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workbookProtection workbookAlgorithmName="SHA-512" workbookHashValue="34YW7FmrNIAWtul3m/uugPLoSTiD2D16U1BLbaDimR4vfdQco5Y/ixtNa9K80wuaEup3gCHocBQs3VzKI9vblQ==" workbookSaltValue="EWiERtURRYZwHCdXcTPjBw==" workbookSpinCount="100000" lockStructure="1"/>
  <bookViews>
    <workbookView xWindow="0" yWindow="0" windowWidth="16800" windowHeight="6750" tabRatio="926" activeTab="5"/>
  </bookViews>
  <sheets>
    <sheet name="Overblik" sheetId="2" r:id="rId1"/>
    <sheet name="Beretning" sheetId="17" r:id="rId2"/>
    <sheet name="Underskrift regnskabskyndig" sheetId="19"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2" l="1"/>
  <c r="L25" i="2"/>
  <c r="L26" i="2"/>
  <c r="L28" i="2"/>
  <c r="L29" i="2"/>
  <c r="L31" i="2"/>
  <c r="B17" i="2"/>
  <c r="B16" i="2"/>
  <c r="B18" i="2"/>
  <c r="B5" i="2"/>
  <c r="B4" i="2"/>
  <c r="B3" i="2"/>
  <c r="B2" i="2"/>
  <c r="D46" i="8"/>
  <c r="C50" i="1"/>
  <c r="D31" i="1"/>
  <c r="J23" i="2"/>
  <c r="J32" i="2"/>
  <c r="J31" i="2"/>
  <c r="J30" i="2"/>
  <c r="H31" i="2"/>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c r="C65" i="16"/>
  <c r="D46" i="16"/>
  <c r="C46" i="16"/>
  <c r="D27" i="16"/>
  <c r="C69" i="16"/>
  <c r="C71" i="15"/>
  <c r="D65" i="15"/>
  <c r="C65" i="15"/>
  <c r="D46" i="15"/>
  <c r="C70" i="15"/>
  <c r="C72" i="15"/>
  <c r="C46" i="15"/>
  <c r="D27" i="15"/>
  <c r="C69" i="15"/>
  <c r="C71" i="14"/>
  <c r="D65" i="14"/>
  <c r="C65" i="14"/>
  <c r="D46" i="14"/>
  <c r="C70" i="14"/>
  <c r="C72" i="14"/>
  <c r="C46" i="14"/>
  <c r="D27" i="14"/>
  <c r="C69" i="14"/>
  <c r="C71" i="13"/>
  <c r="D65" i="13"/>
  <c r="H29" i="2"/>
  <c r="C65" i="13"/>
  <c r="D46" i="13"/>
  <c r="C46" i="13"/>
  <c r="D27" i="13"/>
  <c r="C71" i="12"/>
  <c r="D65" i="12"/>
  <c r="C65" i="12"/>
  <c r="D46" i="12"/>
  <c r="C70" i="12"/>
  <c r="C72" i="12"/>
  <c r="C46" i="12"/>
  <c r="D27" i="12"/>
  <c r="C71" i="11"/>
  <c r="D65" i="11"/>
  <c r="C65" i="11"/>
  <c r="D46" i="11"/>
  <c r="C70" i="11"/>
  <c r="C72" i="11"/>
  <c r="C46" i="11"/>
  <c r="D27" i="11"/>
  <c r="C71" i="10"/>
  <c r="D65" i="10"/>
  <c r="C65" i="10"/>
  <c r="D46" i="10"/>
  <c r="C70" i="10"/>
  <c r="C72" i="10"/>
  <c r="C46" i="10"/>
  <c r="D27" i="10"/>
  <c r="C71" i="9"/>
  <c r="D65" i="9"/>
  <c r="C65" i="9"/>
  <c r="D46" i="9"/>
  <c r="C70" i="9"/>
  <c r="C72" i="9"/>
  <c r="C46" i="9"/>
  <c r="F25" i="2"/>
  <c r="D27" i="9"/>
  <c r="G30" i="2"/>
  <c r="C69" i="13"/>
  <c r="J29" i="2"/>
  <c r="G28" i="2"/>
  <c r="C69" i="12"/>
  <c r="J28" i="2"/>
  <c r="G27" i="2"/>
  <c r="G26" i="2"/>
  <c r="C69" i="10"/>
  <c r="J26" i="2"/>
  <c r="G25" i="2"/>
  <c r="C69" i="9"/>
  <c r="J25" i="2"/>
  <c r="C69" i="11"/>
  <c r="J27" i="2"/>
  <c r="F29" i="2"/>
  <c r="C70" i="13"/>
  <c r="C72" i="13"/>
  <c r="C73" i="13"/>
  <c r="G29" i="2"/>
  <c r="C70" i="16"/>
  <c r="C72" i="16"/>
  <c r="C73" i="16"/>
  <c r="F32" i="2"/>
  <c r="G32" i="2"/>
  <c r="C73" i="15"/>
  <c r="C73" i="14"/>
  <c r="C73" i="12"/>
  <c r="C73" i="11"/>
  <c r="C73" i="10"/>
  <c r="C73" i="9"/>
  <c r="E24" i="2"/>
  <c r="E23" i="2"/>
  <c r="E33" i="2"/>
  <c r="D23" i="2"/>
  <c r="D24" i="2"/>
  <c r="C24" i="2"/>
  <c r="C23" i="2"/>
  <c r="B24" i="2"/>
  <c r="C71" i="8"/>
  <c r="D65" i="8"/>
  <c r="H24" i="2"/>
  <c r="C65" i="8"/>
  <c r="C46" i="8"/>
  <c r="D27" i="8"/>
  <c r="J24" i="2"/>
  <c r="B23" i="2"/>
  <c r="C75" i="1"/>
  <c r="C73" i="1"/>
  <c r="D69" i="1"/>
  <c r="H23" i="2"/>
  <c r="C69" i="1"/>
  <c r="D50" i="1"/>
  <c r="B8" i="2"/>
  <c r="G23" i="2"/>
  <c r="I23" i="2"/>
  <c r="L23" i="2"/>
  <c r="C74" i="1"/>
  <c r="C76" i="1"/>
  <c r="C77" i="1"/>
  <c r="D33" i="2"/>
  <c r="C69" i="8"/>
  <c r="F24" i="2"/>
  <c r="C70" i="8"/>
  <c r="C72" i="8"/>
  <c r="C73" i="8"/>
  <c r="G24" i="2"/>
  <c r="M23" i="2"/>
  <c r="N23" i="2"/>
  <c r="K23" i="2"/>
  <c r="F23" i="2"/>
  <c r="B6" i="2"/>
  <c r="F33" i="2"/>
  <c r="I29" i="2"/>
  <c r="I31" i="2"/>
  <c r="I27" i="2"/>
  <c r="L27" i="2"/>
  <c r="I25" i="2"/>
  <c r="I32" i="2"/>
  <c r="L32" i="2"/>
  <c r="I30" i="2"/>
  <c r="L30" i="2"/>
  <c r="I28" i="2"/>
  <c r="I26" i="2"/>
  <c r="I24" i="2"/>
  <c r="H33" i="2"/>
  <c r="G33" i="2"/>
  <c r="M28" i="2"/>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c r="N33" i="2"/>
  <c r="B12" i="2"/>
  <c r="K33" i="2"/>
  <c r="B7" i="2"/>
  <c r="J33" i="2"/>
  <c r="B13" i="2"/>
  <c r="B14" i="2"/>
  <c r="B21" i="2"/>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<sst xmlns="http://schemas.openxmlformats.org/spreadsheetml/2006/main" count="1351" uniqueCount="140">
  <si>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</si>
  <si>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</si>
  <si>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</si>
  <si>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</si>
  <si>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</si>
  <si>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</si>
  <si>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</si>
  <si>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</si>
  <si>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</si>
  <si>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</si>
  <si>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</si>
  <si>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</si>
  <si>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</si>
  <si>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</si>
  <si>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</si>
  <si>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</si>
  <si>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</si>
  <si>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</si>
  <si>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</si>
  <si>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</si>
  <si>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</si>
  <si>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</si>
  <si>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</si>
  <si>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</si>
  <si>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</si>
  <si>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</si>
  <si>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</si>
  <si>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</si>
  <si>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</si>
  <si>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</si>
  <si>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</si>
  <si>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</si>
  <si>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</si>
  <si>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</si>
  <si>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</si>
  <si>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</si>
  <si>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</si>
  <si>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</si>
  <si>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</si>
  <si>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</si>
  <si>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</si>
  <si>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</si>
  <si>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</si>
  <si>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</si>
  <si>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</si>
  <si>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</si>
  <si>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</si>
  <si>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</si>
  <si>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</si>
  <si>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</si>
  <si>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</si>
  <si>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</si>
  <si>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</si>
  <si>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</si>
  <si>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</si>
  <si>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</si>
  <si>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</si>
  <si>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</si>
  <si>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</si>
  <si>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</si>
  <si>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</si>
  <si>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</si>
  <si>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</si>
  <si>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</si>
  <si>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</si>
  <si>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</si>
  <si>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</si>
  <si>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</si>
  <si>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</si>
  <si>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</si>
  <si>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</si>
  <si>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</si>
  <si>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</si>
  <si>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</si>
  <si>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</si>
  <si>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</si>
  <si>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</si>
  <si>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</si>
  <si>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</si>
  <si>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</si>
  <si>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</si>
  <si>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</si>
  <si>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</si>
  <si>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</si>
  <si>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</si>
  <si>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</si>
  <si>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</si>
  <si>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</si>
  <si>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</si>
  <si>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</si>
  <si>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</si>
  <si>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</si>
  <si>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</si>
  <si>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</si>
  <si>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</si>
  <si>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</si>
  <si>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</si>
  <si>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</si>
  <si>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</si>
  <si>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</si>
  <si>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</si>
  <si>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</si>
  <si>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</si>
  <si>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</si>
  <si>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</si>
  <si>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</si>
  <si>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</si>
  <si>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</si>
  <si>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</si>
  <si>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</si>
  <si>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</si>
  <si>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</si>
  <si>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</si>
  <si>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</si>
  <si>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</si>
  <si>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</si>
  <si>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</si>
  <si>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</si>
  <si>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</si>
  <si>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</si>
  <si>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</si>
  <si>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</si>
  <si>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</si>
  <si>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</si>
  <si>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</si>
  <si>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</si>
  <si>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</si>
  <si>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</si>
  <si>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</si>
  <si>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</si>
  <si>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</si>
  <si>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</si>
  <si>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</si>
  <si>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</si>
  <si>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</si>
  <si>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</si>
  <si>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</si>
  <si>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</si>
  <si>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 xml:space="preserve">Journalnummer </t>
  </si>
  <si>
    <t>Regnskabsskabelon maj-juni 2021 -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</si>
</sst>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35">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6" fillId="12" borderId="0" xfId="0" applyFont="1" applyFill="1" applyBorder="1" applyProtection="1">
      <protection locked="0" hidden="1"/>
    </xf>
    <xf numFmtId="44" fontId="6" fillId="12" borderId="0" xfId="1" applyFont="1" applyFill="1" applyBorder="1" applyProtection="1">
      <protection locked="0"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0" fillId="8" borderId="0" xfId="0" applyFill="1" applyBorder="1" applyProtection="1">
      <protection hidden="1"/>
    </xf>
    <xf numFmtId="0" fontId="6" fillId="9" borderId="0" xfId="0" applyFont="1" applyFill="1" applyBorder="1" applyAlignment="1" applyProtection="1">
      <alignment horizontal="left" vertical="center"/>
      <protection locked="0"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7" fillId="12" borderId="0" xfId="0" applyFont="1" applyFill="1" applyBorder="1" applyAlignment="1" applyProtection="1">
      <alignment horizontal="left"/>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8" fillId="0" borderId="0" xfId="0" applyFont="1" applyBorder="1" applyProtection="1">
      <protection hidden="1"/>
    </xf>
    <xf numFmtId="44" fontId="28" fillId="0" borderId="0" xfId="0" applyNumberFormat="1" applyFont="1" applyBorder="1" applyProtection="1">
      <protection hidden="1"/>
    </xf>
    <xf numFmtId="44" fontId="8" fillId="7" borderId="0" xfId="0" applyNumberFormat="1" applyFont="1" applyFill="1" applyBorder="1" applyProtection="1">
      <protection hidden="1"/>
    </xf>
    <xf numFmtId="0" fontId="8" fillId="7" borderId="0" xfId="0" applyFont="1" applyFill="1" applyBorder="1" applyProtection="1">
      <protection hidden="1"/>
    </xf>
    <xf numFmtId="0" fontId="0" fillId="0" borderId="0" xfId="0" applyProtection="1">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left"/>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0" fontId="0" fillId="3" borderId="0" xfId="0" applyFill="1" applyBorder="1" applyProtection="1">
      <protection locked="0"/>
    </xf>
    <xf numFmtId="44" fontId="0" fillId="11" borderId="0" xfId="1" applyFont="1" applyFill="1" applyBorder="1" applyProtection="1">
      <protection locked="0"/>
    </xf>
    <xf numFmtId="14" fontId="6" fillId="3" borderId="0" xfId="0" applyNumberFormat="1" applyFont="1" applyFill="1" applyBorder="1" applyAlignment="1" applyProtection="1">
      <alignment horizontal="left"/>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0" fontId="0" fillId="0" borderId="0" xfId="0" applyProtection="1"/>
    <xf numFmtId="0" fontId="0" fillId="0" borderId="0" xfId="0" applyFill="1" applyAlignment="1" applyProtection="1"/>
    <xf numFmtId="0" fontId="0" fillId="0" borderId="0" xfId="0" applyAlignment="1" applyProtection="1"/>
    <xf numFmtId="0" fontId="24" fillId="0" borderId="0" xfId="0" applyFont="1" applyFill="1" applyProtection="1"/>
    <xf numFmtId="0" fontId="24" fillId="0" borderId="0" xfId="0" applyFont="1" applyProtection="1"/>
    <xf numFmtId="0" fontId="26" fillId="0" borderId="0" xfId="0" applyFont="1" applyFill="1" applyBorder="1" applyProtection="1"/>
    <xf numFmtId="0" fontId="24" fillId="0" borderId="0" xfId="0" applyFont="1" applyFill="1" applyBorder="1" applyAlignment="1" applyProtection="1">
      <alignment horizontal="left"/>
    </xf>
    <xf numFmtId="0" fontId="24" fillId="0" borderId="0" xfId="0" applyFont="1" applyFill="1" applyAlignment="1" applyProtection="1">
      <alignment horizontal="left"/>
    </xf>
    <xf numFmtId="0" fontId="26" fillId="0" borderId="23" xfId="0" applyFont="1" applyFill="1" applyBorder="1" applyProtection="1">
      <protection locked="0"/>
    </xf>
    <xf numFmtId="0" fontId="3" fillId="4" borderId="0" xfId="0" applyFont="1" applyFill="1" applyBorder="1" applyAlignment="1" applyProtection="1">
      <alignment horizontal="right"/>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7" fillId="18" borderId="0" xfId="0" applyFont="1" applyFill="1" applyBorder="1" applyProtection="1">
      <protection locked="0" hidden="1"/>
    </xf>
    <xf numFmtId="0" fontId="7" fillId="18" borderId="5" xfId="0" applyFont="1" applyFill="1" applyBorder="1" applyProtection="1">
      <protection locked="0" hidden="1"/>
    </xf>
    <xf numFmtId="0" fontId="7" fillId="9" borderId="0" xfId="0" applyFont="1" applyFill="1" applyBorder="1" applyAlignment="1" applyProtection="1">
      <alignment horizontal="left"/>
      <protection hidden="1"/>
    </xf>
    <xf numFmtId="0" fontId="6" fillId="12" borderId="0" xfId="0" applyFont="1" applyFill="1" applyBorder="1" applyAlignment="1" applyProtection="1">
      <alignment horizontal="lef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44" fontId="0" fillId="11" borderId="0" xfId="1" applyFont="1" applyFill="1" applyBorder="1" applyProtection="1">
      <protection locked="0" hidden="1"/>
    </xf>
    <xf numFmtId="0" fontId="7" fillId="9" borderId="0" xfId="0" applyFont="1" applyFill="1" applyBorder="1" applyProtection="1">
      <protection locked="0" hidden="1"/>
    </xf>
    <xf numFmtId="164" fontId="7" fillId="9" borderId="0" xfId="0" applyNumberFormat="1" applyFont="1" applyFill="1" applyBorder="1" applyProtection="1">
      <protection locked="0" hidden="1"/>
    </xf>
    <xf numFmtId="0" fontId="0" fillId="9" borderId="0" xfId="0" applyFill="1" applyProtection="1">
      <protection locked="0"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xf>
    <xf numFmtId="0" fontId="24" fillId="0" borderId="0" xfId="0" applyFont="1" applyFill="1" applyAlignment="1" applyProtection="1">
      <alignment horizontal="left" vertical="center"/>
    </xf>
    <xf numFmtId="0" fontId="24" fillId="0" borderId="0" xfId="0" applyFont="1" applyFill="1" applyAlignment="1" applyProtection="1">
      <alignment horizontal="left"/>
    </xf>
    <xf numFmtId="0" fontId="0" fillId="15" borderId="0" xfId="0" applyFont="1" applyFill="1" applyAlignment="1" applyProtection="1">
      <alignment horizontal="left" vertical="center" wrapText="1"/>
    </xf>
    <xf numFmtId="0" fontId="24" fillId="0" borderId="3" xfId="0" applyFont="1" applyFill="1" applyBorder="1" applyAlignment="1" applyProtection="1">
      <alignment horizontal="left"/>
    </xf>
    <xf numFmtId="0" fontId="24" fillId="15" borderId="0" xfId="0" applyFont="1" applyFill="1" applyAlignment="1" applyProtection="1">
      <alignment horizontal="left" wrapText="1"/>
    </xf>
    <xf numFmtId="0" fontId="24" fillId="15" borderId="5" xfId="0" applyFont="1" applyFill="1" applyBorder="1" applyAlignment="1" applyProtection="1">
      <alignment horizontal="left" wrapText="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7" fillId="3" borderId="16" xfId="0" applyFont="1" applyFill="1" applyBorder="1" applyAlignment="1" applyProtection="1">
      <alignment horizontal="left" vertical="top" wrapText="1"/>
    </xf>
    <xf numFmtId="0" fontId="7" fillId="3" borderId="7" xfId="0" applyFont="1" applyFill="1" applyBorder="1" applyAlignment="1" applyProtection="1">
      <alignment horizontal="left" vertical="top" wrapText="1"/>
    </xf>
    <xf numFmtId="0" fontId="7" fillId="3" borderId="18" xfId="0" applyFont="1" applyFill="1" applyBorder="1" applyAlignment="1" applyProtection="1">
      <alignment horizontal="left" vertical="top" wrapText="1"/>
    </xf>
    <xf numFmtId="0" fontId="7" fillId="3" borderId="19" xfId="0" applyFont="1" applyFill="1" applyBorder="1" applyAlignment="1" applyProtection="1">
      <alignment horizontal="left" vertical="top" wrapText="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hidden="1"/>
    </xf>
    <xf numFmtId="0" fontId="7" fillId="3" borderId="17" xfId="0" applyFont="1" applyFill="1" applyBorder="1" applyAlignment="1" applyProtection="1">
      <alignment horizontal="left" vertical="top" wrapText="1"/>
      <protection locked="0" hidden="1"/>
    </xf>
    <xf numFmtId="0" fontId="7" fillId="3" borderId="19" xfId="0" applyFont="1" applyFill="1" applyBorder="1" applyAlignment="1" applyProtection="1">
      <alignment horizontal="left" vertical="top" wrapText="1"/>
      <protection locked="0" hidden="1"/>
    </xf>
    <xf numFmtId="0" fontId="7" fillId="3" borderId="20" xfId="0" applyFont="1" applyFill="1" applyBorder="1" applyAlignment="1" applyProtection="1">
      <alignment horizontal="left" vertical="top" wrapText="1"/>
      <protection locked="0"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9" borderId="0" xfId="0" applyFont="1" applyFill="1" applyBorder="1" applyProtection="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2" fillId="9" borderId="12" xfId="0" applyFont="1" applyFill="1" applyBorder="1" applyAlignment="1" applyProtection="1">
      <alignment vertical="top" wrapText="1"/>
      <protection locked="0" hidden="1"/>
    </xf>
    <xf numFmtId="0" fontId="12" fillId="9" borderId="8" xfId="0" applyFont="1" applyFill="1" applyBorder="1" applyAlignment="1" applyProtection="1">
      <alignment vertical="top" wrapText="1"/>
      <protection locked="0" hidden="1"/>
    </xf>
    <xf numFmtId="0" fontId="12" fillId="9" borderId="13" xfId="0" applyFont="1" applyFill="1" applyBorder="1" applyAlignment="1" applyProtection="1">
      <alignment vertical="top" wrapText="1"/>
      <protection locked="0" hidden="1"/>
    </xf>
    <xf numFmtId="0" fontId="12" fillId="9" borderId="14" xfId="0" applyFont="1" applyFill="1" applyBorder="1" applyAlignment="1" applyProtection="1">
      <alignment vertical="top" wrapText="1"/>
      <protection locked="0" hidden="1"/>
    </xf>
    <xf numFmtId="0" fontId="7" fillId="9" borderId="0" xfId="0" applyFont="1" applyFill="1" applyBorder="1" applyProtection="1">
      <protection locked="0" hidden="1"/>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cellXfs>
  <cellStyles count="3">
    <cellStyle name="Normal" xfId="0" builtinId="0"/>
    <cellStyle name="Valuta" xfId="1" builtinId="4"/>
    <cellStyle name="Valuta 2" xfId="2"/>
  </cellStyles>
  <dxfs count="483">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2"/>
      <tableStyleElement type="totalRow" dxfId="481"/>
      <tableStyleElement type="firstRowStripe" dxfId="4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2" dataDxfId="470" headerRowBorderDxfId="471">
  <autoFilter ref="A22:N33"/>
  <tableColumns count="14">
    <tableColumn id="1" name="Aktivitet" dataDxfId="469"/>
    <tableColumn id="2" name="Navn " dataDxfId="468"/>
    <tableColumn id="12" name="Dato" dataDxfId="467"/>
    <tableColumn id="13" name="Antal aktiviteter" dataDxfId="466">
      <calculatedColumnFormula>'Aktivitet 2'!$C$13</calculatedColumnFormula>
    </tableColumn>
    <tableColumn id="3" name="Modtaget tilskud" dataDxfId="465"/>
    <tableColumn id="7" name="Budgetterede omkostninger" dataDxfId="464"/>
    <tableColumn id="8" name="Afholdte direkte omkostninger" dataDxfId="463"/>
    <tableColumn id="14" name="Afholdte indirekte omkostninger" dataDxfId="462"/>
    <tableColumn id="19" name="Samlede afholdte omkostninger" dataDxfId="461">
      <calculatedColumnFormula>Table15[[#This Row],[Afholdte direkte omkostninger]]+Table15[[#This Row],[Afholdte indirekte omkostninger]]</calculatedColumnFormula>
    </tableColumn>
    <tableColumn id="16" name="Indtægter" dataDxfId="460">
      <calculatedColumnFormula>Table15[[#This Row],[Samlede afholdte omkostninger]]*0.65</calculatedColumnFormula>
    </tableColumn>
    <tableColumn id="4" name="Ny tilskudsberegning på baggrund af faktiske omkostninger (max. 65%)" dataDxfId="459"/>
    <tableColumn id="5" name="Er der udbetalt for meget tilskud til den enkelte aktivitet som følge af for høje budgetterede omkostninger?" dataDxfId="458"/>
    <tableColumn id="6" name="Endeligt tilskudsbeløb" dataDxfId="457"/>
    <tableColumn id="9" name="Beløb til tilbagebetaling" dataDxfId="456"/>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6" dataDxfId="435" totalsRowDxfId="434">
  <tableColumns count="5">
    <tableColumn id="1" name="Nummer" totalsRowLabel="Totale omkostninger" dataDxfId="433" totalsRowDxfId="432"/>
    <tableColumn id="2" name="Post" dataDxfId="431" totalsRowDxfId="430"/>
    <tableColumn id="3" name="Budgetteret beløb" totalsRowFunction="sum" dataDxfId="429" totalsRowDxfId="428"/>
    <tableColumn id="5" name="Afholdt beløb" totalsRowFunction="sum" dataDxfId="427" totalsRowDxfId="426" dataCellStyle="Valuta"/>
    <tableColumn id="4" name="Beskrivelse af post                   Afvigelse angives her:" dataDxfId="425" totalsRowDxfId="424"/>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3" dataDxfId="422" totalsRowDxfId="421">
  <tableColumns count="5">
    <tableColumn id="1" name="Nummer" totalsRowLabel="Totale omkostninger" dataDxfId="420" totalsRowDxfId="419"/>
    <tableColumn id="2" name="Post" dataDxfId="418" totalsRowDxfId="417"/>
    <tableColumn id="3" name="Budgetteret beløb" totalsRowFunction="sum" dataDxfId="416" totalsRowDxfId="415" dataCellStyle="Valuta"/>
    <tableColumn id="5" name="Afholdt beløb" totalsRowFunction="sum" dataDxfId="414" totalsRowDxfId="413" dataCellStyle="Valuta"/>
    <tableColumn id="4" name="Beskrivelse af post                   Afvigelse angives her:" dataDxfId="412" totalsRowDxfId="411"/>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1" dataDxfId="390" totalsRowDxfId="389">
  <tableColumns count="5">
    <tableColumn id="1" name="Nummer" totalsRowLabel="Totale omkostninger" dataDxfId="388" totalsRowDxfId="387"/>
    <tableColumn id="2" name="Post" dataDxfId="386" totalsRowDxfId="385"/>
    <tableColumn id="3" name="Budgetteret beløb" totalsRowFunction="sum" dataDxfId="384" totalsRowDxfId="383"/>
    <tableColumn id="5" name="Afholdt beløb" totalsRowFunction="sum" dataDxfId="382" totalsRowDxfId="381" dataCellStyle="Valuta"/>
    <tableColumn id="4" name="Beskrivelse af post/afvigelse" dataDxfId="380" totalsRowDxfId="379"/>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8" dataDxfId="377" totalsRowDxfId="376">
  <tableColumns count="5">
    <tableColumn id="1" name="Nummer" totalsRowLabel="Totale omkostninger" dataDxfId="375" totalsRowDxfId="374"/>
    <tableColumn id="2" name="Post" dataDxfId="373" totalsRowDxfId="372"/>
    <tableColumn id="3" name="Budgetteret beløb" totalsRowFunction="sum" dataDxfId="371" totalsRowDxfId="370" dataCellStyle="Valuta"/>
    <tableColumn id="5" name="Afholdt beløb" totalsRowFunction="sum" dataDxfId="369" totalsRowDxfId="368" dataCellStyle="Valuta"/>
    <tableColumn id="4" name="Beskrivelse af post/afvigelse" dataDxfId="367" totalsRowDxfId="366"/>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6" dataDxfId="345" totalsRowDxfId="344">
  <tableColumns count="5">
    <tableColumn id="1" name="Nummer" totalsRowLabel="Totale omkostninger" dataDxfId="343" totalsRowDxfId="342"/>
    <tableColumn id="2" name="Post" dataDxfId="341" totalsRowDxfId="340"/>
    <tableColumn id="3" name="Budgetteret beløb" totalsRowFunction="sum" dataDxfId="339" totalsRowDxfId="338"/>
    <tableColumn id="5" name="Afholdt beløb" totalsRowFunction="sum" dataDxfId="337" totalsRowDxfId="336" dataCellStyle="Valuta"/>
    <tableColumn id="4" name="Beskrivelse af post/afvigelse" dataDxfId="335" totalsRowDxfId="334"/>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3" dataDxfId="332" totalsRowDxfId="331">
  <tableColumns count="5">
    <tableColumn id="1" name="Nummer" totalsRowLabel="Totale omkostninger" dataDxfId="330" totalsRowDxfId="329"/>
    <tableColumn id="2" name="Post" dataDxfId="328" totalsRowDxfId="327"/>
    <tableColumn id="3" name="Budgetteret beløb" totalsRowFunction="sum" dataDxfId="326" totalsRowDxfId="325" dataCellStyle="Valuta"/>
    <tableColumn id="5" name="Afholdt beløb" totalsRowFunction="sum" dataDxfId="324" totalsRowDxfId="323" dataCellStyle="Valuta"/>
    <tableColumn id="4" name="Beskrivelse af post/afvigelse" dataDxfId="322" totalsRowDxfId="321"/>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1" dataDxfId="300" totalsRowDxfId="299">
  <tableColumns count="5">
    <tableColumn id="1" name="Nummer" totalsRowLabel="Totale omkostninger" dataDxfId="298" totalsRowDxfId="297"/>
    <tableColumn id="2" name="Post" dataDxfId="296" totalsRowDxfId="295"/>
    <tableColumn id="3" name="Budgetteret beløb" totalsRowFunction="sum" dataDxfId="294" totalsRowDxfId="293"/>
    <tableColumn id="5" name="Afholdt beløb" totalsRowFunction="sum" dataDxfId="292" totalsRowDxfId="291" dataCellStyle="Valuta"/>
    <tableColumn id="4" name="Beskrivelse af post/afvigelse" dataDxfId="290" totalsRowDxfId="289"/>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8" dataDxfId="287" totalsRowDxfId="286">
  <tableColumns count="5">
    <tableColumn id="1" name="Nummer" totalsRowLabel="Totale omkostninger" dataDxfId="285" totalsRowDxfId="284"/>
    <tableColumn id="2" name="Post" dataDxfId="283" totalsRowDxfId="282"/>
    <tableColumn id="3" name="Budgetteret beløb" totalsRowFunction="sum" dataDxfId="281" totalsRowDxfId="280" dataCellStyle="Valuta"/>
    <tableColumn id="5" name="Afholdt beløb" totalsRowFunction="sum" data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60" zoomScaleNormal="60" workbookViewId="0">
      <selection activeCell="T28" sqref="T28"/>
    </sheetView>
  </sheetViews>
  <sheetFormatPr defaultRowHeight="15" x14ac:dyDescent="0.25"/>
  <cols>
    <col min="1" max="1" width="60" customWidth="1"/>
    <col min="2" max="2" width="22" customWidth="1"/>
    <col min="3" max="3" width="12.5703125" bestFit="1" customWidth="1"/>
    <col min="4" max="4" width="14.42578125" customWidth="1"/>
    <col min="5" max="6" width="20.42578125" style="19" bestFit="1" customWidth="1"/>
    <col min="7" max="7" width="20.28515625" customWidth="1"/>
    <col min="8" max="8" width="25.28515625" customWidth="1"/>
    <col min="9" max="9" width="23.7109375" customWidth="1"/>
    <col min="10" max="10" width="24.28515625" bestFit="1" customWidth="1"/>
    <col min="11" max="11" width="26.140625" style="19" hidden="1" customWidth="1"/>
    <col min="12" max="12" width="27" hidden="1" customWidth="1"/>
    <col min="13" max="14" width="23.85546875" customWidth="1"/>
  </cols>
  <sheetData>
    <row r="1" spans="1:14" ht="27" customHeight="1" x14ac:dyDescent="0.25">
      <c r="A1" s="51" t="s">
        <v>139</v>
      </c>
      <c r="B1" s="52"/>
      <c r="C1" s="52"/>
      <c r="D1" s="52"/>
      <c r="E1" s="52"/>
      <c r="F1" s="52"/>
      <c r="G1" s="52"/>
      <c r="H1" s="52"/>
      <c r="I1" s="52"/>
      <c r="J1" s="52"/>
      <c r="K1" s="52"/>
      <c r="L1" s="52"/>
      <c r="M1" s="168"/>
      <c r="N1" s="168"/>
    </row>
    <row r="2" spans="1:14" ht="17.649999999999999" customHeight="1" x14ac:dyDescent="0.25">
      <c r="A2" s="54" t="s">
        <v>1</v>
      </c>
      <c r="B2" s="70" t="str">
        <f>IF('Aktivitet 1'!$C$4="","",'Aktivitet 1'!$C$4)</f>
        <v/>
      </c>
      <c r="C2" s="55"/>
      <c r="D2" s="162" t="s">
        <v>126</v>
      </c>
      <c r="E2" s="163"/>
      <c r="F2" s="163"/>
      <c r="G2" s="163"/>
      <c r="H2" s="163"/>
      <c r="I2" s="163"/>
      <c r="J2" s="163"/>
      <c r="K2" s="163"/>
      <c r="L2" s="163"/>
      <c r="M2" s="163"/>
      <c r="N2" s="163"/>
    </row>
    <row r="3" spans="1:14" s="19" customFormat="1" ht="18" x14ac:dyDescent="0.25">
      <c r="A3" s="56" t="s">
        <v>138</v>
      </c>
      <c r="B3" s="71" t="str">
        <f>IF('Aktivitet 1'!C7="","",'Aktivitet 1'!C7)</f>
        <v/>
      </c>
      <c r="C3" s="12"/>
      <c r="D3" s="164"/>
      <c r="E3" s="165"/>
      <c r="F3" s="165"/>
      <c r="G3" s="165"/>
      <c r="H3" s="165"/>
      <c r="I3" s="165"/>
      <c r="J3" s="165"/>
      <c r="K3" s="165"/>
      <c r="L3" s="165"/>
      <c r="M3" s="165"/>
      <c r="N3" s="165"/>
    </row>
    <row r="4" spans="1:14" ht="18" x14ac:dyDescent="0.25">
      <c r="A4" s="56" t="s">
        <v>2</v>
      </c>
      <c r="B4" s="72" t="str">
        <f>IF('Aktivitet 1'!$C$5="","",'Aktivitet 1'!$C$5)</f>
        <v/>
      </c>
      <c r="C4" s="13"/>
      <c r="D4" s="164"/>
      <c r="E4" s="165"/>
      <c r="F4" s="165"/>
      <c r="G4" s="165"/>
      <c r="H4" s="165"/>
      <c r="I4" s="165"/>
      <c r="J4" s="165"/>
      <c r="K4" s="165"/>
      <c r="L4" s="165"/>
      <c r="M4" s="165"/>
      <c r="N4" s="165"/>
    </row>
    <row r="5" spans="1:14" ht="14.65" customHeight="1" x14ac:dyDescent="0.25">
      <c r="A5" s="57" t="s">
        <v>3</v>
      </c>
      <c r="B5" s="73" t="str">
        <f>IF('Aktivitet 1'!$C$6="","",'Aktivitet 1'!$C$6)</f>
        <v/>
      </c>
      <c r="C5" s="13"/>
      <c r="D5" s="164"/>
      <c r="E5" s="165"/>
      <c r="F5" s="165"/>
      <c r="G5" s="165"/>
      <c r="H5" s="165"/>
      <c r="I5" s="165"/>
      <c r="J5" s="165"/>
      <c r="K5" s="165"/>
      <c r="L5" s="165"/>
      <c r="M5" s="165"/>
      <c r="N5" s="165"/>
    </row>
    <row r="6" spans="1:14" ht="14.65" customHeight="1" x14ac:dyDescent="0.25">
      <c r="A6" s="58" t="s">
        <v>38</v>
      </c>
      <c r="B6" s="74">
        <f>SUM(F23:F32)</f>
        <v>0</v>
      </c>
      <c r="C6" s="13"/>
      <c r="D6" s="164"/>
      <c r="E6" s="165"/>
      <c r="F6" s="165"/>
      <c r="G6" s="165"/>
      <c r="H6" s="165"/>
      <c r="I6" s="165"/>
      <c r="J6" s="165"/>
      <c r="K6" s="165"/>
      <c r="L6" s="165"/>
      <c r="M6" s="165"/>
      <c r="N6" s="165"/>
    </row>
    <row r="7" spans="1:14" ht="14.65" customHeight="1" x14ac:dyDescent="0.25">
      <c r="A7" s="58" t="s">
        <v>25</v>
      </c>
      <c r="B7" s="74">
        <f>I33</f>
        <v>0</v>
      </c>
      <c r="C7" s="13"/>
      <c r="D7" s="164"/>
      <c r="E7" s="165"/>
      <c r="F7" s="165"/>
      <c r="G7" s="165"/>
      <c r="H7" s="165"/>
      <c r="I7" s="165"/>
      <c r="J7" s="165"/>
      <c r="K7" s="165"/>
      <c r="L7" s="165"/>
      <c r="M7" s="165"/>
      <c r="N7" s="165"/>
    </row>
    <row r="8" spans="1:14" ht="14.65" customHeight="1" x14ac:dyDescent="0.25">
      <c r="A8" s="58" t="s">
        <v>39</v>
      </c>
      <c r="B8" s="74">
        <f>E33</f>
        <v>0</v>
      </c>
      <c r="C8" s="13"/>
      <c r="D8" s="164"/>
      <c r="E8" s="165"/>
      <c r="F8" s="165"/>
      <c r="G8" s="165"/>
      <c r="H8" s="165"/>
      <c r="I8" s="165"/>
      <c r="J8" s="165"/>
      <c r="K8" s="165"/>
      <c r="L8" s="165"/>
      <c r="M8" s="165"/>
      <c r="N8" s="165"/>
    </row>
    <row r="9" spans="1:14" ht="14.65" customHeight="1" x14ac:dyDescent="0.25">
      <c r="A9" s="58" t="s">
        <v>40</v>
      </c>
      <c r="B9" s="75">
        <f>J33</f>
        <v>0</v>
      </c>
      <c r="C9" s="13"/>
      <c r="D9" s="164"/>
      <c r="E9" s="165"/>
      <c r="F9" s="165"/>
      <c r="G9" s="165"/>
      <c r="H9" s="165"/>
      <c r="I9" s="165"/>
      <c r="J9" s="165"/>
      <c r="K9" s="165"/>
      <c r="L9" s="165"/>
      <c r="M9" s="165"/>
      <c r="N9" s="165"/>
    </row>
    <row r="10" spans="1:14" s="19" customFormat="1" ht="14.65" customHeight="1" x14ac:dyDescent="0.25">
      <c r="A10" s="65"/>
      <c r="B10" s="64"/>
      <c r="C10" s="49"/>
      <c r="D10" s="164"/>
      <c r="E10" s="165"/>
      <c r="F10" s="165"/>
      <c r="G10" s="165"/>
      <c r="H10" s="165"/>
      <c r="I10" s="165"/>
      <c r="J10" s="165"/>
      <c r="K10" s="165"/>
      <c r="L10" s="165"/>
      <c r="M10" s="165"/>
      <c r="N10" s="165"/>
    </row>
    <row r="11" spans="1:14" ht="167.1" customHeight="1" x14ac:dyDescent="0.25">
      <c r="A11" s="63"/>
      <c r="B11" s="63"/>
      <c r="C11" s="66"/>
      <c r="D11" s="166"/>
      <c r="E11" s="167"/>
      <c r="F11" s="167"/>
      <c r="G11" s="167"/>
      <c r="H11" s="167"/>
      <c r="I11" s="167"/>
      <c r="J11" s="167"/>
      <c r="K11" s="167"/>
      <c r="L11" s="167"/>
      <c r="M11" s="167"/>
      <c r="N11" s="167"/>
    </row>
    <row r="12" spans="1:14" s="19" customFormat="1" ht="30" customHeight="1" x14ac:dyDescent="0.25">
      <c r="A12" s="62" t="s">
        <v>135</v>
      </c>
      <c r="B12" s="76">
        <f>N33</f>
        <v>0</v>
      </c>
      <c r="C12" s="66"/>
      <c r="D12" s="60"/>
      <c r="E12" s="60"/>
      <c r="F12" s="60"/>
      <c r="G12" s="60"/>
      <c r="H12" s="60"/>
      <c r="I12" s="60"/>
      <c r="J12" s="60"/>
      <c r="K12" s="60"/>
      <c r="L12" s="60"/>
      <c r="M12" s="60"/>
      <c r="N12" s="60"/>
    </row>
    <row r="13" spans="1:14" s="19" customFormat="1" x14ac:dyDescent="0.25">
      <c r="A13" s="61" t="s">
        <v>113</v>
      </c>
      <c r="B13" s="77">
        <f>IFERROR(IF(J33+M33&gt;I33,IF((J33+M33)-I33&gt;M33,M33,(J33+M33)-I33),0),0)</f>
        <v>0</v>
      </c>
      <c r="C13" s="66"/>
      <c r="D13" s="60"/>
      <c r="E13" s="60"/>
      <c r="F13" s="60"/>
      <c r="G13" s="60"/>
      <c r="H13" s="60"/>
      <c r="I13" s="60"/>
      <c r="J13" s="60"/>
      <c r="K13" s="60"/>
      <c r="L13" s="60"/>
      <c r="M13" s="60"/>
      <c r="N13" s="60"/>
    </row>
    <row r="14" spans="1:14" s="19" customFormat="1" x14ac:dyDescent="0.25">
      <c r="A14" s="61" t="s">
        <v>125</v>
      </c>
      <c r="B14" s="77">
        <f>IFERROR(B12+B13,0)</f>
        <v>0</v>
      </c>
      <c r="C14" s="66"/>
      <c r="D14" s="60"/>
      <c r="E14" s="60"/>
      <c r="F14" s="60"/>
      <c r="G14" s="60"/>
      <c r="H14" s="60"/>
      <c r="I14" s="60"/>
      <c r="J14" s="60"/>
      <c r="K14" s="60"/>
      <c r="L14" s="60"/>
      <c r="M14" s="60"/>
      <c r="N14" s="60"/>
    </row>
    <row r="15" spans="1:14" s="19" customFormat="1" x14ac:dyDescent="0.25">
      <c r="A15" s="63"/>
      <c r="B15" s="78"/>
      <c r="C15" s="66"/>
      <c r="D15" s="60"/>
      <c r="E15" s="60"/>
      <c r="F15" s="60"/>
      <c r="G15" s="60"/>
      <c r="H15" s="60"/>
      <c r="I15" s="60"/>
      <c r="J15" s="60"/>
      <c r="K15" s="60"/>
      <c r="L15" s="60"/>
      <c r="M15" s="60"/>
      <c r="N15" s="60"/>
    </row>
    <row r="16" spans="1:14" s="19" customFormat="1" hidden="1" x14ac:dyDescent="0.25">
      <c r="A16" s="62" t="s">
        <v>122</v>
      </c>
      <c r="B16" s="79" t="e">
        <f>IF(#REF!="",0,#REF!)</f>
        <v>#REF!</v>
      </c>
      <c r="C16" s="66"/>
      <c r="D16" s="60"/>
      <c r="E16" s="60"/>
      <c r="F16" s="60"/>
      <c r="G16" s="60"/>
      <c r="H16" s="60"/>
      <c r="I16" s="60"/>
      <c r="J16" s="60"/>
      <c r="K16" s="60"/>
      <c r="L16" s="60"/>
      <c r="M16" s="60"/>
      <c r="N16" s="60"/>
    </row>
    <row r="17" spans="1:16" s="19" customFormat="1" hidden="1" x14ac:dyDescent="0.25">
      <c r="A17" s="61" t="s">
        <v>123</v>
      </c>
      <c r="B17" s="77" t="e">
        <f>IF(#REF!="",0,#REF!)</f>
        <v>#REF!</v>
      </c>
      <c r="C17" s="66"/>
      <c r="D17" s="60"/>
      <c r="E17" s="60"/>
      <c r="F17" s="60"/>
      <c r="G17" s="60"/>
      <c r="H17" s="60"/>
      <c r="I17" s="60"/>
      <c r="J17" s="60"/>
      <c r="K17" s="60"/>
      <c r="L17" s="60"/>
      <c r="M17" s="60"/>
      <c r="N17" s="60"/>
    </row>
    <row r="18" spans="1:16" s="19" customFormat="1" hidden="1" x14ac:dyDescent="0.25">
      <c r="A18" s="61" t="s">
        <v>121</v>
      </c>
      <c r="B18" s="77" t="e">
        <f>IF(#REF!="",0,#REF!)</f>
        <v>#REF!</v>
      </c>
      <c r="C18" s="66"/>
      <c r="D18" s="60"/>
      <c r="E18" s="60"/>
      <c r="F18" s="60"/>
      <c r="G18" s="60"/>
      <c r="H18" s="60"/>
      <c r="I18" s="60"/>
      <c r="J18" s="60"/>
      <c r="K18" s="60"/>
      <c r="L18" s="60"/>
      <c r="M18" s="60"/>
      <c r="N18" s="60"/>
    </row>
    <row r="19" spans="1:16" s="19" customFormat="1" hidden="1" x14ac:dyDescent="0.25">
      <c r="A19" s="61" t="s">
        <v>124</v>
      </c>
      <c r="B19" s="77"/>
      <c r="C19" s="66"/>
      <c r="D19" s="60"/>
      <c r="E19" s="60"/>
      <c r="F19" s="60"/>
      <c r="G19" s="60"/>
      <c r="H19" s="60"/>
      <c r="I19" s="60"/>
      <c r="J19" s="60"/>
      <c r="K19" s="60"/>
      <c r="L19" s="60"/>
      <c r="M19" s="60"/>
      <c r="N19" s="60"/>
    </row>
    <row r="20" spans="1:16" s="19" customFormat="1" x14ac:dyDescent="0.25">
      <c r="A20" s="63"/>
      <c r="B20" s="78"/>
      <c r="C20" s="66"/>
      <c r="D20" s="60"/>
      <c r="E20" s="60"/>
      <c r="F20" s="60"/>
      <c r="G20" s="60"/>
      <c r="H20" s="60"/>
      <c r="I20" s="60"/>
      <c r="J20" s="60"/>
      <c r="K20" s="60"/>
      <c r="L20" s="60"/>
      <c r="M20" s="60"/>
      <c r="N20" s="60"/>
    </row>
    <row r="21" spans="1:16" s="19" customFormat="1" x14ac:dyDescent="0.25">
      <c r="A21" s="67" t="s">
        <v>120</v>
      </c>
      <c r="B21" s="80">
        <f>IF(E33=0,0,E33-B14-B19)</f>
        <v>0</v>
      </c>
      <c r="C21" s="66"/>
      <c r="D21" s="60"/>
      <c r="E21" s="60"/>
      <c r="F21" s="60"/>
      <c r="G21" s="60"/>
      <c r="H21" s="60"/>
      <c r="I21" s="60"/>
      <c r="J21" s="60"/>
      <c r="K21" s="60"/>
      <c r="L21" s="60"/>
      <c r="M21" s="60"/>
      <c r="N21" s="60"/>
    </row>
    <row r="22" spans="1:16" ht="96" customHeight="1" x14ac:dyDescent="0.25">
      <c r="A22" s="14" t="s">
        <v>21</v>
      </c>
      <c r="B22" s="14" t="s">
        <v>22</v>
      </c>
      <c r="C22" s="14" t="s">
        <v>23</v>
      </c>
      <c r="D22" s="14" t="s">
        <v>12</v>
      </c>
      <c r="E22" s="14" t="s">
        <v>106</v>
      </c>
      <c r="F22" s="14" t="s">
        <v>111</v>
      </c>
      <c r="G22" s="14" t="s">
        <v>19</v>
      </c>
      <c r="H22" s="14" t="s">
        <v>20</v>
      </c>
      <c r="I22" s="14" t="s">
        <v>41</v>
      </c>
      <c r="J22" s="14" t="s">
        <v>27</v>
      </c>
      <c r="K22" s="68" t="s">
        <v>104</v>
      </c>
      <c r="L22" s="69" t="s">
        <v>112</v>
      </c>
      <c r="M22" s="53" t="s">
        <v>109</v>
      </c>
      <c r="N22" s="53" t="s">
        <v>110</v>
      </c>
      <c r="O22" s="50"/>
      <c r="P22" s="37"/>
    </row>
    <row r="23" spans="1:16" ht="25.5" x14ac:dyDescent="0.25">
      <c r="A23" s="15">
        <v>1</v>
      </c>
      <c r="B23" s="81">
        <f>'Aktivitet 1'!$C$8</f>
        <v>0</v>
      </c>
      <c r="C23" s="82" t="str">
        <f>'Aktivitet 1'!$C$16</f>
        <v>Vælg dato</v>
      </c>
      <c r="D23" s="83">
        <f>'Aktivitet 1'!$C$17</f>
        <v>0</v>
      </c>
      <c r="E23" s="84">
        <f>'Aktivitet 1'!C13</f>
        <v>0</v>
      </c>
      <c r="F23" s="85">
        <f>'Aktivitet 1'!$C$50+'Aktivitet 1'!$C$69</f>
        <v>0</v>
      </c>
      <c r="G23" s="86">
        <f>'Aktivitet 1'!$D$50</f>
        <v>0</v>
      </c>
      <c r="H23" s="86">
        <f>'Aktivitet 1'!$D$69</f>
        <v>0</v>
      </c>
      <c r="I23" s="87">
        <f>Table15[[#This Row],[Afholdte direkte omkostninger]]+Table15[[#This Row],[Afholdte indirekte omkostninger]]</f>
        <v>0</v>
      </c>
      <c r="J23" s="88">
        <f>'Aktivitet 1'!$D$31</f>
        <v>0</v>
      </c>
      <c r="K23" s="89">
        <f>Table15[[#This Row],[Samlede afholdte omkostninger]]*0.65</f>
        <v>0</v>
      </c>
      <c r="L23"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3"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3" s="90">
        <f>IF(Table15[[#This Row],[Er der udbetalt for meget tilskud til den enkelte aktivitet som følge af for høje budgetterede omkostninger?]]="Ja - overskydende beløb skal tilbagebetales",Table15[[#This Row],[Modtaget tilskud]]-Table15[[#This Row],[Endeligt tilskudsbeløb]],0)</f>
        <v>0</v>
      </c>
    </row>
    <row r="24" spans="1:16" ht="25.5" x14ac:dyDescent="0.25">
      <c r="A24" s="15">
        <v>2</v>
      </c>
      <c r="B24" s="81">
        <f>'Aktivitet 2'!$C$4</f>
        <v>0</v>
      </c>
      <c r="C24" s="82" t="str">
        <f>'Aktivitet 2'!$C$12</f>
        <v>Vælg dato</v>
      </c>
      <c r="D24" s="83">
        <f>'Aktivitet 2'!$C$13</f>
        <v>0</v>
      </c>
      <c r="E24" s="84">
        <f>'Aktivitet 2'!C9</f>
        <v>0</v>
      </c>
      <c r="F24" s="85">
        <f>'Aktivitet 2'!$C$46+'Aktivitet 2'!$C$65</f>
        <v>0</v>
      </c>
      <c r="G24" s="86">
        <f>'Aktivitet 2'!$D$46</f>
        <v>0</v>
      </c>
      <c r="H24" s="86">
        <f>'Aktivitet 2'!$D$65</f>
        <v>0</v>
      </c>
      <c r="I24" s="87">
        <f>Table15[[#This Row],[Afholdte direkte omkostninger]]+Table15[[#This Row],[Afholdte indirekte omkostninger]]</f>
        <v>0</v>
      </c>
      <c r="J24" s="91">
        <f>'Aktivitet 2'!$D$27</f>
        <v>0</v>
      </c>
      <c r="K24" s="89">
        <f>Table15[[#This Row],[Samlede afholdte omkostninger]]*0.65</f>
        <v>0</v>
      </c>
      <c r="L24"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4"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4" s="90">
        <f>IF(Table15[[#This Row],[Er der udbetalt for meget tilskud til den enkelte aktivitet som følge af for høje budgetterede omkostninger?]]="Ja - overskydende beløb skal tilbagebetales",Table15[[#This Row],[Modtaget tilskud]]-Table15[[#This Row],[Endeligt tilskudsbeløb]],0)</f>
        <v>0</v>
      </c>
    </row>
    <row r="25" spans="1:16" ht="25.5" x14ac:dyDescent="0.25">
      <c r="A25" s="15">
        <v>3</v>
      </c>
      <c r="B25" s="81">
        <f>'Aktivitet 3'!$C$4</f>
        <v>0</v>
      </c>
      <c r="C25" s="82" t="str">
        <f>'Aktivitet 3'!$C$12</f>
        <v>Vælg dato</v>
      </c>
      <c r="D25" s="83">
        <f>'Aktivitet 3'!$C$13</f>
        <v>0</v>
      </c>
      <c r="E25" s="84">
        <f>'Aktivitet 3'!C9</f>
        <v>0</v>
      </c>
      <c r="F25" s="85">
        <f>'Aktivitet 3'!$C$46+'Aktivitet 3'!$C$65</f>
        <v>0</v>
      </c>
      <c r="G25" s="86">
        <f>'Aktivitet 3'!$D$46</f>
        <v>0</v>
      </c>
      <c r="H25" s="86">
        <f>'Aktivitet 3'!$D$65</f>
        <v>0</v>
      </c>
      <c r="I25" s="87">
        <f>Table15[[#This Row],[Afholdte direkte omkostninger]]+Table15[[#This Row],[Afholdte indirekte omkostninger]]</f>
        <v>0</v>
      </c>
      <c r="J25" s="91">
        <f>'Aktivitet 3'!$D$27</f>
        <v>0</v>
      </c>
      <c r="K25" s="89">
        <f>Table15[[#This Row],[Samlede afholdte omkostninger]]*0.65</f>
        <v>0</v>
      </c>
      <c r="L25"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90">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5">
        <v>4</v>
      </c>
      <c r="B26" s="81">
        <f>'Aktivitet 4'!$C$4</f>
        <v>0</v>
      </c>
      <c r="C26" s="82" t="str">
        <f>'Aktivitet 4'!$C$12</f>
        <v>Vælg dato</v>
      </c>
      <c r="D26" s="83">
        <f>'Aktivitet 4'!$C$13</f>
        <v>0</v>
      </c>
      <c r="E26" s="84">
        <f>'Aktivitet 4'!C9</f>
        <v>0</v>
      </c>
      <c r="F26" s="85">
        <f>'Aktivitet 4'!$C$46+'Aktivitet 4'!$C$65</f>
        <v>0</v>
      </c>
      <c r="G26" s="86">
        <f>'Aktivitet 4'!$D$46</f>
        <v>0</v>
      </c>
      <c r="H26" s="86">
        <f>'Aktivitet 4'!$D$65</f>
        <v>0</v>
      </c>
      <c r="I26" s="87">
        <f>Table15[[#This Row],[Afholdte direkte omkostninger]]+Table15[[#This Row],[Afholdte indirekte omkostninger]]</f>
        <v>0</v>
      </c>
      <c r="J26" s="91">
        <f>'Aktivitet 4'!$D$27</f>
        <v>0</v>
      </c>
      <c r="K26" s="89">
        <f>Table15[[#This Row],[Samlede afholdte omkostninger]]*0.65</f>
        <v>0</v>
      </c>
      <c r="L26"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90">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5">
        <v>5</v>
      </c>
      <c r="B27" s="81">
        <f>'Aktivitet 5'!$C$4</f>
        <v>0</v>
      </c>
      <c r="C27" s="82" t="str">
        <f>'Aktivitet 5'!$C$12</f>
        <v>Vælg dato</v>
      </c>
      <c r="D27" s="83">
        <f>'Aktivitet 5'!$C$13</f>
        <v>0</v>
      </c>
      <c r="E27" s="84">
        <f>'Aktivitet 5'!C9</f>
        <v>0</v>
      </c>
      <c r="F27" s="85">
        <f>'Aktivitet 5'!$C$46+'Aktivitet 5'!$C$65</f>
        <v>0</v>
      </c>
      <c r="G27" s="86">
        <f>'Aktivitet 5'!$D$46</f>
        <v>0</v>
      </c>
      <c r="H27" s="86">
        <f>'Aktivitet 5'!$D$65</f>
        <v>0</v>
      </c>
      <c r="I27" s="87">
        <f>Table15[[#This Row],[Afholdte direkte omkostninger]]+Table15[[#This Row],[Afholdte indirekte omkostninger]]</f>
        <v>0</v>
      </c>
      <c r="J27" s="91">
        <f>'Aktivitet 5'!$D$27</f>
        <v>0</v>
      </c>
      <c r="K27" s="89">
        <f>Table15[[#This Row],[Samlede afholdte omkostninger]]*0.65</f>
        <v>0</v>
      </c>
      <c r="L27"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90">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5">
        <v>6</v>
      </c>
      <c r="B28" s="81">
        <f>'Aktivitet 6'!$C$4</f>
        <v>0</v>
      </c>
      <c r="C28" s="82" t="str">
        <f>'Aktivitet 6'!$C$12</f>
        <v>Vælg dato</v>
      </c>
      <c r="D28" s="83">
        <f>'Aktivitet 6'!$C$13</f>
        <v>0</v>
      </c>
      <c r="E28" s="84">
        <f>'Aktivitet 6'!C9</f>
        <v>0</v>
      </c>
      <c r="F28" s="85">
        <f>'Aktivitet 6'!$C$46+'Aktivitet 6'!$C$65</f>
        <v>0</v>
      </c>
      <c r="G28" s="86">
        <f>'Aktivitet 6'!$D$46</f>
        <v>0</v>
      </c>
      <c r="H28" s="86">
        <f>'Aktivitet 6'!$D$65</f>
        <v>0</v>
      </c>
      <c r="I28" s="87">
        <f>Table15[[#This Row],[Afholdte direkte omkostninger]]+Table15[[#This Row],[Afholdte indirekte omkostninger]]</f>
        <v>0</v>
      </c>
      <c r="J28" s="91">
        <f>'Aktivitet 6'!$D$27</f>
        <v>0</v>
      </c>
      <c r="K28" s="89">
        <f>Table15[[#This Row],[Samlede afholdte omkostninger]]*0.65</f>
        <v>0</v>
      </c>
      <c r="L28"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90">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5">
        <v>7</v>
      </c>
      <c r="B29" s="81">
        <f>'Aktivitet 7'!$C$4</f>
        <v>0</v>
      </c>
      <c r="C29" s="82" t="str">
        <f>'Aktivitet 7'!$C$12</f>
        <v>Vælg dato</v>
      </c>
      <c r="D29" s="83">
        <f>'Aktivitet 7'!$C$13</f>
        <v>0</v>
      </c>
      <c r="E29" s="84">
        <f>'Aktivitet 7'!C9</f>
        <v>0</v>
      </c>
      <c r="F29" s="85">
        <f>'Aktivitet 7'!$C$46+'Aktivitet 7'!$C$65</f>
        <v>0</v>
      </c>
      <c r="G29" s="86">
        <f>'Aktivitet 7'!$D$46</f>
        <v>0</v>
      </c>
      <c r="H29" s="86">
        <f>'Aktivitet 7'!$D$65</f>
        <v>0</v>
      </c>
      <c r="I29" s="87">
        <f>Table15[[#This Row],[Afholdte direkte omkostninger]]+Table15[[#This Row],[Afholdte indirekte omkostninger]]</f>
        <v>0</v>
      </c>
      <c r="J29" s="91">
        <f>'Aktivitet 7'!$D$27</f>
        <v>0</v>
      </c>
      <c r="K29" s="89">
        <f>Table15[[#This Row],[Samlede afholdte omkostninger]]*0.65</f>
        <v>0</v>
      </c>
      <c r="L29"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90">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5">
        <v>8</v>
      </c>
      <c r="B30" s="81">
        <f>'Aktivitet 8'!$C$4</f>
        <v>0</v>
      </c>
      <c r="C30" s="82" t="str">
        <f>'Aktivitet 8'!$C$12</f>
        <v>Vælg dato</v>
      </c>
      <c r="D30" s="83">
        <f>'Aktivitet 8'!$C$13</f>
        <v>0</v>
      </c>
      <c r="E30" s="84">
        <f>'Aktivitet 8'!C9</f>
        <v>0</v>
      </c>
      <c r="F30" s="85">
        <f>'Aktivitet 8'!$C$46+'Aktivitet 8'!$C$65</f>
        <v>0</v>
      </c>
      <c r="G30" s="86">
        <f>'Aktivitet 8'!$D$46</f>
        <v>0</v>
      </c>
      <c r="H30" s="86">
        <f>'Aktivitet 8'!$D$65</f>
        <v>0</v>
      </c>
      <c r="I30" s="87">
        <f>Table15[[#This Row],[Afholdte direkte omkostninger]]+Table15[[#This Row],[Afholdte indirekte omkostninger]]</f>
        <v>0</v>
      </c>
      <c r="J30" s="91">
        <f>'Aktivitet 8'!$D$27</f>
        <v>0</v>
      </c>
      <c r="K30" s="89">
        <f>Table15[[#This Row],[Samlede afholdte omkostninger]]*0.65</f>
        <v>0</v>
      </c>
      <c r="L30"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90">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5">
        <v>9</v>
      </c>
      <c r="B31" s="81">
        <f>'Aktivitet 9'!$C$4</f>
        <v>0</v>
      </c>
      <c r="C31" s="82" t="str">
        <f>'Aktivitet 9'!$C$12</f>
        <v>Vælg dato</v>
      </c>
      <c r="D31" s="83">
        <f>'Aktivitet 9'!$C$13</f>
        <v>0</v>
      </c>
      <c r="E31" s="84">
        <f>'Aktivitet 9'!C9</f>
        <v>0</v>
      </c>
      <c r="F31" s="85">
        <f>'Aktivitet 9'!$C$46+'Aktivitet 9'!$C$65</f>
        <v>0</v>
      </c>
      <c r="G31" s="86">
        <f>'Aktivitet 9'!$D$46</f>
        <v>0</v>
      </c>
      <c r="H31" s="86">
        <f>'Aktivitet 9'!$D$65</f>
        <v>0</v>
      </c>
      <c r="I31" s="87">
        <f>Table15[[#This Row],[Afholdte direkte omkostninger]]+Table15[[#This Row],[Afholdte indirekte omkostninger]]</f>
        <v>0</v>
      </c>
      <c r="J31" s="91">
        <f>'Aktivitet 9'!$D$27</f>
        <v>0</v>
      </c>
      <c r="K31" s="89">
        <f>Table15[[#This Row],[Samlede afholdte omkostninger]]*0.65</f>
        <v>0</v>
      </c>
      <c r="L31"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90">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5">
        <v>10</v>
      </c>
      <c r="B32" s="81">
        <f>'Aktivitet 10'!$C$4</f>
        <v>0</v>
      </c>
      <c r="C32" s="82" t="str">
        <f>'Aktivitet 10'!$C$12</f>
        <v>Vælg dato</v>
      </c>
      <c r="D32" s="83">
        <f>'Aktivitet 10'!$C$13</f>
        <v>0</v>
      </c>
      <c r="E32" s="84">
        <f>'Aktivitet 10'!C9</f>
        <v>0</v>
      </c>
      <c r="F32" s="85">
        <f>'Aktivitet 10'!$C$46+'Aktivitet 10'!$C$65</f>
        <v>0</v>
      </c>
      <c r="G32" s="86">
        <f>'Aktivitet 10'!$D$46</f>
        <v>0</v>
      </c>
      <c r="H32" s="86">
        <f>'Aktivitet 10'!$D$65</f>
        <v>0</v>
      </c>
      <c r="I32" s="87">
        <f>Table15[[#This Row],[Afholdte direkte omkostninger]]+Table15[[#This Row],[Afholdte indirekte omkostninger]]</f>
        <v>0</v>
      </c>
      <c r="J32" s="91">
        <f>'Aktivitet 10'!$D$27</f>
        <v>0</v>
      </c>
      <c r="K32" s="89">
        <f>Table15[[#This Row],[Samlede afholdte omkostninger]]*0.65</f>
        <v>0</v>
      </c>
      <c r="L32" s="8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8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90">
        <f>IF(Table15[[#This Row],[Er der udbetalt for meget tilskud til den enkelte aktivitet som følge af for høje budgetterede omkostninger?]]="Ja - overskydende beløb skal tilbagebetales",Table15[[#This Row],[Modtaget tilskud]]-Table15[[#This Row],[Endeligt tilskudsbeløb]],0)</f>
        <v>0</v>
      </c>
    </row>
    <row r="33" spans="1:14" ht="22.5" x14ac:dyDescent="0.25">
      <c r="A33" s="16" t="s">
        <v>24</v>
      </c>
      <c r="B33" s="92"/>
      <c r="C33" s="93"/>
      <c r="D33" s="93">
        <f>SUM(D23:D32)</f>
        <v>0</v>
      </c>
      <c r="E33" s="94">
        <f t="shared" ref="E33:J33" si="0">SUBTOTAL(109,E23:E32)</f>
        <v>0</v>
      </c>
      <c r="F33" s="94">
        <f t="shared" si="0"/>
        <v>0</v>
      </c>
      <c r="G33" s="95">
        <f t="shared" si="0"/>
        <v>0</v>
      </c>
      <c r="H33" s="95">
        <f t="shared" si="0"/>
        <v>0</v>
      </c>
      <c r="I33" s="95">
        <f t="shared" si="0"/>
        <v>0</v>
      </c>
      <c r="J33" s="96">
        <f t="shared" si="0"/>
        <v>0</v>
      </c>
      <c r="K33" s="97">
        <f>SUBTOTAL(109,K23:K32)</f>
        <v>0</v>
      </c>
      <c r="L33" s="95"/>
      <c r="M33" s="95">
        <f t="shared" ref="M33" si="1">SUBTOTAL(109,M23:M32)</f>
        <v>0</v>
      </c>
      <c r="N33" s="98">
        <f>SUM(N23:N32)</f>
        <v>0</v>
      </c>
    </row>
    <row r="35" spans="1:14" x14ac:dyDescent="0.25">
      <c r="K35" s="37"/>
    </row>
    <row r="36" spans="1:14" x14ac:dyDescent="0.25">
      <c r="K36" s="59"/>
    </row>
  </sheetData>
  <sheetProtection algorithmName="SHA-512" hashValue="CEnab5fVIrMOLi50e5PjILbmSB2A7mWpkMNhqHWWcNlijg4WjBlK3gdiCj+dvoG5W3UDt3MxYIiHNdPKo9H3/Q==" saltValue="LjMRtW053x725DH0GRt3zA==" spinCount="100000" sheet="1" objects="1" scenarios="1"/>
  <mergeCells count="2">
    <mergeCell ref="D2:N11"/>
    <mergeCell ref="M1:N1"/>
  </mergeCells>
  <conditionalFormatting sqref="B4">
    <cfRule type="expression" dxfId="479" priority="9">
      <formula>$C$5&lt;&gt;"Angiv CVR-nummer her"</formula>
    </cfRule>
  </conditionalFormatting>
  <conditionalFormatting sqref="B23:B33">
    <cfRule type="expression" dxfId="478" priority="10">
      <formula>IF($C$24:$C$34&lt;&gt;"Skriv navn på arrangementet",1,0)</formula>
    </cfRule>
  </conditionalFormatting>
  <conditionalFormatting sqref="I23:I32">
    <cfRule type="cellIs" dxfId="477" priority="8" operator="lessThan">
      <formula>0</formula>
    </cfRule>
  </conditionalFormatting>
  <conditionalFormatting sqref="B2:B3">
    <cfRule type="expression" dxfId="476" priority="7">
      <formula>$C$5&lt;&gt;"Angiv CVR-nummer her"</formula>
    </cfRule>
  </conditionalFormatting>
  <conditionalFormatting sqref="B10">
    <cfRule type="cellIs" dxfId="475" priority="4" operator="lessThan">
      <formula>0</formula>
    </cfRule>
  </conditionalFormatting>
  <conditionalFormatting sqref="L23:L32">
    <cfRule type="cellIs" dxfId="474" priority="2" operator="lessThan">
      <formula>0</formula>
    </cfRule>
  </conditionalFormatting>
  <conditionalFormatting sqref="M23:M32">
    <cfRule type="cellIs" dxfId="473"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C35" sqref="C35"/>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v>0</v>
      </c>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SUBTOTAL(109,Table3516131519[Budgetteret beløb])</f>
        <v>0</v>
      </c>
      <c r="D46" s="44">
        <f>SUBTOTAL(109,Table3516131519[Afholdt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SUBTOTAL(109,Table35317141820[Budgetteret beløb])</f>
        <v>0</v>
      </c>
      <c r="D65" s="44">
        <f>SUBTOTAL(109,Table35317141820[Afholdt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Table3516131519[[#Totals],[Afholdt beløb]]+Table35317141820[[#Totals],[Afholdt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zwAebqMdr7Gam4h8/JB1EpIS2oS9jksAooHMmGHXEhFS/fG9hWjcGHm+GLOa1XI/EkhjD3USztwJknSjJWtOzg==" saltValue="LTwgeu1QrS6jAsBRbOP8Q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E41" sqref="E41"/>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SUBTOTAL(109,Table351613151921[Budgetteret beløb])</f>
        <v>0</v>
      </c>
      <c r="D46" s="44">
        <f>SUBTOTAL(109,Table351613151921[Afholdt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SUBTOTAL(109,Table3531714182022[Budgetteret beløb])</f>
        <v>0</v>
      </c>
      <c r="D65" s="44">
        <f>SUBTOTAL(109,Table3531714182022[Afholdt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Table351613151921[[#Totals],[Afholdt beløb]]+Table3531714182022[[#Totals],[Afholdt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l+0M2iwwVVEPkHBE+5jX6Ot8wFOtSTVHr8g6lDH1tdWWcoM0n3ESLf/W4mxrDx6i47gn/F+Uii46/PAczDMKFw==" saltValue="8pOhJPSlza/4WKfDCLNhB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G78" sqref="G78"/>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SUBTOTAL(109,Table35161315192123[Budgetteret beløb])</f>
        <v>0</v>
      </c>
      <c r="D46" s="44">
        <f>SUBTOTAL(109,Table35161315192123[Afholdt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SUBTOTAL(109,Table353171418202224[Budgetteret beløb])</f>
        <v>0</v>
      </c>
      <c r="D65" s="44">
        <f>SUBTOTAL(109,Table353171418202224[Afholdt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Table35161315192123[[#Totals],[Afholdt beløb]]+Table353171418202224[[#Totals],[Afholdt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KQPlhvr1F/m+JureatX5vGoAIWJ8lz0pgLdFM/LP9kHk0EjK7jqoy+/Fl+hafuyLQi2GVLaNSq6mh6vLTWIT4w==" saltValue="jwuP9b61qBPv3dEH+A3m6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6" zoomScale="70" zoomScaleNormal="70" workbookViewId="0">
      <selection activeCell="M43" sqref="M43"/>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v>0</v>
      </c>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SUBTOTAL(109,Table3516131519212325[Budgetteret beløb])</f>
        <v>0</v>
      </c>
      <c r="D46" s="44">
        <f>SUBTOTAL(109,Table3516131519212325[Afholdt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SUBTOTAL(109,Table35317141820222426[Budgetteret beløb])</f>
        <v>0</v>
      </c>
      <c r="D65" s="44">
        <f>SUBTOTAL(109,Table35317141820222426[Afholdt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Table3516131519212325[[#Totals],[Afholdt beløb]]+Table35317141820222426[[#Totals],[Afholdt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npxEx6mkwAH9FIfLaeHkC6//MfJZr0cIYagtdXhHK8d5rq4YgkswwPYbuM1UFIgyXG+2rma7eVc3jcMRWgbKnA==" saltValue="Zu0mBsb4G67L5CeQ7oF+I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31" zoomScale="70" zoomScaleNormal="70" workbookViewId="0">
      <selection activeCell="F52" sqref="F52"/>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v>0</v>
      </c>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SUBTOTAL(109,Table351613151921232527[Budgetteret beløb])</f>
        <v>0</v>
      </c>
      <c r="D46" s="44">
        <f>SUBTOTAL(109,Table351613151921232527[Afholdt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SUBTOTAL(109,Table3531714182022242628[Budgetteret beløb])</f>
        <v>0</v>
      </c>
      <c r="D65" s="44">
        <f>SUBTOTAL(109,Table3531714182022242628[Afholdt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Table351613151921232527[[#Totals],[Afholdt beløb]]+Table3531714182022242628[[#Totals],[Afholdt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Uio7dQrL9cnSwqDY7GGwE1xlcsPecoDwJV8+HgMPA2WyRSv69+Y7dDyArf+Y8FRYnhLMWbeL0044ROxkRNR+vA==" saltValue="ZA9mvm7xAZOVikwulAjcO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T12" sqref="T12"/>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v>0</v>
      </c>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SUBTOTAL(109,Table35161315192123252729[Budgetteret beløb])</f>
        <v>0</v>
      </c>
      <c r="D46" s="44">
        <f>SUBTOTAL(109,Table35161315192123252729[Afholdt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SUBTOTAL(109,Table353171418202224262830[Budgetteret beløb])</f>
        <v>0</v>
      </c>
      <c r="D65" s="44">
        <f>SUBTOTAL(109,Table353171418202224262830[Afholdt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Table35161315192123252729[[#Totals],[Afholdt beløb]]+Table353171418202224262830[[#Totals],[Afholdt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jJzLsMAZo3I2ybFK2wbbk2I0ZOOH4/P1g0G7QjssqQcCsnM9oS81Fd3EYVbZSQ+GlnY8mZiaVZzUNjHJ/wsorg==" saltValue="txs6xyo2gs8sKtzKqOoCP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34" workbookViewId="0">
      <selection activeCell="S22" sqref="S22"/>
    </sheetView>
  </sheetViews>
  <sheetFormatPr defaultRowHeight="15" x14ac:dyDescent="0.25"/>
  <cols>
    <col min="2" max="2" width="56.85546875" bestFit="1" customWidth="1"/>
    <col min="5" max="5" width="37.28515625" bestFit="1" customWidth="1"/>
    <col min="8" max="8" width="32.7109375" bestFit="1" customWidth="1"/>
    <col min="11" max="11" width="16" bestFit="1" customWidth="1"/>
    <col min="17" max="17" width="10.28515625" bestFit="1" customWidth="1"/>
    <col min="19" max="19" width="47.5703125" bestFit="1" customWidth="1"/>
    <col min="22" max="22" width="17.42578125" customWidth="1"/>
    <col min="23" max="23" width="38.42578125" customWidth="1"/>
  </cols>
  <sheetData>
    <row r="1" spans="1:23" x14ac:dyDescent="0.25">
      <c r="A1" s="19"/>
      <c r="B1" s="19"/>
      <c r="C1" s="19"/>
      <c r="D1" s="19"/>
      <c r="E1" s="36"/>
      <c r="F1" s="36"/>
      <c r="G1" s="36"/>
      <c r="H1" s="36" t="s">
        <v>54</v>
      </c>
      <c r="I1" s="36"/>
      <c r="J1" s="36"/>
      <c r="K1" s="19"/>
      <c r="L1" s="19"/>
      <c r="M1" s="36"/>
      <c r="N1" s="19"/>
      <c r="O1" s="19"/>
      <c r="P1" s="36"/>
      <c r="Q1" s="19"/>
      <c r="R1" s="19"/>
      <c r="S1" s="19"/>
      <c r="T1" s="19"/>
    </row>
    <row r="2" spans="1:23" x14ac:dyDescent="0.25">
      <c r="A2" s="19"/>
      <c r="B2" s="37" t="s">
        <v>55</v>
      </c>
      <c r="C2" s="19"/>
      <c r="D2" s="37" t="s">
        <v>27</v>
      </c>
      <c r="E2" s="37" t="s">
        <v>14</v>
      </c>
      <c r="F2" s="37" t="s">
        <v>56</v>
      </c>
      <c r="G2" s="37" t="s">
        <v>48</v>
      </c>
      <c r="H2" s="35" t="s">
        <v>14</v>
      </c>
      <c r="I2" s="35"/>
      <c r="J2" s="36" t="s">
        <v>57</v>
      </c>
      <c r="K2" s="19" t="s">
        <v>58</v>
      </c>
      <c r="L2" s="19"/>
      <c r="M2" s="36" t="s">
        <v>57</v>
      </c>
      <c r="N2" s="19" t="s">
        <v>59</v>
      </c>
      <c r="O2" s="19"/>
      <c r="P2" s="36" t="s">
        <v>57</v>
      </c>
      <c r="Q2" s="19" t="s">
        <v>23</v>
      </c>
      <c r="R2" s="19"/>
      <c r="S2" s="19" t="s">
        <v>14</v>
      </c>
      <c r="T2" s="19"/>
      <c r="V2" t="s">
        <v>57</v>
      </c>
      <c r="W2" s="19" t="s">
        <v>51</v>
      </c>
    </row>
    <row r="3" spans="1:23" x14ac:dyDescent="0.25">
      <c r="A3" s="36" t="s">
        <v>57</v>
      </c>
      <c r="B3" s="35" t="s">
        <v>60</v>
      </c>
      <c r="C3" s="19"/>
      <c r="D3" s="36" t="s">
        <v>57</v>
      </c>
      <c r="E3" s="38" t="s">
        <v>61</v>
      </c>
      <c r="F3" s="38"/>
      <c r="G3" s="36" t="s">
        <v>57</v>
      </c>
      <c r="H3" s="39" t="s">
        <v>62</v>
      </c>
      <c r="I3" s="19"/>
      <c r="J3" s="19"/>
      <c r="K3" s="19" t="s">
        <v>63</v>
      </c>
      <c r="L3" s="19"/>
      <c r="M3" s="19"/>
      <c r="N3" s="19" t="s">
        <v>64</v>
      </c>
      <c r="O3" s="19"/>
      <c r="P3" s="19"/>
      <c r="Q3" s="40">
        <v>44317</v>
      </c>
      <c r="R3" s="19"/>
      <c r="S3" s="39" t="s">
        <v>65</v>
      </c>
      <c r="T3" s="19"/>
      <c r="W3" s="19" t="s">
        <v>34</v>
      </c>
    </row>
    <row r="4" spans="1:23" x14ac:dyDescent="0.25">
      <c r="A4" s="19"/>
      <c r="B4" s="19" t="s">
        <v>66</v>
      </c>
      <c r="C4" s="19"/>
      <c r="D4" s="19"/>
      <c r="E4" s="38" t="s">
        <v>67</v>
      </c>
      <c r="F4" s="38"/>
      <c r="G4" s="19"/>
      <c r="H4" s="39" t="s">
        <v>68</v>
      </c>
      <c r="I4" s="19"/>
      <c r="J4" s="19"/>
      <c r="K4" s="19" t="s">
        <v>69</v>
      </c>
      <c r="L4" s="19"/>
      <c r="M4" s="19"/>
      <c r="N4" s="19" t="s">
        <v>42</v>
      </c>
      <c r="O4" s="19"/>
      <c r="P4" s="19"/>
      <c r="Q4" s="40">
        <v>44318</v>
      </c>
      <c r="R4" s="19"/>
      <c r="S4" s="39" t="s">
        <v>70</v>
      </c>
      <c r="T4" s="19"/>
      <c r="W4" s="19" t="s">
        <v>35</v>
      </c>
    </row>
    <row r="5" spans="1:23" x14ac:dyDescent="0.25">
      <c r="A5" s="19"/>
      <c r="B5" s="19" t="s">
        <v>71</v>
      </c>
      <c r="C5" s="19"/>
      <c r="D5" s="19"/>
      <c r="E5" s="38" t="s">
        <v>72</v>
      </c>
      <c r="F5" s="38"/>
      <c r="G5" s="19"/>
      <c r="H5" s="39" t="s">
        <v>73</v>
      </c>
      <c r="I5" s="19"/>
      <c r="J5" s="19"/>
      <c r="K5" s="19" t="s">
        <v>74</v>
      </c>
      <c r="L5" s="19"/>
      <c r="M5" s="19"/>
      <c r="N5" s="19" t="s">
        <v>43</v>
      </c>
      <c r="O5" s="19"/>
      <c r="P5" s="19"/>
      <c r="Q5" s="40">
        <v>44319</v>
      </c>
      <c r="R5" s="19"/>
      <c r="S5" s="39" t="s">
        <v>75</v>
      </c>
      <c r="T5" s="19"/>
      <c r="W5" s="19" t="s">
        <v>29</v>
      </c>
    </row>
    <row r="6" spans="1:23" x14ac:dyDescent="0.25">
      <c r="A6" s="19"/>
      <c r="B6" s="19" t="s">
        <v>76</v>
      </c>
      <c r="C6" s="19"/>
      <c r="D6" s="19"/>
      <c r="E6" s="38" t="s">
        <v>77</v>
      </c>
      <c r="F6" s="38"/>
      <c r="G6" s="19"/>
      <c r="H6" s="39" t="s">
        <v>78</v>
      </c>
      <c r="I6" s="19"/>
      <c r="J6" s="19"/>
      <c r="K6" s="19" t="s">
        <v>79</v>
      </c>
      <c r="L6" s="19"/>
      <c r="M6" s="19"/>
      <c r="N6" s="19"/>
      <c r="O6" s="19"/>
      <c r="P6" s="19"/>
      <c r="Q6" s="40">
        <v>44320</v>
      </c>
      <c r="R6" s="19"/>
      <c r="S6" s="39" t="s">
        <v>80</v>
      </c>
      <c r="T6" s="19"/>
      <c r="W6" s="19" t="s">
        <v>36</v>
      </c>
    </row>
    <row r="7" spans="1:23" x14ac:dyDescent="0.25">
      <c r="A7" s="19"/>
      <c r="B7" s="19" t="s">
        <v>81</v>
      </c>
      <c r="C7" s="19"/>
      <c r="D7" s="19"/>
      <c r="E7" s="38" t="s">
        <v>82</v>
      </c>
      <c r="F7" s="38"/>
      <c r="G7" s="19"/>
      <c r="H7" s="39" t="s">
        <v>83</v>
      </c>
      <c r="I7" s="19"/>
      <c r="J7" s="19"/>
      <c r="K7" s="19" t="s">
        <v>84</v>
      </c>
      <c r="L7" s="19"/>
      <c r="M7" s="19"/>
      <c r="N7" s="19"/>
      <c r="O7" s="19"/>
      <c r="P7" s="19"/>
      <c r="Q7" s="40">
        <v>44321</v>
      </c>
      <c r="R7" s="19"/>
      <c r="S7" s="39" t="s">
        <v>85</v>
      </c>
      <c r="T7" s="19"/>
      <c r="W7" s="19" t="s">
        <v>37</v>
      </c>
    </row>
    <row r="8" spans="1:23" x14ac:dyDescent="0.25">
      <c r="A8" s="35"/>
      <c r="B8" s="19" t="s">
        <v>86</v>
      </c>
      <c r="C8" s="19"/>
      <c r="D8" s="19"/>
      <c r="E8" s="38" t="s">
        <v>87</v>
      </c>
      <c r="F8" s="38"/>
      <c r="G8" s="35"/>
      <c r="H8" s="39" t="s">
        <v>88</v>
      </c>
      <c r="I8" s="19"/>
      <c r="J8" s="19"/>
      <c r="K8" s="19"/>
      <c r="L8" s="19"/>
      <c r="M8" s="19"/>
      <c r="N8" s="19"/>
      <c r="O8" s="19"/>
      <c r="P8" s="19"/>
      <c r="Q8" s="40">
        <v>44322</v>
      </c>
      <c r="R8" s="19"/>
      <c r="S8" s="39" t="s">
        <v>89</v>
      </c>
      <c r="T8" s="19"/>
      <c r="W8" t="s">
        <v>17</v>
      </c>
    </row>
    <row r="9" spans="1:23" x14ac:dyDescent="0.25">
      <c r="A9" s="19"/>
      <c r="B9" s="35" t="s">
        <v>90</v>
      </c>
      <c r="C9" s="19"/>
      <c r="D9" s="19"/>
      <c r="E9" s="38" t="s">
        <v>91</v>
      </c>
      <c r="F9" s="38"/>
      <c r="G9" s="19"/>
      <c r="H9" s="39" t="s">
        <v>92</v>
      </c>
      <c r="I9" s="19"/>
      <c r="J9" s="19"/>
      <c r="K9" s="19"/>
      <c r="L9" s="19"/>
      <c r="M9" s="19"/>
      <c r="N9" s="19"/>
      <c r="O9" s="19"/>
      <c r="P9" s="19"/>
      <c r="Q9" s="40">
        <v>44323</v>
      </c>
      <c r="R9" s="19"/>
      <c r="S9" s="39" t="s">
        <v>93</v>
      </c>
      <c r="T9" s="19"/>
    </row>
    <row r="10" spans="1:23" x14ac:dyDescent="0.25">
      <c r="A10" s="19"/>
      <c r="B10" s="19"/>
      <c r="C10" s="19"/>
      <c r="D10" s="19"/>
      <c r="E10" s="38" t="s">
        <v>94</v>
      </c>
      <c r="F10" s="38"/>
      <c r="G10" s="19"/>
      <c r="H10" s="39" t="s">
        <v>95</v>
      </c>
      <c r="I10" s="19"/>
      <c r="J10" s="19"/>
      <c r="K10" s="19"/>
      <c r="L10" s="19"/>
      <c r="M10" s="19"/>
      <c r="N10" s="19"/>
      <c r="O10" s="19"/>
      <c r="P10" s="19"/>
      <c r="Q10" s="40">
        <v>44324</v>
      </c>
      <c r="R10" s="19"/>
      <c r="S10" s="39" t="s">
        <v>96</v>
      </c>
      <c r="T10" s="19"/>
    </row>
    <row r="11" spans="1:23" x14ac:dyDescent="0.25">
      <c r="A11" s="19"/>
      <c r="B11" s="19"/>
      <c r="C11" s="19"/>
      <c r="D11" s="19"/>
      <c r="E11" s="38" t="s">
        <v>97</v>
      </c>
      <c r="F11" s="38"/>
      <c r="G11" s="19"/>
      <c r="H11" s="39" t="s">
        <v>98</v>
      </c>
      <c r="I11" s="19"/>
      <c r="J11" s="19"/>
      <c r="K11" s="19"/>
      <c r="L11" s="19"/>
      <c r="M11" s="19"/>
      <c r="N11" s="19"/>
      <c r="O11" s="19"/>
      <c r="P11" s="19"/>
      <c r="Q11" s="40">
        <v>44325</v>
      </c>
      <c r="R11" s="19"/>
      <c r="S11" s="39" t="s">
        <v>99</v>
      </c>
      <c r="T11" s="19"/>
    </row>
    <row r="12" spans="1:23" x14ac:dyDescent="0.25">
      <c r="A12" s="19"/>
      <c r="B12" s="19"/>
      <c r="C12" s="19"/>
      <c r="D12" s="19"/>
      <c r="E12" s="38"/>
      <c r="F12" s="38"/>
      <c r="G12" s="19"/>
      <c r="H12" s="39" t="s">
        <v>100</v>
      </c>
      <c r="I12" s="19"/>
      <c r="J12" s="19"/>
      <c r="K12" s="19"/>
      <c r="L12" s="19"/>
      <c r="M12" s="19"/>
      <c r="N12" s="19"/>
      <c r="O12" s="19"/>
      <c r="P12" s="19"/>
      <c r="Q12" s="40">
        <v>44326</v>
      </c>
      <c r="R12" s="19"/>
      <c r="S12" s="19" t="s">
        <v>17</v>
      </c>
      <c r="T12" s="19"/>
    </row>
    <row r="13" spans="1:23" x14ac:dyDescent="0.25">
      <c r="A13" s="19"/>
      <c r="B13" s="19"/>
      <c r="C13" s="19"/>
      <c r="D13" s="19"/>
      <c r="E13" s="38"/>
      <c r="F13" s="38"/>
      <c r="G13" s="19"/>
      <c r="H13" s="39" t="s">
        <v>101</v>
      </c>
      <c r="I13" s="19"/>
      <c r="J13" s="19"/>
      <c r="K13" s="19"/>
      <c r="L13" s="19"/>
      <c r="M13" s="19"/>
      <c r="N13" s="19"/>
      <c r="O13" s="19"/>
      <c r="P13" s="19"/>
      <c r="Q13" s="40">
        <v>44327</v>
      </c>
      <c r="R13" s="19"/>
      <c r="S13" s="19"/>
      <c r="T13" s="19"/>
    </row>
    <row r="14" spans="1:23" x14ac:dyDescent="0.25">
      <c r="A14" s="19"/>
      <c r="B14" s="19"/>
      <c r="C14" s="19"/>
      <c r="D14" s="19"/>
      <c r="E14" s="38"/>
      <c r="F14" s="38"/>
      <c r="G14" s="19"/>
      <c r="H14" s="39" t="s">
        <v>102</v>
      </c>
      <c r="I14" s="19"/>
      <c r="J14" s="19"/>
      <c r="K14" s="19"/>
      <c r="L14" s="19"/>
      <c r="M14" s="19"/>
      <c r="N14" s="19"/>
      <c r="O14" s="19"/>
      <c r="P14" s="19"/>
      <c r="Q14" s="40">
        <v>44328</v>
      </c>
      <c r="R14" s="19"/>
      <c r="S14" s="19"/>
      <c r="T14" s="19"/>
    </row>
    <row r="15" spans="1:23" x14ac:dyDescent="0.25">
      <c r="A15" s="19"/>
      <c r="B15" s="19"/>
      <c r="C15" s="19"/>
      <c r="D15" s="19"/>
      <c r="E15" s="38"/>
      <c r="F15" s="38"/>
      <c r="G15" s="35"/>
      <c r="H15" s="39" t="s">
        <v>103</v>
      </c>
      <c r="I15" s="19"/>
      <c r="J15" s="19"/>
      <c r="K15" s="19"/>
      <c r="L15" s="19"/>
      <c r="M15" s="19"/>
      <c r="N15" s="19"/>
      <c r="O15" s="19"/>
      <c r="P15" s="19"/>
      <c r="Q15" s="40">
        <v>44329</v>
      </c>
      <c r="R15" s="19"/>
      <c r="S15" s="19"/>
      <c r="T15" s="19"/>
    </row>
    <row r="16" spans="1:23" x14ac:dyDescent="0.25">
      <c r="A16" s="19"/>
      <c r="B16" s="19"/>
      <c r="C16" s="19"/>
      <c r="D16" s="19"/>
      <c r="E16" s="38"/>
      <c r="F16" s="38"/>
      <c r="G16" s="19"/>
      <c r="H16" s="39" t="s">
        <v>99</v>
      </c>
      <c r="I16" s="19"/>
      <c r="J16" s="19"/>
      <c r="K16" s="19"/>
      <c r="L16" s="19"/>
      <c r="M16" s="19"/>
      <c r="N16" s="19"/>
      <c r="O16" s="19"/>
      <c r="P16" s="19"/>
      <c r="Q16" s="40">
        <v>44330</v>
      </c>
      <c r="R16" s="19"/>
      <c r="S16" s="19"/>
      <c r="T16" s="19"/>
    </row>
    <row r="17" spans="1:20" x14ac:dyDescent="0.25">
      <c r="A17" s="19"/>
      <c r="B17" s="19"/>
      <c r="C17" s="19"/>
      <c r="D17" s="19"/>
      <c r="E17" s="38"/>
      <c r="F17" s="38"/>
      <c r="G17" s="19"/>
      <c r="H17" s="19" t="s">
        <v>17</v>
      </c>
      <c r="I17" s="19"/>
      <c r="J17" s="19"/>
      <c r="K17" s="19"/>
      <c r="L17" s="19"/>
      <c r="M17" s="19"/>
      <c r="N17" s="19"/>
      <c r="O17" s="19"/>
      <c r="P17" s="19"/>
      <c r="Q17" s="40">
        <v>44331</v>
      </c>
      <c r="R17" s="19"/>
      <c r="S17" s="19"/>
      <c r="T17" s="19"/>
    </row>
    <row r="18" spans="1:20" x14ac:dyDescent="0.25">
      <c r="A18" s="19"/>
      <c r="B18" s="19"/>
      <c r="C18" s="19"/>
      <c r="D18" s="19"/>
      <c r="E18" s="38"/>
      <c r="F18" s="38"/>
      <c r="G18" s="19"/>
      <c r="H18" s="19"/>
      <c r="I18" s="19"/>
      <c r="J18" s="19"/>
      <c r="K18" s="19"/>
      <c r="L18" s="19"/>
      <c r="M18" s="19"/>
      <c r="N18" s="19"/>
      <c r="O18" s="19"/>
      <c r="P18" s="19"/>
      <c r="Q18" s="40">
        <v>44332</v>
      </c>
      <c r="R18" s="19"/>
      <c r="S18" s="19"/>
      <c r="T18" s="19"/>
    </row>
    <row r="19" spans="1:20" x14ac:dyDescent="0.25">
      <c r="A19" s="19"/>
      <c r="B19" s="19"/>
      <c r="C19" s="19"/>
      <c r="D19" s="19"/>
      <c r="E19" s="38"/>
      <c r="F19" s="38"/>
      <c r="G19" s="19"/>
      <c r="H19" s="19"/>
      <c r="I19" s="19"/>
      <c r="J19" s="19"/>
      <c r="K19" s="19"/>
      <c r="L19" s="19"/>
      <c r="M19" s="19"/>
      <c r="N19" s="19"/>
      <c r="O19" s="19"/>
      <c r="P19" s="19"/>
      <c r="Q19" s="40">
        <v>44333</v>
      </c>
      <c r="R19" s="19"/>
      <c r="S19" s="19"/>
      <c r="T19" s="19"/>
    </row>
    <row r="20" spans="1:20" x14ac:dyDescent="0.25">
      <c r="A20" s="19"/>
      <c r="B20" s="19"/>
      <c r="C20" s="19"/>
      <c r="D20" s="19"/>
      <c r="E20" s="38"/>
      <c r="F20" s="38"/>
      <c r="G20" s="19"/>
      <c r="H20" s="19"/>
      <c r="I20" s="19"/>
      <c r="J20" s="19"/>
      <c r="K20" s="19"/>
      <c r="L20" s="19"/>
      <c r="M20" s="19"/>
      <c r="N20" s="19"/>
      <c r="O20" s="19"/>
      <c r="P20" s="19"/>
      <c r="Q20" s="40">
        <v>44334</v>
      </c>
      <c r="R20" s="19"/>
      <c r="S20" s="19"/>
      <c r="T20" s="19"/>
    </row>
    <row r="21" spans="1:20" x14ac:dyDescent="0.25">
      <c r="A21" s="19"/>
      <c r="B21" s="19"/>
      <c r="C21" s="19"/>
      <c r="D21" s="19"/>
      <c r="E21" s="41"/>
      <c r="F21" s="38"/>
      <c r="G21" s="19"/>
      <c r="H21" s="19"/>
      <c r="I21" s="19"/>
      <c r="J21" s="19"/>
      <c r="K21" s="19"/>
      <c r="L21" s="19"/>
      <c r="M21" s="19"/>
      <c r="N21" s="19"/>
      <c r="O21" s="19"/>
      <c r="P21" s="19"/>
      <c r="Q21" s="40">
        <v>44335</v>
      </c>
      <c r="R21" s="19"/>
      <c r="S21" s="19"/>
      <c r="T21" s="19"/>
    </row>
    <row r="22" spans="1:20" x14ac:dyDescent="0.25">
      <c r="A22" s="19"/>
      <c r="B22" s="19"/>
      <c r="C22" s="19"/>
      <c r="D22" s="19"/>
      <c r="E22" s="41"/>
      <c r="F22" s="38"/>
      <c r="G22" s="19"/>
      <c r="H22" s="19"/>
      <c r="I22" s="19"/>
      <c r="J22" s="19"/>
      <c r="K22" s="19"/>
      <c r="L22" s="19"/>
      <c r="M22" s="19"/>
      <c r="N22" s="19"/>
      <c r="O22" s="19"/>
      <c r="P22" s="19"/>
      <c r="Q22" s="40">
        <v>44336</v>
      </c>
      <c r="R22" s="19"/>
      <c r="S22" s="19"/>
      <c r="T22" s="19"/>
    </row>
    <row r="23" spans="1:20" x14ac:dyDescent="0.25">
      <c r="A23" s="19"/>
      <c r="B23" s="19"/>
      <c r="C23" s="19"/>
      <c r="D23" s="19"/>
      <c r="E23" s="41"/>
      <c r="F23" s="41"/>
      <c r="G23" s="19"/>
      <c r="H23" s="19"/>
      <c r="I23" s="19"/>
      <c r="J23" s="19"/>
      <c r="K23" s="19"/>
      <c r="L23" s="19"/>
      <c r="M23" s="19"/>
      <c r="N23" s="19"/>
      <c r="O23" s="19"/>
      <c r="P23" s="19"/>
      <c r="Q23" s="40">
        <v>44337</v>
      </c>
      <c r="R23" s="19"/>
      <c r="S23" s="19"/>
      <c r="T23" s="19"/>
    </row>
    <row r="24" spans="1:20" x14ac:dyDescent="0.25">
      <c r="A24" s="19"/>
      <c r="B24" s="19"/>
      <c r="C24" s="19"/>
      <c r="D24" s="19"/>
      <c r="E24" s="41"/>
      <c r="F24" s="41"/>
      <c r="G24" s="19"/>
      <c r="H24" s="19"/>
      <c r="I24" s="19"/>
      <c r="J24" s="19"/>
      <c r="K24" s="19"/>
      <c r="L24" s="19"/>
      <c r="M24" s="19"/>
      <c r="N24" s="19"/>
      <c r="O24" s="19"/>
      <c r="P24" s="19"/>
      <c r="Q24" s="40">
        <v>44338</v>
      </c>
      <c r="R24" s="19"/>
      <c r="S24" s="19"/>
      <c r="T24" s="19"/>
    </row>
    <row r="25" spans="1:20" x14ac:dyDescent="0.25">
      <c r="A25" s="19"/>
      <c r="B25" s="19"/>
      <c r="C25" s="19"/>
      <c r="D25" s="19"/>
      <c r="E25" s="38"/>
      <c r="F25" s="41"/>
      <c r="G25" s="19"/>
      <c r="H25" s="19"/>
      <c r="I25" s="19"/>
      <c r="J25" s="19"/>
      <c r="K25" s="19"/>
      <c r="L25" s="19"/>
      <c r="M25" s="19"/>
      <c r="N25" s="19"/>
      <c r="O25" s="19"/>
      <c r="P25" s="19"/>
      <c r="Q25" s="40">
        <v>44339</v>
      </c>
      <c r="R25" s="19"/>
      <c r="S25" s="19"/>
      <c r="T25" s="19"/>
    </row>
    <row r="26" spans="1:20" x14ac:dyDescent="0.25">
      <c r="A26" s="19"/>
      <c r="B26" s="19"/>
      <c r="C26" s="19"/>
      <c r="D26" s="19"/>
      <c r="E26" s="38"/>
      <c r="F26" s="41"/>
      <c r="G26" s="19"/>
      <c r="H26" s="19"/>
      <c r="I26" s="19"/>
      <c r="J26" s="19"/>
      <c r="K26" s="19"/>
      <c r="L26" s="19"/>
      <c r="M26" s="19"/>
      <c r="N26" s="19"/>
      <c r="O26" s="19"/>
      <c r="P26" s="19"/>
      <c r="Q26" s="40">
        <v>44340</v>
      </c>
      <c r="R26" s="19"/>
      <c r="S26" s="19"/>
      <c r="T26" s="19"/>
    </row>
    <row r="27" spans="1:20" x14ac:dyDescent="0.25">
      <c r="A27" s="19"/>
      <c r="B27" s="19"/>
      <c r="C27" s="19"/>
      <c r="D27" s="19"/>
      <c r="E27" s="41"/>
      <c r="F27" s="38"/>
      <c r="G27" s="19"/>
      <c r="H27" s="19"/>
      <c r="I27" s="19"/>
      <c r="J27" s="19"/>
      <c r="K27" s="19"/>
      <c r="L27" s="19"/>
      <c r="M27" s="19"/>
      <c r="N27" s="19"/>
      <c r="O27" s="19"/>
      <c r="P27" s="19"/>
      <c r="Q27" s="40">
        <v>44341</v>
      </c>
      <c r="R27" s="19"/>
      <c r="S27" s="19"/>
      <c r="T27" s="19"/>
    </row>
    <row r="28" spans="1:20" x14ac:dyDescent="0.25">
      <c r="A28" s="19"/>
      <c r="B28" s="19"/>
      <c r="C28" s="19"/>
      <c r="D28" s="19"/>
      <c r="E28" s="38"/>
      <c r="F28" s="38"/>
      <c r="G28" s="19"/>
      <c r="H28" s="19"/>
      <c r="I28" s="19"/>
      <c r="J28" s="19"/>
      <c r="K28" s="19"/>
      <c r="L28" s="19"/>
      <c r="M28" s="19"/>
      <c r="N28" s="19"/>
      <c r="O28" s="19"/>
      <c r="P28" s="19"/>
      <c r="Q28" s="40">
        <v>44342</v>
      </c>
      <c r="R28" s="19"/>
      <c r="S28" s="19"/>
      <c r="T28" s="19"/>
    </row>
    <row r="29" spans="1:20" x14ac:dyDescent="0.25">
      <c r="A29" s="19"/>
      <c r="B29" s="19"/>
      <c r="C29" s="19"/>
      <c r="D29" s="19"/>
      <c r="E29" s="38"/>
      <c r="F29" s="41"/>
      <c r="G29" s="19"/>
      <c r="H29" s="19"/>
      <c r="I29" s="19"/>
      <c r="J29" s="19"/>
      <c r="K29" s="19"/>
      <c r="L29" s="19"/>
      <c r="M29" s="19"/>
      <c r="N29" s="19"/>
      <c r="O29" s="19"/>
      <c r="P29" s="19"/>
      <c r="Q29" s="40">
        <v>44343</v>
      </c>
      <c r="R29" s="19"/>
      <c r="S29" s="19"/>
      <c r="T29" s="19"/>
    </row>
    <row r="30" spans="1:20" x14ac:dyDescent="0.25">
      <c r="A30" s="19"/>
      <c r="B30" s="19"/>
      <c r="C30" s="19"/>
      <c r="D30" s="19"/>
      <c r="E30" s="38"/>
      <c r="F30" s="38"/>
      <c r="G30" s="19"/>
      <c r="H30" s="19"/>
      <c r="I30" s="19"/>
      <c r="J30" s="19"/>
      <c r="K30" s="19"/>
      <c r="L30" s="19"/>
      <c r="M30" s="19"/>
      <c r="N30" s="19"/>
      <c r="O30" s="19"/>
      <c r="P30" s="19"/>
      <c r="Q30" s="40">
        <v>44344</v>
      </c>
      <c r="R30" s="19"/>
      <c r="S30" s="19"/>
      <c r="T30" s="19"/>
    </row>
    <row r="31" spans="1:20" x14ac:dyDescent="0.25">
      <c r="A31" s="19"/>
      <c r="B31" s="19"/>
      <c r="C31" s="19"/>
      <c r="D31" s="19"/>
      <c r="E31" s="38"/>
      <c r="F31" s="38"/>
      <c r="G31" s="19"/>
      <c r="H31" s="19"/>
      <c r="I31" s="19"/>
      <c r="J31" s="19"/>
      <c r="K31" s="19"/>
      <c r="L31" s="19"/>
      <c r="M31" s="19"/>
      <c r="N31" s="19"/>
      <c r="O31" s="19"/>
      <c r="P31" s="19"/>
      <c r="Q31" s="40">
        <v>44345</v>
      </c>
      <c r="R31" s="19"/>
      <c r="S31" s="19"/>
      <c r="T31" s="19"/>
    </row>
    <row r="32" spans="1:20" x14ac:dyDescent="0.25">
      <c r="A32" s="19"/>
      <c r="B32" s="19"/>
      <c r="C32" s="19"/>
      <c r="D32" s="19"/>
      <c r="E32" s="38"/>
      <c r="F32" s="38"/>
      <c r="G32" s="19"/>
      <c r="H32" s="42"/>
      <c r="I32" s="35"/>
      <c r="J32" s="19"/>
      <c r="K32" s="19"/>
      <c r="L32" s="19"/>
      <c r="M32" s="19"/>
      <c r="N32" s="19"/>
      <c r="O32" s="19"/>
      <c r="P32" s="19"/>
      <c r="Q32" s="40">
        <v>44346</v>
      </c>
      <c r="R32" s="19"/>
      <c r="S32" s="19"/>
      <c r="T32" s="19"/>
    </row>
    <row r="33" spans="1:20" x14ac:dyDescent="0.25">
      <c r="A33" s="19"/>
      <c r="B33" s="19"/>
      <c r="C33" s="19"/>
      <c r="D33" s="19"/>
      <c r="E33" s="38"/>
      <c r="F33" s="38"/>
      <c r="G33" s="19"/>
      <c r="H33" s="19"/>
      <c r="I33" s="19"/>
      <c r="J33" s="19"/>
      <c r="K33" s="19"/>
      <c r="L33" s="19"/>
      <c r="M33" s="19"/>
      <c r="N33" s="19"/>
      <c r="O33" s="19"/>
      <c r="P33" s="19"/>
      <c r="Q33" s="40">
        <v>44347</v>
      </c>
      <c r="R33" s="19"/>
      <c r="S33" s="19"/>
      <c r="T33" s="19"/>
    </row>
    <row r="34" spans="1:20" x14ac:dyDescent="0.25">
      <c r="A34" s="19"/>
      <c r="B34" s="19"/>
      <c r="C34" s="19"/>
      <c r="D34" s="19"/>
      <c r="E34" s="38"/>
      <c r="F34" s="38"/>
      <c r="G34" s="19"/>
      <c r="H34" s="35"/>
      <c r="I34" s="35"/>
      <c r="J34" s="19"/>
      <c r="K34" s="19"/>
      <c r="L34" s="19"/>
      <c r="M34" s="19"/>
      <c r="N34" s="19"/>
      <c r="O34" s="19"/>
      <c r="P34" s="19"/>
      <c r="Q34" s="40">
        <v>44348</v>
      </c>
      <c r="R34" s="19"/>
      <c r="S34" s="19"/>
      <c r="T34" s="19"/>
    </row>
    <row r="35" spans="1:20" x14ac:dyDescent="0.25">
      <c r="A35" s="19"/>
      <c r="B35" s="19"/>
      <c r="C35" s="19"/>
      <c r="D35" s="19"/>
      <c r="E35" s="38"/>
      <c r="F35" s="38"/>
      <c r="G35" s="19"/>
      <c r="H35" s="19"/>
      <c r="I35" s="19"/>
      <c r="J35" s="19"/>
      <c r="K35" s="19"/>
      <c r="L35" s="19"/>
      <c r="M35" s="19"/>
      <c r="N35" s="19"/>
      <c r="O35" s="19"/>
      <c r="P35" s="19"/>
      <c r="Q35" s="40">
        <v>44349</v>
      </c>
      <c r="R35" s="19"/>
      <c r="S35" s="19"/>
      <c r="T35" s="19"/>
    </row>
    <row r="36" spans="1:20" x14ac:dyDescent="0.25">
      <c r="A36" s="19"/>
      <c r="B36" s="19"/>
      <c r="C36" s="19"/>
      <c r="D36" s="19"/>
      <c r="E36" s="19"/>
      <c r="F36" s="38"/>
      <c r="G36" s="19"/>
      <c r="H36" s="19"/>
      <c r="I36" s="19"/>
      <c r="J36" s="19"/>
      <c r="K36" s="19"/>
      <c r="L36" s="19"/>
      <c r="M36" s="19"/>
      <c r="N36" s="19"/>
      <c r="O36" s="19"/>
      <c r="P36" s="19"/>
      <c r="Q36" s="40">
        <v>44350</v>
      </c>
      <c r="R36" s="19"/>
      <c r="S36" s="19"/>
      <c r="T36" s="19"/>
    </row>
    <row r="37" spans="1:20" x14ac:dyDescent="0.25">
      <c r="A37" s="19"/>
      <c r="B37" s="19"/>
      <c r="C37" s="19"/>
      <c r="D37" s="19"/>
      <c r="E37" s="19"/>
      <c r="F37" s="38"/>
      <c r="G37" s="19"/>
      <c r="H37" s="19"/>
      <c r="I37" s="19"/>
      <c r="J37" s="19"/>
      <c r="K37" s="19"/>
      <c r="L37" s="19"/>
      <c r="M37" s="19"/>
      <c r="N37" s="19"/>
      <c r="O37" s="19"/>
      <c r="P37" s="19"/>
      <c r="Q37" s="40">
        <v>44351</v>
      </c>
      <c r="R37" s="19"/>
      <c r="S37" s="19"/>
      <c r="T37" s="19"/>
    </row>
    <row r="38" spans="1:20" x14ac:dyDescent="0.25">
      <c r="A38" s="19"/>
      <c r="B38" s="19"/>
      <c r="C38" s="19"/>
      <c r="D38" s="19"/>
      <c r="E38" s="19"/>
      <c r="F38" s="19"/>
      <c r="G38" s="19"/>
      <c r="H38" s="19"/>
      <c r="I38" s="19"/>
      <c r="J38" s="19"/>
      <c r="K38" s="19"/>
      <c r="L38" s="19"/>
      <c r="M38" s="19"/>
      <c r="N38" s="19"/>
      <c r="O38" s="19"/>
      <c r="P38" s="19"/>
      <c r="Q38" s="40">
        <v>44352</v>
      </c>
      <c r="R38" s="19"/>
      <c r="S38" s="19"/>
      <c r="T38" s="19"/>
    </row>
    <row r="39" spans="1:20" x14ac:dyDescent="0.25">
      <c r="A39" s="19"/>
      <c r="B39" s="19"/>
      <c r="C39" s="19"/>
      <c r="D39" s="19"/>
      <c r="E39" s="19"/>
      <c r="F39" s="19"/>
      <c r="G39" s="19"/>
      <c r="H39" s="19"/>
      <c r="I39" s="19"/>
      <c r="J39" s="19"/>
      <c r="K39" s="19"/>
      <c r="L39" s="19"/>
      <c r="M39" s="19"/>
      <c r="N39" s="19"/>
      <c r="O39" s="19"/>
      <c r="P39" s="19"/>
      <c r="Q39" s="40">
        <v>44353</v>
      </c>
      <c r="R39" s="19"/>
      <c r="S39" s="19"/>
      <c r="T39" s="19"/>
    </row>
    <row r="40" spans="1:20" x14ac:dyDescent="0.25">
      <c r="A40" s="19"/>
      <c r="B40" s="19"/>
      <c r="C40" s="19"/>
      <c r="D40" s="19"/>
      <c r="E40" s="19"/>
      <c r="F40" s="19"/>
      <c r="G40" s="19"/>
      <c r="H40" s="19"/>
      <c r="I40" s="19"/>
      <c r="J40" s="19"/>
      <c r="K40" s="19"/>
      <c r="L40" s="19"/>
      <c r="M40" s="19"/>
      <c r="N40" s="19"/>
      <c r="O40" s="19"/>
      <c r="P40" s="19"/>
      <c r="Q40" s="40">
        <v>44354</v>
      </c>
      <c r="R40" s="19"/>
      <c r="S40" s="19"/>
      <c r="T40" s="19"/>
    </row>
    <row r="41" spans="1:20" x14ac:dyDescent="0.25">
      <c r="A41" s="19"/>
      <c r="B41" s="19"/>
      <c r="C41" s="19"/>
      <c r="D41" s="19"/>
      <c r="E41" s="19"/>
      <c r="F41" s="19"/>
      <c r="G41" s="19"/>
      <c r="H41" s="35"/>
      <c r="I41" s="35"/>
      <c r="J41" s="19"/>
      <c r="K41" s="19"/>
      <c r="L41" s="19"/>
      <c r="M41" s="19"/>
      <c r="N41" s="19"/>
      <c r="O41" s="19"/>
      <c r="P41" s="19"/>
      <c r="Q41" s="40">
        <v>44355</v>
      </c>
      <c r="R41" s="19"/>
      <c r="S41" s="19"/>
      <c r="T41" s="19"/>
    </row>
    <row r="42" spans="1:20" x14ac:dyDescent="0.25">
      <c r="A42" s="19"/>
      <c r="B42" s="19"/>
      <c r="C42" s="19"/>
      <c r="D42" s="19"/>
      <c r="E42" s="19"/>
      <c r="F42" s="19"/>
      <c r="G42" s="19"/>
      <c r="H42" s="19"/>
      <c r="I42" s="19"/>
      <c r="J42" s="19"/>
      <c r="K42" s="19"/>
      <c r="L42" s="19"/>
      <c r="M42" s="19"/>
      <c r="N42" s="19"/>
      <c r="O42" s="19"/>
      <c r="P42" s="19"/>
      <c r="Q42" s="40">
        <v>44356</v>
      </c>
      <c r="R42" s="19"/>
      <c r="S42" s="19"/>
      <c r="T42" s="19"/>
    </row>
    <row r="43" spans="1:20" x14ac:dyDescent="0.25">
      <c r="A43" s="19"/>
      <c r="B43" s="19"/>
      <c r="C43" s="19"/>
      <c r="D43" s="19"/>
      <c r="E43" s="19"/>
      <c r="F43" s="19"/>
      <c r="G43" s="19"/>
      <c r="H43" s="19"/>
      <c r="I43" s="19"/>
      <c r="J43" s="19"/>
      <c r="K43" s="19"/>
      <c r="L43" s="19"/>
      <c r="M43" s="19"/>
      <c r="N43" s="19"/>
      <c r="O43" s="19"/>
      <c r="P43" s="19"/>
      <c r="Q43" s="40">
        <v>44357</v>
      </c>
      <c r="R43" s="19"/>
      <c r="S43" s="19"/>
      <c r="T43" s="19"/>
    </row>
    <row r="44" spans="1:20" x14ac:dyDescent="0.25">
      <c r="A44" s="19"/>
      <c r="B44" s="19"/>
      <c r="C44" s="19"/>
      <c r="D44" s="19"/>
      <c r="E44" s="19"/>
      <c r="F44" s="19"/>
      <c r="G44" s="19"/>
      <c r="H44" s="19"/>
      <c r="I44" s="19"/>
      <c r="J44" s="19"/>
      <c r="K44" s="19"/>
      <c r="L44" s="19"/>
      <c r="M44" s="19"/>
      <c r="N44" s="19"/>
      <c r="O44" s="19"/>
      <c r="P44" s="19"/>
      <c r="Q44" s="40">
        <v>44358</v>
      </c>
      <c r="R44" s="19"/>
      <c r="S44" s="19"/>
      <c r="T44" s="19"/>
    </row>
    <row r="45" spans="1:20" x14ac:dyDescent="0.25">
      <c r="A45" s="19"/>
      <c r="B45" s="19"/>
      <c r="C45" s="19"/>
      <c r="D45" s="19"/>
      <c r="E45" s="19"/>
      <c r="F45" s="19"/>
      <c r="G45" s="19"/>
      <c r="H45" s="19"/>
      <c r="I45" s="19"/>
      <c r="J45" s="19"/>
      <c r="K45" s="19"/>
      <c r="L45" s="19"/>
      <c r="M45" s="19"/>
      <c r="N45" s="19"/>
      <c r="O45" s="19"/>
      <c r="P45" s="19"/>
      <c r="Q45" s="40">
        <v>44359</v>
      </c>
      <c r="R45" s="19"/>
      <c r="S45" s="19"/>
      <c r="T45" s="19"/>
    </row>
    <row r="46" spans="1:20" x14ac:dyDescent="0.25">
      <c r="A46" s="19"/>
      <c r="B46" s="19"/>
      <c r="C46" s="19"/>
      <c r="D46" s="19"/>
      <c r="E46" s="19"/>
      <c r="F46" s="19"/>
      <c r="G46" s="19"/>
      <c r="H46" s="19"/>
      <c r="I46" s="19"/>
      <c r="J46" s="19"/>
      <c r="K46" s="19"/>
      <c r="L46" s="19"/>
      <c r="M46" s="19"/>
      <c r="N46" s="19"/>
      <c r="O46" s="19"/>
      <c r="P46" s="19"/>
      <c r="Q46" s="40">
        <v>44360</v>
      </c>
      <c r="R46" s="19"/>
      <c r="S46" s="19"/>
      <c r="T46" s="19"/>
    </row>
    <row r="47" spans="1:20" x14ac:dyDescent="0.25">
      <c r="A47" s="19"/>
      <c r="B47" s="19"/>
      <c r="C47" s="19"/>
      <c r="D47" s="19"/>
      <c r="E47" s="19"/>
      <c r="F47" s="19"/>
      <c r="G47" s="19"/>
      <c r="H47" s="19"/>
      <c r="I47" s="19"/>
      <c r="J47" s="19"/>
      <c r="K47" s="19"/>
      <c r="L47" s="19"/>
      <c r="M47" s="19"/>
      <c r="N47" s="19"/>
      <c r="O47" s="19"/>
      <c r="P47" s="19"/>
      <c r="Q47" s="40">
        <v>44361</v>
      </c>
      <c r="R47" s="19"/>
      <c r="S47" s="19"/>
      <c r="T47" s="19"/>
    </row>
    <row r="48" spans="1:20" x14ac:dyDescent="0.25">
      <c r="A48" s="19"/>
      <c r="B48" s="19"/>
      <c r="C48" s="19"/>
      <c r="D48" s="19"/>
      <c r="E48" s="19"/>
      <c r="F48" s="19"/>
      <c r="G48" s="19"/>
      <c r="H48" s="19"/>
      <c r="I48" s="19"/>
      <c r="J48" s="19"/>
      <c r="K48" s="19"/>
      <c r="L48" s="19"/>
      <c r="M48" s="19"/>
      <c r="N48" s="19"/>
      <c r="O48" s="19"/>
      <c r="P48" s="19"/>
      <c r="Q48" s="40">
        <v>44362</v>
      </c>
      <c r="R48" s="19"/>
      <c r="S48" s="19"/>
      <c r="T48" s="19"/>
    </row>
    <row r="49" spans="1:20" x14ac:dyDescent="0.25">
      <c r="A49" s="19"/>
      <c r="B49" s="19"/>
      <c r="C49" s="19"/>
      <c r="D49" s="19"/>
      <c r="E49" s="19"/>
      <c r="F49" s="19"/>
      <c r="G49" s="19"/>
      <c r="H49" s="19"/>
      <c r="I49" s="19"/>
      <c r="J49" s="19"/>
      <c r="K49" s="19"/>
      <c r="L49" s="19"/>
      <c r="M49" s="19"/>
      <c r="N49" s="19"/>
      <c r="O49" s="19"/>
      <c r="P49" s="19"/>
      <c r="Q49" s="40">
        <v>44363</v>
      </c>
      <c r="R49" s="19"/>
      <c r="S49" s="19"/>
      <c r="T49" s="19"/>
    </row>
    <row r="50" spans="1:20" x14ac:dyDescent="0.25">
      <c r="A50" s="19"/>
      <c r="B50" s="19"/>
      <c r="C50" s="19"/>
      <c r="D50" s="19"/>
      <c r="E50" s="19"/>
      <c r="F50" s="19"/>
      <c r="G50" s="19"/>
      <c r="H50" s="19"/>
      <c r="I50" s="19"/>
      <c r="J50" s="19"/>
      <c r="K50" s="19"/>
      <c r="L50" s="19"/>
      <c r="M50" s="19"/>
      <c r="N50" s="19"/>
      <c r="O50" s="19"/>
      <c r="P50" s="19"/>
      <c r="Q50" s="40">
        <v>44364</v>
      </c>
      <c r="R50" s="19"/>
      <c r="S50" s="19"/>
      <c r="T50" s="19"/>
    </row>
    <row r="51" spans="1:20" x14ac:dyDescent="0.25">
      <c r="A51" s="19"/>
      <c r="B51" s="19"/>
      <c r="C51" s="19"/>
      <c r="D51" s="19"/>
      <c r="E51" s="19"/>
      <c r="F51" s="19"/>
      <c r="G51" s="19"/>
      <c r="H51" s="19"/>
      <c r="I51" s="19"/>
      <c r="J51" s="19"/>
      <c r="K51" s="19"/>
      <c r="L51" s="19"/>
      <c r="M51" s="19"/>
      <c r="N51" s="19"/>
      <c r="O51" s="19"/>
      <c r="P51" s="19"/>
      <c r="Q51" s="40">
        <v>44365</v>
      </c>
      <c r="R51" s="19"/>
      <c r="S51" s="19"/>
      <c r="T51" s="19"/>
    </row>
    <row r="52" spans="1:20" x14ac:dyDescent="0.25">
      <c r="A52" s="19"/>
      <c r="B52" s="19"/>
      <c r="C52" s="19"/>
      <c r="D52" s="19"/>
      <c r="E52" s="19"/>
      <c r="F52" s="19"/>
      <c r="G52" s="19"/>
      <c r="H52" s="19"/>
      <c r="I52" s="19"/>
      <c r="J52" s="19"/>
      <c r="K52" s="19"/>
      <c r="L52" s="19"/>
      <c r="M52" s="19"/>
      <c r="N52" s="19"/>
      <c r="O52" s="19"/>
      <c r="P52" s="19"/>
      <c r="Q52" s="40">
        <v>44366</v>
      </c>
      <c r="R52" s="19"/>
      <c r="S52" s="19"/>
      <c r="T52" s="19"/>
    </row>
    <row r="53" spans="1:20" x14ac:dyDescent="0.25">
      <c r="A53" s="19"/>
      <c r="B53" s="19"/>
      <c r="C53" s="19"/>
      <c r="D53" s="19"/>
      <c r="E53" s="19"/>
      <c r="F53" s="19"/>
      <c r="G53" s="19"/>
      <c r="H53" s="19"/>
      <c r="I53" s="19"/>
      <c r="J53" s="19"/>
      <c r="K53" s="19"/>
      <c r="L53" s="19"/>
      <c r="M53" s="19"/>
      <c r="N53" s="19"/>
      <c r="O53" s="19"/>
      <c r="P53" s="19"/>
      <c r="Q53" s="40">
        <v>44367</v>
      </c>
      <c r="R53" s="19"/>
      <c r="S53" s="19"/>
      <c r="T53" s="19"/>
    </row>
    <row r="54" spans="1:20" x14ac:dyDescent="0.25">
      <c r="A54" s="19"/>
      <c r="B54" s="19"/>
      <c r="C54" s="19"/>
      <c r="D54" s="19"/>
      <c r="E54" s="19"/>
      <c r="F54" s="19"/>
      <c r="G54" s="19"/>
      <c r="H54" s="19"/>
      <c r="I54" s="19"/>
      <c r="J54" s="19"/>
      <c r="K54" s="19"/>
      <c r="L54" s="19"/>
      <c r="M54" s="19"/>
      <c r="N54" s="19"/>
      <c r="O54" s="19"/>
      <c r="P54" s="19"/>
      <c r="Q54" s="40">
        <v>44368</v>
      </c>
      <c r="R54" s="19"/>
      <c r="S54" s="19"/>
      <c r="T54" s="19"/>
    </row>
    <row r="55" spans="1:20" x14ac:dyDescent="0.25">
      <c r="A55" s="19"/>
      <c r="B55" s="19"/>
      <c r="C55" s="19"/>
      <c r="D55" s="19"/>
      <c r="E55" s="19"/>
      <c r="F55" s="19"/>
      <c r="G55" s="19"/>
      <c r="H55" s="19"/>
      <c r="I55" s="19"/>
      <c r="J55" s="19"/>
      <c r="K55" s="19"/>
      <c r="L55" s="19"/>
      <c r="M55" s="19"/>
      <c r="N55" s="19"/>
      <c r="O55" s="19"/>
      <c r="P55" s="19"/>
      <c r="Q55" s="40">
        <v>44369</v>
      </c>
      <c r="R55" s="19"/>
      <c r="S55" s="19"/>
      <c r="T55" s="19"/>
    </row>
    <row r="56" spans="1:20" x14ac:dyDescent="0.25">
      <c r="A56" s="19"/>
      <c r="B56" s="19"/>
      <c r="C56" s="19"/>
      <c r="D56" s="19"/>
      <c r="E56" s="19"/>
      <c r="F56" s="19"/>
      <c r="G56" s="19"/>
      <c r="H56" s="19"/>
      <c r="I56" s="19"/>
      <c r="J56" s="19"/>
      <c r="K56" s="19"/>
      <c r="L56" s="19"/>
      <c r="M56" s="19"/>
      <c r="N56" s="19"/>
      <c r="O56" s="19"/>
      <c r="P56" s="19"/>
      <c r="Q56" s="40">
        <v>44370</v>
      </c>
      <c r="R56" s="19"/>
      <c r="S56" s="19"/>
      <c r="T56" s="19"/>
    </row>
    <row r="57" spans="1:20" x14ac:dyDescent="0.25">
      <c r="A57" s="19"/>
      <c r="B57" s="19"/>
      <c r="C57" s="19"/>
      <c r="D57" s="19"/>
      <c r="E57" s="19"/>
      <c r="F57" s="19"/>
      <c r="G57" s="19"/>
      <c r="H57" s="19"/>
      <c r="I57" s="19"/>
      <c r="J57" s="19"/>
      <c r="K57" s="19"/>
      <c r="L57" s="19"/>
      <c r="M57" s="19"/>
      <c r="N57" s="19"/>
      <c r="O57" s="19"/>
      <c r="P57" s="19"/>
      <c r="Q57" s="40">
        <v>44371</v>
      </c>
      <c r="R57" s="19"/>
      <c r="S57" s="19"/>
      <c r="T57" s="19"/>
    </row>
    <row r="58" spans="1:20" x14ac:dyDescent="0.25">
      <c r="A58" s="19"/>
      <c r="B58" s="19"/>
      <c r="C58" s="19"/>
      <c r="D58" s="19"/>
      <c r="E58" s="19"/>
      <c r="F58" s="19"/>
      <c r="G58" s="19"/>
      <c r="H58" s="19"/>
      <c r="I58" s="19"/>
      <c r="J58" s="19"/>
      <c r="K58" s="19"/>
      <c r="L58" s="19"/>
      <c r="M58" s="19"/>
      <c r="N58" s="19"/>
      <c r="O58" s="19"/>
      <c r="P58" s="19"/>
      <c r="Q58" s="40">
        <v>44372</v>
      </c>
      <c r="R58" s="19"/>
      <c r="S58" s="19"/>
      <c r="T58" s="19"/>
    </row>
    <row r="59" spans="1:20" x14ac:dyDescent="0.25">
      <c r="A59" s="19"/>
      <c r="B59" s="19"/>
      <c r="C59" s="19"/>
      <c r="D59" s="19"/>
      <c r="E59" s="19"/>
      <c r="F59" s="19"/>
      <c r="G59" s="19"/>
      <c r="H59" s="19"/>
      <c r="I59" s="19"/>
      <c r="J59" s="19"/>
      <c r="K59" s="19"/>
      <c r="L59" s="19"/>
      <c r="M59" s="19"/>
      <c r="N59" s="19"/>
      <c r="O59" s="19"/>
      <c r="P59" s="19"/>
      <c r="Q59" s="40">
        <v>44373</v>
      </c>
      <c r="R59" s="19"/>
      <c r="S59" s="19"/>
      <c r="T59" s="19"/>
    </row>
    <row r="60" spans="1:20" x14ac:dyDescent="0.25">
      <c r="A60" s="19"/>
      <c r="B60" s="19"/>
      <c r="C60" s="19"/>
      <c r="D60" s="19"/>
      <c r="E60" s="19"/>
      <c r="F60" s="19"/>
      <c r="G60" s="19"/>
      <c r="H60" s="19"/>
      <c r="I60" s="19"/>
      <c r="J60" s="19"/>
      <c r="K60" s="19"/>
      <c r="L60" s="19"/>
      <c r="M60" s="19"/>
      <c r="N60" s="19"/>
      <c r="O60" s="19"/>
      <c r="P60" s="19"/>
      <c r="Q60" s="40">
        <v>44374</v>
      </c>
      <c r="R60" s="19"/>
      <c r="S60" s="19"/>
      <c r="T60" s="19"/>
    </row>
    <row r="61" spans="1:20" x14ac:dyDescent="0.25">
      <c r="A61" s="19"/>
      <c r="B61" s="19"/>
      <c r="C61" s="19"/>
      <c r="D61" s="19"/>
      <c r="E61" s="19"/>
      <c r="F61" s="19"/>
      <c r="G61" s="19"/>
      <c r="H61" s="19"/>
      <c r="I61" s="19"/>
      <c r="J61" s="19"/>
      <c r="K61" s="19"/>
      <c r="L61" s="19"/>
      <c r="M61" s="19"/>
      <c r="N61" s="19"/>
      <c r="O61" s="19"/>
      <c r="P61" s="19"/>
      <c r="Q61" s="40">
        <v>44375</v>
      </c>
      <c r="R61" s="19"/>
      <c r="S61" s="19"/>
      <c r="T61" s="19"/>
    </row>
    <row r="62" spans="1:20" x14ac:dyDescent="0.25">
      <c r="A62" s="19"/>
      <c r="B62" s="19"/>
      <c r="C62" s="19"/>
      <c r="D62" s="19"/>
      <c r="E62" s="19"/>
      <c r="F62" s="19"/>
      <c r="G62" s="19"/>
      <c r="H62" s="19"/>
      <c r="I62" s="19"/>
      <c r="J62" s="19"/>
      <c r="K62" s="19"/>
      <c r="L62" s="19"/>
      <c r="M62" s="19"/>
      <c r="N62" s="19"/>
      <c r="O62" s="19"/>
      <c r="P62" s="19"/>
      <c r="Q62" s="40">
        <v>44376</v>
      </c>
      <c r="R62" s="19"/>
      <c r="S62" s="19"/>
      <c r="T62" s="19"/>
    </row>
    <row r="63" spans="1:20" x14ac:dyDescent="0.25">
      <c r="A63" s="19"/>
      <c r="B63" s="19"/>
      <c r="C63" s="19"/>
      <c r="D63" s="19"/>
      <c r="E63" s="19"/>
      <c r="F63" s="19"/>
      <c r="G63" s="19"/>
      <c r="H63" s="19"/>
      <c r="I63" s="19"/>
      <c r="J63" s="19"/>
      <c r="K63" s="19"/>
      <c r="L63" s="19"/>
      <c r="M63" s="19"/>
      <c r="N63" s="19"/>
      <c r="O63" s="19"/>
      <c r="P63" s="19"/>
      <c r="Q63" s="40">
        <v>44377</v>
      </c>
      <c r="R63" s="19"/>
      <c r="S63" s="19"/>
      <c r="T63" s="19"/>
    </row>
    <row r="64" spans="1:20" x14ac:dyDescent="0.25">
      <c r="A64" s="19"/>
      <c r="B64" s="19"/>
      <c r="C64" s="19"/>
      <c r="D64" s="19"/>
      <c r="E64" s="19"/>
      <c r="F64" s="19"/>
      <c r="G64" s="19"/>
      <c r="H64" s="19"/>
      <c r="I64" s="19"/>
      <c r="J64" s="19"/>
      <c r="K64" s="19"/>
      <c r="L64" s="19"/>
      <c r="M64" s="19"/>
      <c r="N64" s="19"/>
      <c r="O64" s="19"/>
      <c r="P64" s="19"/>
      <c r="Q64" s="40" t="s">
        <v>11</v>
      </c>
      <c r="R64" s="19"/>
      <c r="S64" s="19"/>
      <c r="T64" s="19"/>
    </row>
  </sheetData>
  <sheetProtection algorithmName="SHA-512" hashValue="iW2163YTHfaM731hpUYNB4bGRqNPWmD9F4Vmck9IdL795Tj1zaE8MCFaHHQ7vNa4wzUdeKTjeKpWaIqGMYF8tA==" saltValue="XuNbhIOu5zmGG89Qsu7Gfw==" spinCount="100000" sheet="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O17" sqref="O17"/>
    </sheetView>
  </sheetViews>
  <sheetFormatPr defaultColWidth="8.85546875" defaultRowHeight="15" x14ac:dyDescent="0.25"/>
  <cols>
    <col min="1" max="16384" width="8.85546875" style="140"/>
  </cols>
  <sheetData>
    <row r="1" spans="1:11" x14ac:dyDescent="0.25">
      <c r="A1" s="178" t="s">
        <v>114</v>
      </c>
      <c r="B1" s="178"/>
      <c r="C1" s="178"/>
      <c r="D1" s="178"/>
      <c r="E1" s="178"/>
      <c r="F1" s="178"/>
      <c r="G1" s="178"/>
      <c r="H1" s="178"/>
      <c r="I1" s="178"/>
      <c r="J1" s="178"/>
      <c r="K1" s="178"/>
    </row>
    <row r="2" spans="1:11" x14ac:dyDescent="0.25">
      <c r="A2" s="178"/>
      <c r="B2" s="178"/>
      <c r="C2" s="178"/>
      <c r="D2" s="178"/>
      <c r="E2" s="178"/>
      <c r="F2" s="178"/>
      <c r="G2" s="178"/>
      <c r="H2" s="178"/>
      <c r="I2" s="178"/>
      <c r="J2" s="178"/>
      <c r="K2" s="178"/>
    </row>
    <row r="3" spans="1:11" x14ac:dyDescent="0.25">
      <c r="A3" s="178"/>
      <c r="B3" s="178"/>
      <c r="C3" s="178"/>
      <c r="D3" s="178"/>
      <c r="E3" s="178"/>
      <c r="F3" s="178"/>
      <c r="G3" s="178"/>
      <c r="H3" s="178"/>
      <c r="I3" s="178"/>
      <c r="J3" s="178"/>
      <c r="K3" s="178"/>
    </row>
    <row r="4" spans="1:11" x14ac:dyDescent="0.25">
      <c r="A4" s="141"/>
      <c r="B4" s="141"/>
      <c r="C4" s="141"/>
      <c r="D4" s="141"/>
      <c r="E4" s="141"/>
      <c r="F4" s="141"/>
      <c r="G4" s="141"/>
      <c r="H4" s="141"/>
      <c r="I4" s="141"/>
      <c r="J4" s="142"/>
      <c r="K4" s="142"/>
    </row>
    <row r="5" spans="1:11" x14ac:dyDescent="0.25">
      <c r="A5" s="179" t="s">
        <v>115</v>
      </c>
      <c r="B5" s="179"/>
      <c r="C5" s="179"/>
      <c r="D5" s="179"/>
      <c r="E5" s="179"/>
      <c r="F5" s="179"/>
      <c r="G5" s="179"/>
      <c r="H5" s="179"/>
      <c r="I5" s="179"/>
      <c r="J5" s="179"/>
      <c r="K5" s="179"/>
    </row>
    <row r="6" spans="1:11" x14ac:dyDescent="0.25">
      <c r="A6" s="180" t="s">
        <v>116</v>
      </c>
      <c r="B6" s="180"/>
      <c r="C6" s="180"/>
      <c r="D6" s="180"/>
      <c r="E6" s="180"/>
      <c r="F6" s="180"/>
      <c r="G6" s="180"/>
      <c r="H6" s="180"/>
      <c r="I6" s="180"/>
      <c r="J6" s="180"/>
      <c r="K6" s="180"/>
    </row>
    <row r="7" spans="1:11" x14ac:dyDescent="0.25">
      <c r="A7" s="143"/>
      <c r="B7" s="143"/>
      <c r="C7" s="143"/>
      <c r="D7" s="143"/>
      <c r="E7" s="143"/>
      <c r="F7" s="143"/>
      <c r="G7" s="143"/>
      <c r="H7" s="143"/>
      <c r="I7" s="143"/>
      <c r="J7" s="144"/>
      <c r="K7" s="144"/>
    </row>
    <row r="8" spans="1:11" x14ac:dyDescent="0.25">
      <c r="A8" s="181" t="s">
        <v>117</v>
      </c>
      <c r="B8" s="181"/>
      <c r="C8" s="181"/>
      <c r="D8" s="181"/>
      <c r="E8" s="181"/>
      <c r="F8" s="181"/>
      <c r="G8" s="181"/>
      <c r="H8" s="181"/>
      <c r="I8" s="181"/>
      <c r="J8" s="181"/>
      <c r="K8" s="181"/>
    </row>
    <row r="9" spans="1:11" x14ac:dyDescent="0.25">
      <c r="A9" s="181"/>
      <c r="B9" s="181"/>
      <c r="C9" s="181"/>
      <c r="D9" s="181"/>
      <c r="E9" s="181"/>
      <c r="F9" s="181"/>
      <c r="G9" s="181"/>
      <c r="H9" s="181"/>
      <c r="I9" s="181"/>
      <c r="J9" s="181"/>
      <c r="K9" s="181"/>
    </row>
    <row r="10" spans="1:11" ht="15.75" thickBot="1" x14ac:dyDescent="0.3">
      <c r="A10" s="143" t="s">
        <v>42</v>
      </c>
      <c r="B10" s="143" t="s">
        <v>43</v>
      </c>
    </row>
    <row r="11" spans="1:11" ht="15.75" thickBot="1" x14ac:dyDescent="0.3">
      <c r="A11" s="148"/>
      <c r="B11" s="148"/>
      <c r="C11" s="182"/>
      <c r="D11" s="180"/>
      <c r="E11" s="180"/>
      <c r="F11" s="180"/>
      <c r="G11" s="180"/>
      <c r="H11" s="180"/>
      <c r="I11" s="180"/>
      <c r="J11" s="180"/>
      <c r="K11" s="180"/>
    </row>
    <row r="12" spans="1:11" x14ac:dyDescent="0.25">
      <c r="A12" s="145"/>
      <c r="B12" s="145"/>
      <c r="C12" s="146"/>
      <c r="D12" s="147"/>
      <c r="E12" s="147"/>
      <c r="F12" s="147"/>
      <c r="G12" s="147"/>
      <c r="H12" s="147"/>
      <c r="I12" s="147"/>
      <c r="J12" s="147"/>
      <c r="K12" s="147"/>
    </row>
    <row r="13" spans="1:11" x14ac:dyDescent="0.25">
      <c r="A13" s="183" t="s">
        <v>118</v>
      </c>
      <c r="B13" s="183"/>
      <c r="C13" s="183"/>
      <c r="D13" s="183"/>
      <c r="E13" s="183"/>
      <c r="F13" s="183"/>
      <c r="G13" s="183"/>
      <c r="H13" s="183"/>
      <c r="I13" s="183"/>
      <c r="J13" s="183"/>
      <c r="K13" s="183"/>
    </row>
    <row r="14" spans="1:11" ht="15.75" thickBot="1" x14ac:dyDescent="0.3">
      <c r="A14" s="184"/>
      <c r="B14" s="184"/>
      <c r="C14" s="184"/>
      <c r="D14" s="184"/>
      <c r="E14" s="184"/>
      <c r="F14" s="184"/>
      <c r="G14" s="184"/>
      <c r="H14" s="184"/>
      <c r="I14" s="184"/>
      <c r="J14" s="184"/>
      <c r="K14" s="184"/>
    </row>
    <row r="15" spans="1:11" x14ac:dyDescent="0.25">
      <c r="A15" s="169" t="s">
        <v>119</v>
      </c>
      <c r="B15" s="170"/>
      <c r="C15" s="170"/>
      <c r="D15" s="170"/>
      <c r="E15" s="170"/>
      <c r="F15" s="170"/>
      <c r="G15" s="170"/>
      <c r="H15" s="170"/>
      <c r="I15" s="170"/>
      <c r="J15" s="170"/>
      <c r="K15" s="171"/>
    </row>
    <row r="16" spans="1:11" x14ac:dyDescent="0.25">
      <c r="A16" s="172"/>
      <c r="B16" s="173"/>
      <c r="C16" s="173"/>
      <c r="D16" s="173"/>
      <c r="E16" s="173"/>
      <c r="F16" s="173"/>
      <c r="G16" s="173"/>
      <c r="H16" s="173"/>
      <c r="I16" s="173"/>
      <c r="J16" s="173"/>
      <c r="K16" s="174"/>
    </row>
    <row r="17" spans="1:11" x14ac:dyDescent="0.25">
      <c r="A17" s="172"/>
      <c r="B17" s="173"/>
      <c r="C17" s="173"/>
      <c r="D17" s="173"/>
      <c r="E17" s="173"/>
      <c r="F17" s="173"/>
      <c r="G17" s="173"/>
      <c r="H17" s="173"/>
      <c r="I17" s="173"/>
      <c r="J17" s="173"/>
      <c r="K17" s="174"/>
    </row>
    <row r="18" spans="1:11" x14ac:dyDescent="0.25">
      <c r="A18" s="172"/>
      <c r="B18" s="173"/>
      <c r="C18" s="173"/>
      <c r="D18" s="173"/>
      <c r="E18" s="173"/>
      <c r="F18" s="173"/>
      <c r="G18" s="173"/>
      <c r="H18" s="173"/>
      <c r="I18" s="173"/>
      <c r="J18" s="173"/>
      <c r="K18" s="174"/>
    </row>
    <row r="19" spans="1:11" x14ac:dyDescent="0.25">
      <c r="A19" s="172"/>
      <c r="B19" s="173"/>
      <c r="C19" s="173"/>
      <c r="D19" s="173"/>
      <c r="E19" s="173"/>
      <c r="F19" s="173"/>
      <c r="G19" s="173"/>
      <c r="H19" s="173"/>
      <c r="I19" s="173"/>
      <c r="J19" s="173"/>
      <c r="K19" s="174"/>
    </row>
    <row r="20" spans="1:11" x14ac:dyDescent="0.25">
      <c r="A20" s="172"/>
      <c r="B20" s="173"/>
      <c r="C20" s="173"/>
      <c r="D20" s="173"/>
      <c r="E20" s="173"/>
      <c r="F20" s="173"/>
      <c r="G20" s="173"/>
      <c r="H20" s="173"/>
      <c r="I20" s="173"/>
      <c r="J20" s="173"/>
      <c r="K20" s="174"/>
    </row>
    <row r="21" spans="1:11" x14ac:dyDescent="0.25">
      <c r="A21" s="172"/>
      <c r="B21" s="173"/>
      <c r="C21" s="173"/>
      <c r="D21" s="173"/>
      <c r="E21" s="173"/>
      <c r="F21" s="173"/>
      <c r="G21" s="173"/>
      <c r="H21" s="173"/>
      <c r="I21" s="173"/>
      <c r="J21" s="173"/>
      <c r="K21" s="174"/>
    </row>
    <row r="22" spans="1:11" x14ac:dyDescent="0.25">
      <c r="A22" s="172"/>
      <c r="B22" s="173"/>
      <c r="C22" s="173"/>
      <c r="D22" s="173"/>
      <c r="E22" s="173"/>
      <c r="F22" s="173"/>
      <c r="G22" s="173"/>
      <c r="H22" s="173"/>
      <c r="I22" s="173"/>
      <c r="J22" s="173"/>
      <c r="K22" s="174"/>
    </row>
    <row r="23" spans="1:11" x14ac:dyDescent="0.25">
      <c r="A23" s="172"/>
      <c r="B23" s="173"/>
      <c r="C23" s="173"/>
      <c r="D23" s="173"/>
      <c r="E23" s="173"/>
      <c r="F23" s="173"/>
      <c r="G23" s="173"/>
      <c r="H23" s="173"/>
      <c r="I23" s="173"/>
      <c r="J23" s="173"/>
      <c r="K23" s="174"/>
    </row>
    <row r="24" spans="1:11" x14ac:dyDescent="0.25">
      <c r="A24" s="172"/>
      <c r="B24" s="173"/>
      <c r="C24" s="173"/>
      <c r="D24" s="173"/>
      <c r="E24" s="173"/>
      <c r="F24" s="173"/>
      <c r="G24" s="173"/>
      <c r="H24" s="173"/>
      <c r="I24" s="173"/>
      <c r="J24" s="173"/>
      <c r="K24" s="174"/>
    </row>
    <row r="25" spans="1:11" x14ac:dyDescent="0.25">
      <c r="A25" s="172"/>
      <c r="B25" s="173"/>
      <c r="C25" s="173"/>
      <c r="D25" s="173"/>
      <c r="E25" s="173"/>
      <c r="F25" s="173"/>
      <c r="G25" s="173"/>
      <c r="H25" s="173"/>
      <c r="I25" s="173"/>
      <c r="J25" s="173"/>
      <c r="K25" s="174"/>
    </row>
    <row r="26" spans="1:11" x14ac:dyDescent="0.25">
      <c r="A26" s="172"/>
      <c r="B26" s="173"/>
      <c r="C26" s="173"/>
      <c r="D26" s="173"/>
      <c r="E26" s="173"/>
      <c r="F26" s="173"/>
      <c r="G26" s="173"/>
      <c r="H26" s="173"/>
      <c r="I26" s="173"/>
      <c r="J26" s="173"/>
      <c r="K26" s="174"/>
    </row>
    <row r="27" spans="1:11" x14ac:dyDescent="0.25">
      <c r="A27" s="172"/>
      <c r="B27" s="173"/>
      <c r="C27" s="173"/>
      <c r="D27" s="173"/>
      <c r="E27" s="173"/>
      <c r="F27" s="173"/>
      <c r="G27" s="173"/>
      <c r="H27" s="173"/>
      <c r="I27" s="173"/>
      <c r="J27" s="173"/>
      <c r="K27" s="174"/>
    </row>
    <row r="28" spans="1:11" x14ac:dyDescent="0.25">
      <c r="A28" s="172"/>
      <c r="B28" s="173"/>
      <c r="C28" s="173"/>
      <c r="D28" s="173"/>
      <c r="E28" s="173"/>
      <c r="F28" s="173"/>
      <c r="G28" s="173"/>
      <c r="H28" s="173"/>
      <c r="I28" s="173"/>
      <c r="J28" s="173"/>
      <c r="K28" s="174"/>
    </row>
    <row r="29" spans="1:11" x14ac:dyDescent="0.25">
      <c r="A29" s="172"/>
      <c r="B29" s="173"/>
      <c r="C29" s="173"/>
      <c r="D29" s="173"/>
      <c r="E29" s="173"/>
      <c r="F29" s="173"/>
      <c r="G29" s="173"/>
      <c r="H29" s="173"/>
      <c r="I29" s="173"/>
      <c r="J29" s="173"/>
      <c r="K29" s="174"/>
    </row>
    <row r="30" spans="1:11" x14ac:dyDescent="0.25">
      <c r="A30" s="172"/>
      <c r="B30" s="173"/>
      <c r="C30" s="173"/>
      <c r="D30" s="173"/>
      <c r="E30" s="173"/>
      <c r="F30" s="173"/>
      <c r="G30" s="173"/>
      <c r="H30" s="173"/>
      <c r="I30" s="173"/>
      <c r="J30" s="173"/>
      <c r="K30" s="174"/>
    </row>
    <row r="31" spans="1:11" x14ac:dyDescent="0.25">
      <c r="A31" s="172"/>
      <c r="B31" s="173"/>
      <c r="C31" s="173"/>
      <c r="D31" s="173"/>
      <c r="E31" s="173"/>
      <c r="F31" s="173"/>
      <c r="G31" s="173"/>
      <c r="H31" s="173"/>
      <c r="I31" s="173"/>
      <c r="J31" s="173"/>
      <c r="K31" s="174"/>
    </row>
    <row r="32" spans="1:11" x14ac:dyDescent="0.25">
      <c r="A32" s="172"/>
      <c r="B32" s="173"/>
      <c r="C32" s="173"/>
      <c r="D32" s="173"/>
      <c r="E32" s="173"/>
      <c r="F32" s="173"/>
      <c r="G32" s="173"/>
      <c r="H32" s="173"/>
      <c r="I32" s="173"/>
      <c r="J32" s="173"/>
      <c r="K32" s="174"/>
    </row>
    <row r="33" spans="1:11" x14ac:dyDescent="0.25">
      <c r="A33" s="172"/>
      <c r="B33" s="173"/>
      <c r="C33" s="173"/>
      <c r="D33" s="173"/>
      <c r="E33" s="173"/>
      <c r="F33" s="173"/>
      <c r="G33" s="173"/>
      <c r="H33" s="173"/>
      <c r="I33" s="173"/>
      <c r="J33" s="173"/>
      <c r="K33" s="174"/>
    </row>
    <row r="34" spans="1:11" x14ac:dyDescent="0.25">
      <c r="A34" s="172"/>
      <c r="B34" s="173"/>
      <c r="C34" s="173"/>
      <c r="D34" s="173"/>
      <c r="E34" s="173"/>
      <c r="F34" s="173"/>
      <c r="G34" s="173"/>
      <c r="H34" s="173"/>
      <c r="I34" s="173"/>
      <c r="J34" s="173"/>
      <c r="K34" s="174"/>
    </row>
    <row r="35" spans="1:11" ht="15.75" thickBot="1" x14ac:dyDescent="0.3">
      <c r="A35" s="175"/>
      <c r="B35" s="176"/>
      <c r="C35" s="176"/>
      <c r="D35" s="176"/>
      <c r="E35" s="176"/>
      <c r="F35" s="176"/>
      <c r="G35" s="176"/>
      <c r="H35" s="176"/>
      <c r="I35" s="176"/>
      <c r="J35" s="176"/>
      <c r="K35" s="177"/>
    </row>
  </sheetData>
  <sheetProtection algorithmName="SHA-512" hashValue="PiIjW4lm8floihrUlxYkQAEh1aDPs1Ebnh/VHXBsKf6qxDpnF0ZCM0bSIjqsxrwOeaCIItkA40PKwQV/sxu3HA==" saltValue="aJDhiH+GRpCU2c0YdwDF+Q=="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23" sqref="I23:L24"/>
    </sheetView>
  </sheetViews>
  <sheetFormatPr defaultColWidth="8.85546875" defaultRowHeight="15" x14ac:dyDescent="0.25"/>
  <cols>
    <col min="1" max="16384" width="8.85546875" style="106"/>
  </cols>
  <sheetData>
    <row r="1" spans="1:12" x14ac:dyDescent="0.25">
      <c r="A1" s="185" t="s">
        <v>128</v>
      </c>
      <c r="B1" s="185"/>
      <c r="C1" s="185"/>
      <c r="D1" s="185"/>
      <c r="E1" s="185"/>
      <c r="F1" s="185"/>
      <c r="G1" s="185"/>
      <c r="H1" s="185"/>
      <c r="I1" s="185"/>
      <c r="J1" s="185"/>
      <c r="K1" s="185"/>
    </row>
    <row r="2" spans="1:12" x14ac:dyDescent="0.25">
      <c r="A2" s="185"/>
      <c r="B2" s="185"/>
      <c r="C2" s="185"/>
      <c r="D2" s="185"/>
      <c r="E2" s="185"/>
      <c r="F2" s="185"/>
      <c r="G2" s="185"/>
      <c r="H2" s="185"/>
      <c r="I2" s="185"/>
      <c r="J2" s="185"/>
      <c r="K2" s="185"/>
    </row>
    <row r="3" spans="1:12" x14ac:dyDescent="0.25">
      <c r="A3" s="186" t="s">
        <v>129</v>
      </c>
      <c r="B3" s="186"/>
      <c r="C3" s="186"/>
      <c r="D3" s="186"/>
      <c r="E3" s="186"/>
      <c r="F3" s="186"/>
      <c r="G3" s="186"/>
      <c r="H3" s="186"/>
    </row>
    <row r="4" spans="1:12" x14ac:dyDescent="0.25">
      <c r="A4" s="187" t="s">
        <v>134</v>
      </c>
      <c r="B4" s="187"/>
      <c r="C4" s="187"/>
      <c r="D4" s="187"/>
      <c r="E4" s="187"/>
      <c r="F4" s="187"/>
      <c r="G4" s="187"/>
      <c r="H4" s="187"/>
      <c r="I4" s="187"/>
      <c r="J4" s="187"/>
      <c r="K4" s="187"/>
    </row>
    <row r="5" spans="1:12" x14ac:dyDescent="0.25">
      <c r="A5" s="187"/>
      <c r="B5" s="187"/>
      <c r="C5" s="187"/>
      <c r="D5" s="187"/>
      <c r="E5" s="187"/>
      <c r="F5" s="187"/>
      <c r="G5" s="187"/>
      <c r="H5" s="187"/>
      <c r="I5" s="187"/>
      <c r="J5" s="187"/>
      <c r="K5" s="187"/>
    </row>
    <row r="6" spans="1:12" x14ac:dyDescent="0.25">
      <c r="A6" s="187"/>
      <c r="B6" s="187"/>
      <c r="C6" s="187"/>
      <c r="D6" s="187"/>
      <c r="E6" s="187"/>
      <c r="F6" s="187"/>
      <c r="G6" s="187"/>
      <c r="H6" s="187"/>
      <c r="I6" s="187"/>
      <c r="J6" s="187"/>
      <c r="K6" s="187"/>
    </row>
    <row r="7" spans="1:12" x14ac:dyDescent="0.25">
      <c r="A7" s="187"/>
      <c r="B7" s="187"/>
      <c r="C7" s="187"/>
      <c r="D7" s="187"/>
      <c r="E7" s="187"/>
      <c r="F7" s="187"/>
      <c r="G7" s="187"/>
      <c r="H7" s="187"/>
      <c r="I7" s="187"/>
      <c r="J7" s="187"/>
      <c r="K7" s="187"/>
    </row>
    <row r="8" spans="1:12" x14ac:dyDescent="0.25">
      <c r="A8" s="187"/>
      <c r="B8" s="187"/>
      <c r="C8" s="187"/>
      <c r="D8" s="187"/>
      <c r="E8" s="187"/>
      <c r="F8" s="187"/>
      <c r="G8" s="187"/>
      <c r="H8" s="187"/>
      <c r="I8" s="187"/>
      <c r="J8" s="187"/>
      <c r="K8" s="187"/>
    </row>
    <row r="9" spans="1:12" x14ac:dyDescent="0.25">
      <c r="A9" s="187"/>
      <c r="B9" s="187"/>
      <c r="C9" s="187"/>
      <c r="D9" s="187"/>
      <c r="E9" s="187"/>
      <c r="F9" s="187"/>
      <c r="G9" s="187"/>
      <c r="H9" s="187"/>
      <c r="I9" s="187"/>
      <c r="J9" s="187"/>
      <c r="K9" s="187"/>
    </row>
    <row r="10" spans="1:12" x14ac:dyDescent="0.25">
      <c r="A10" s="187"/>
      <c r="B10" s="187"/>
      <c r="C10" s="187"/>
      <c r="D10" s="187"/>
      <c r="E10" s="187"/>
      <c r="F10" s="187"/>
      <c r="G10" s="187"/>
      <c r="H10" s="187"/>
      <c r="I10" s="187"/>
      <c r="J10" s="187"/>
      <c r="K10" s="187"/>
    </row>
    <row r="11" spans="1:12" x14ac:dyDescent="0.25">
      <c r="A11" s="150"/>
      <c r="B11" s="150"/>
      <c r="C11" s="150"/>
      <c r="D11" s="150"/>
      <c r="E11" s="150"/>
      <c r="F11" s="150"/>
      <c r="G11" s="150"/>
      <c r="H11" s="150"/>
      <c r="I11" s="150"/>
      <c r="J11" s="150"/>
      <c r="K11" s="150"/>
    </row>
    <row r="12" spans="1:12" x14ac:dyDescent="0.25">
      <c r="A12" s="151"/>
      <c r="B12" s="151"/>
      <c r="C12" s="151"/>
      <c r="D12" s="151"/>
      <c r="E12" s="151"/>
      <c r="F12" s="151"/>
      <c r="G12" s="151"/>
      <c r="H12" s="151"/>
      <c r="I12" s="151"/>
      <c r="J12" s="151"/>
      <c r="K12" s="151"/>
    </row>
    <row r="13" spans="1:12" x14ac:dyDescent="0.25">
      <c r="A13" s="1"/>
      <c r="B13" s="1"/>
      <c r="C13" s="1"/>
      <c r="D13" s="1"/>
      <c r="E13" s="1"/>
      <c r="F13" s="1"/>
      <c r="G13" s="1"/>
      <c r="H13" s="1"/>
      <c r="I13" s="1"/>
      <c r="J13" s="1"/>
      <c r="K13" s="1"/>
      <c r="L13" s="1"/>
    </row>
    <row r="14" spans="1:12" x14ac:dyDescent="0.25">
      <c r="A14" s="1" t="s">
        <v>130</v>
      </c>
      <c r="B14" s="1"/>
      <c r="C14" s="1"/>
      <c r="D14" s="1"/>
      <c r="E14" s="1"/>
      <c r="F14" s="1"/>
      <c r="G14" s="1"/>
      <c r="H14" s="1"/>
      <c r="I14" s="1"/>
      <c r="J14" s="1"/>
      <c r="K14" s="1"/>
      <c r="L14" s="1"/>
    </row>
    <row r="15" spans="1:12" x14ac:dyDescent="0.25">
      <c r="A15" s="152"/>
      <c r="B15" s="152"/>
      <c r="C15" s="152"/>
      <c r="D15" s="152"/>
      <c r="E15" s="152"/>
      <c r="F15" s="1"/>
      <c r="G15" s="1"/>
      <c r="H15" s="1"/>
      <c r="I15" s="1"/>
      <c r="J15" s="1"/>
      <c r="K15" s="1"/>
      <c r="L15" s="1"/>
    </row>
    <row r="16" spans="1:12" ht="15.75" thickBot="1" x14ac:dyDescent="0.3">
      <c r="A16" s="153"/>
      <c r="B16" s="153"/>
      <c r="C16" s="153"/>
      <c r="D16" s="153"/>
      <c r="E16" s="153"/>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131</v>
      </c>
      <c r="B18" s="1"/>
      <c r="C18" s="1"/>
      <c r="D18" s="1"/>
      <c r="E18" s="1"/>
      <c r="F18" s="1"/>
      <c r="G18" s="1"/>
      <c r="H18" s="1"/>
      <c r="I18" s="1"/>
      <c r="J18" s="1"/>
      <c r="K18" s="1"/>
      <c r="L18" s="1"/>
    </row>
    <row r="19" spans="1:12" x14ac:dyDescent="0.25">
      <c r="A19" s="152"/>
      <c r="B19" s="152"/>
      <c r="C19" s="152"/>
      <c r="D19" s="152"/>
      <c r="E19" s="152"/>
      <c r="F19" s="1"/>
      <c r="G19" s="1"/>
      <c r="H19" s="1"/>
      <c r="I19" s="1"/>
      <c r="J19" s="1"/>
      <c r="K19" s="1"/>
      <c r="L19" s="1"/>
    </row>
    <row r="20" spans="1:12" ht="15.75" thickBot="1" x14ac:dyDescent="0.3">
      <c r="A20" s="153"/>
      <c r="B20" s="153"/>
      <c r="C20" s="153"/>
      <c r="D20" s="153"/>
      <c r="E20" s="153"/>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132</v>
      </c>
      <c r="B22" s="1"/>
      <c r="C22" s="1"/>
      <c r="D22" s="1"/>
      <c r="E22" s="1"/>
      <c r="F22" s="1"/>
      <c r="G22" s="1"/>
      <c r="H22" s="1"/>
      <c r="I22" s="1" t="s">
        <v>133</v>
      </c>
      <c r="J22" s="1"/>
      <c r="K22" s="1"/>
      <c r="L22" s="1"/>
    </row>
    <row r="23" spans="1:12" x14ac:dyDescent="0.25">
      <c r="A23" s="152"/>
      <c r="B23" s="152"/>
      <c r="C23" s="152"/>
      <c r="D23" s="152"/>
      <c r="E23" s="152"/>
      <c r="F23" s="1"/>
      <c r="G23" s="1"/>
      <c r="H23" s="1"/>
      <c r="I23" s="152"/>
      <c r="J23" s="152"/>
      <c r="K23" s="152"/>
      <c r="L23" s="152"/>
    </row>
    <row r="24" spans="1:12" ht="15.75" thickBot="1" x14ac:dyDescent="0.3">
      <c r="A24" s="153"/>
      <c r="B24" s="153"/>
      <c r="C24" s="153"/>
      <c r="D24" s="153"/>
      <c r="E24" s="153"/>
      <c r="F24" s="1"/>
      <c r="G24" s="1"/>
      <c r="H24" s="1"/>
      <c r="I24" s="153"/>
      <c r="J24" s="153"/>
      <c r="K24" s="153"/>
      <c r="L24" s="153"/>
    </row>
  </sheetData>
  <sheetProtection algorithmName="SHA-512" hashValue="BXUufkiL7BuJ567EHGncGFYz1xVPei45niy+7aYOckV3wi9h8vvL9m0IizL7hL/5JDY/x8pjeJre9PrlteJMEg==" saltValue="XtUgqFlbzGh2K9cyXzJ4HA==" spinCount="100000" sheet="1" objects="1" scenarios="1"/>
  <mergeCells count="3">
    <mergeCell ref="A1:K2"/>
    <mergeCell ref="A3:H3"/>
    <mergeCell ref="A4:K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D25" sqref="D25"/>
    </sheetView>
  </sheetViews>
  <sheetFormatPr defaultColWidth="8.85546875" defaultRowHeight="15" x14ac:dyDescent="0.25"/>
  <cols>
    <col min="1" max="1" width="8.85546875" style="140"/>
    <col min="2" max="2" width="44.5703125" style="140" customWidth="1"/>
    <col min="3" max="3" width="8.85546875" style="140"/>
    <col min="4" max="4" width="63.140625" style="140" customWidth="1"/>
    <col min="5" max="16384" width="8.85546875" style="140"/>
  </cols>
  <sheetData>
    <row r="1" spans="1:4" x14ac:dyDescent="0.25">
      <c r="A1" s="188" t="s">
        <v>53</v>
      </c>
      <c r="B1" s="189"/>
      <c r="C1" s="189"/>
      <c r="D1" s="190"/>
    </row>
    <row r="2" spans="1:4" x14ac:dyDescent="0.25">
      <c r="A2" s="191" t="s">
        <v>127</v>
      </c>
      <c r="B2" s="192"/>
      <c r="C2" s="195"/>
      <c r="D2" s="196"/>
    </row>
    <row r="3" spans="1:4" x14ac:dyDescent="0.25">
      <c r="A3" s="191"/>
      <c r="B3" s="192"/>
      <c r="C3" s="195"/>
      <c r="D3" s="196"/>
    </row>
    <row r="4" spans="1:4" x14ac:dyDescent="0.25">
      <c r="A4" s="191"/>
      <c r="B4" s="192"/>
      <c r="C4" s="195"/>
      <c r="D4" s="196"/>
    </row>
    <row r="5" spans="1:4" x14ac:dyDescent="0.25">
      <c r="A5" s="191"/>
      <c r="B5" s="192"/>
      <c r="C5" s="195"/>
      <c r="D5" s="196"/>
    </row>
    <row r="6" spans="1:4" x14ac:dyDescent="0.25">
      <c r="A6" s="191"/>
      <c r="B6" s="192"/>
      <c r="C6" s="195"/>
      <c r="D6" s="196"/>
    </row>
    <row r="7" spans="1:4" x14ac:dyDescent="0.25">
      <c r="A7" s="191"/>
      <c r="B7" s="192"/>
      <c r="C7" s="195"/>
      <c r="D7" s="196"/>
    </row>
    <row r="8" spans="1:4" x14ac:dyDescent="0.25">
      <c r="A8" s="191"/>
      <c r="B8" s="192"/>
      <c r="C8" s="195"/>
      <c r="D8" s="196"/>
    </row>
    <row r="9" spans="1:4" x14ac:dyDescent="0.25">
      <c r="A9" s="191"/>
      <c r="B9" s="192"/>
      <c r="C9" s="195"/>
      <c r="D9" s="196"/>
    </row>
    <row r="10" spans="1:4" x14ac:dyDescent="0.25">
      <c r="A10" s="191"/>
      <c r="B10" s="192"/>
      <c r="C10" s="195"/>
      <c r="D10" s="196"/>
    </row>
    <row r="11" spans="1:4" x14ac:dyDescent="0.25">
      <c r="A11" s="191"/>
      <c r="B11" s="192"/>
      <c r="C11" s="195"/>
      <c r="D11" s="196"/>
    </row>
    <row r="12" spans="1:4" x14ac:dyDescent="0.25">
      <c r="A12" s="191"/>
      <c r="B12" s="192"/>
      <c r="C12" s="195"/>
      <c r="D12" s="196"/>
    </row>
    <row r="13" spans="1:4" ht="339" customHeight="1" thickBot="1" x14ac:dyDescent="0.3">
      <c r="A13" s="193"/>
      <c r="B13" s="194"/>
      <c r="C13" s="197"/>
      <c r="D13" s="198"/>
    </row>
  </sheetData>
  <sheetProtection algorithmName="SHA-512" hashValue="3Qj/EfA3DEtlKiGAyBXZTN7byLAlk6pRO21qFcxqEWyyHOKrEDwLwY/uNapg64AcyEsk9UDodKKLFBTZwwYa4Q==" saltValue="KxHgsqAyCAoChaP1kQv9cg=="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I28" sqref="I28"/>
    </sheetView>
  </sheetViews>
  <sheetFormatPr defaultRowHeight="15" x14ac:dyDescent="0.25"/>
  <cols>
    <col min="1" max="1" width="9.140625" style="106"/>
    <col min="2" max="2" width="31.140625" style="106" customWidth="1"/>
    <col min="3" max="3" width="9.140625" style="106"/>
    <col min="4" max="4" width="33.85546875" style="106" customWidth="1"/>
    <col min="5" max="16384" width="9.140625" style="106"/>
  </cols>
  <sheetData>
    <row r="1" spans="1:4" x14ac:dyDescent="0.25">
      <c r="A1" s="207" t="s">
        <v>52</v>
      </c>
      <c r="B1" s="208"/>
      <c r="C1" s="208"/>
      <c r="D1" s="209"/>
    </row>
    <row r="2" spans="1:4" x14ac:dyDescent="0.25">
      <c r="A2" s="199" t="s">
        <v>136</v>
      </c>
      <c r="B2" s="200"/>
      <c r="C2" s="203"/>
      <c r="D2" s="204"/>
    </row>
    <row r="3" spans="1:4" x14ac:dyDescent="0.25">
      <c r="A3" s="199"/>
      <c r="B3" s="200"/>
      <c r="C3" s="203"/>
      <c r="D3" s="204"/>
    </row>
    <row r="4" spans="1:4" x14ac:dyDescent="0.25">
      <c r="A4" s="199"/>
      <c r="B4" s="200"/>
      <c r="C4" s="203"/>
      <c r="D4" s="204"/>
    </row>
    <row r="5" spans="1:4" x14ac:dyDescent="0.25">
      <c r="A5" s="199"/>
      <c r="B5" s="200"/>
      <c r="C5" s="203"/>
      <c r="D5" s="204"/>
    </row>
    <row r="6" spans="1:4" x14ac:dyDescent="0.25">
      <c r="A6" s="199"/>
      <c r="B6" s="200"/>
      <c r="C6" s="203"/>
      <c r="D6" s="204"/>
    </row>
    <row r="7" spans="1:4" x14ac:dyDescent="0.25">
      <c r="A7" s="199"/>
      <c r="B7" s="200"/>
      <c r="C7" s="203"/>
      <c r="D7" s="204"/>
    </row>
    <row r="8" spans="1:4" x14ac:dyDescent="0.25">
      <c r="A8" s="199"/>
      <c r="B8" s="200"/>
      <c r="C8" s="203"/>
      <c r="D8" s="204"/>
    </row>
    <row r="9" spans="1:4" x14ac:dyDescent="0.25">
      <c r="A9" s="199"/>
      <c r="B9" s="200"/>
      <c r="C9" s="203"/>
      <c r="D9" s="204"/>
    </row>
    <row r="10" spans="1:4" x14ac:dyDescent="0.25">
      <c r="A10" s="199"/>
      <c r="B10" s="200"/>
      <c r="C10" s="203"/>
      <c r="D10" s="204"/>
    </row>
    <row r="11" spans="1:4" x14ac:dyDescent="0.25">
      <c r="A11" s="199"/>
      <c r="B11" s="200"/>
      <c r="C11" s="203"/>
      <c r="D11" s="204"/>
    </row>
    <row r="12" spans="1:4" x14ac:dyDescent="0.25">
      <c r="A12" s="199"/>
      <c r="B12" s="200"/>
      <c r="C12" s="203"/>
      <c r="D12" s="204"/>
    </row>
    <row r="13" spans="1:4" ht="15.75" thickBot="1" x14ac:dyDescent="0.3">
      <c r="A13" s="201"/>
      <c r="B13" s="202"/>
      <c r="C13" s="205"/>
      <c r="D13" s="206"/>
    </row>
  </sheetData>
  <sheetProtection algorithmName="SHA-512" hashValue="J+HsNVvsghKxfe84OojwfAlPCv28hhLdwQ11pWwoFUufWdgJJk6QQqqM3fUVFZUAHuuK1ozalU84HdX35BKbyg==" saltValue="zMxzkjcaPdl6JxlsnQls9g=="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70" zoomScaleNormal="70" workbookViewId="0">
      <selection activeCell="L25" sqref="L25"/>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119" style="106" customWidth="1"/>
    <col min="7" max="16384" width="8.85546875" style="106"/>
  </cols>
  <sheetData>
    <row r="1" spans="1:8" ht="15.75" thickBot="1" x14ac:dyDescent="0.3">
      <c r="A1" s="1"/>
      <c r="B1" s="1"/>
      <c r="C1" s="1"/>
      <c r="D1" s="1"/>
      <c r="E1" s="1"/>
      <c r="F1" s="1"/>
    </row>
    <row r="2" spans="1:8" ht="30.6" customHeight="1" x14ac:dyDescent="0.25">
      <c r="A2" s="217" t="s">
        <v>0</v>
      </c>
      <c r="B2" s="218"/>
      <c r="C2" s="218"/>
      <c r="D2" s="218"/>
      <c r="E2" s="211" t="s">
        <v>46</v>
      </c>
      <c r="F2" s="212"/>
      <c r="G2" s="20"/>
      <c r="H2" s="20"/>
    </row>
    <row r="3" spans="1:8" x14ac:dyDescent="0.25">
      <c r="A3" s="2"/>
      <c r="B3" s="3"/>
      <c r="C3" s="4"/>
      <c r="D3" s="3"/>
      <c r="E3" s="231" t="s">
        <v>47</v>
      </c>
      <c r="F3" s="232"/>
    </row>
    <row r="4" spans="1:8" x14ac:dyDescent="0.25">
      <c r="A4" s="219" t="s">
        <v>1</v>
      </c>
      <c r="B4" s="220"/>
      <c r="C4" s="118"/>
      <c r="D4" s="3"/>
      <c r="E4" s="231"/>
      <c r="F4" s="232"/>
    </row>
    <row r="5" spans="1:8" x14ac:dyDescent="0.25">
      <c r="A5" s="219" t="s">
        <v>2</v>
      </c>
      <c r="B5" s="220"/>
      <c r="C5" s="119"/>
      <c r="D5" s="3"/>
      <c r="E5" s="231"/>
      <c r="F5" s="232"/>
    </row>
    <row r="6" spans="1:8" x14ac:dyDescent="0.25">
      <c r="A6" s="219" t="s">
        <v>3</v>
      </c>
      <c r="B6" s="220"/>
      <c r="C6" s="120"/>
      <c r="D6" s="3"/>
      <c r="E6" s="231"/>
      <c r="F6" s="232"/>
    </row>
    <row r="7" spans="1:8" x14ac:dyDescent="0.25">
      <c r="A7" s="100"/>
      <c r="B7" s="101" t="s">
        <v>138</v>
      </c>
      <c r="C7" s="120"/>
      <c r="D7" s="3"/>
      <c r="E7" s="231"/>
      <c r="F7" s="232"/>
    </row>
    <row r="8" spans="1:8" x14ac:dyDescent="0.25">
      <c r="A8" s="219" t="s">
        <v>4</v>
      </c>
      <c r="B8" s="220"/>
      <c r="C8" s="121"/>
      <c r="D8" s="3"/>
      <c r="E8" s="231"/>
      <c r="F8" s="232"/>
    </row>
    <row r="9" spans="1:8" x14ac:dyDescent="0.25">
      <c r="A9" s="215" t="s">
        <v>5</v>
      </c>
      <c r="B9" s="216"/>
      <c r="C9" s="122"/>
      <c r="D9" s="3"/>
      <c r="E9" s="231"/>
      <c r="F9" s="232"/>
    </row>
    <row r="10" spans="1:8" x14ac:dyDescent="0.25">
      <c r="A10" s="5"/>
      <c r="B10" s="99" t="s">
        <v>6</v>
      </c>
      <c r="C10" s="123"/>
      <c r="D10" s="3"/>
      <c r="E10" s="231"/>
      <c r="F10" s="232"/>
    </row>
    <row r="11" spans="1:8" ht="28.9" customHeight="1" x14ac:dyDescent="0.25">
      <c r="A11" s="215" t="s">
        <v>7</v>
      </c>
      <c r="B11" s="216"/>
      <c r="C11" s="124"/>
      <c r="D11" s="3"/>
      <c r="E11" s="231"/>
      <c r="F11" s="232"/>
    </row>
    <row r="12" spans="1:8" ht="23.45" customHeight="1" x14ac:dyDescent="0.25">
      <c r="A12" s="22"/>
      <c r="B12" s="23"/>
      <c r="C12" s="125"/>
      <c r="D12" s="3"/>
      <c r="E12" s="231"/>
      <c r="F12" s="232"/>
    </row>
    <row r="13" spans="1:8" ht="23.45" customHeight="1" x14ac:dyDescent="0.25">
      <c r="A13" s="22"/>
      <c r="B13" s="47" t="s">
        <v>105</v>
      </c>
      <c r="C13" s="126"/>
      <c r="D13" s="3"/>
      <c r="E13" s="231"/>
      <c r="F13" s="232"/>
    </row>
    <row r="14" spans="1:8" ht="23.45" customHeight="1" x14ac:dyDescent="0.25">
      <c r="A14" s="22"/>
      <c r="B14" s="46"/>
      <c r="C14" s="125"/>
      <c r="D14" s="3"/>
      <c r="E14" s="231"/>
      <c r="F14" s="232"/>
    </row>
    <row r="15" spans="1:8" x14ac:dyDescent="0.25">
      <c r="A15" s="6"/>
      <c r="B15" s="7"/>
      <c r="C15" s="8" t="s">
        <v>8</v>
      </c>
      <c r="D15" s="31" t="s">
        <v>9</v>
      </c>
      <c r="E15" s="231"/>
      <c r="F15" s="232"/>
    </row>
    <row r="16" spans="1:8" x14ac:dyDescent="0.25">
      <c r="A16" s="6"/>
      <c r="B16" s="99" t="s">
        <v>10</v>
      </c>
      <c r="C16" s="127" t="s">
        <v>11</v>
      </c>
      <c r="D16" s="127" t="s">
        <v>11</v>
      </c>
      <c r="E16" s="231"/>
      <c r="F16" s="232"/>
    </row>
    <row r="17" spans="1:6" ht="15.75" thickBot="1" x14ac:dyDescent="0.3">
      <c r="A17" s="10"/>
      <c r="B17" s="48" t="s">
        <v>12</v>
      </c>
      <c r="C17" s="128"/>
      <c r="D17" s="129"/>
      <c r="E17" s="233"/>
      <c r="F17" s="234"/>
    </row>
    <row r="18" spans="1:6" x14ac:dyDescent="0.25">
      <c r="A18" s="1"/>
      <c r="B18" s="1"/>
      <c r="C18" s="1"/>
      <c r="D18" s="1"/>
      <c r="E18" s="1"/>
      <c r="F18" s="1"/>
    </row>
    <row r="19" spans="1:6" ht="18" x14ac:dyDescent="0.25">
      <c r="A19" s="221" t="s">
        <v>51</v>
      </c>
      <c r="B19" s="221"/>
      <c r="C19" s="221"/>
      <c r="D19" s="221"/>
      <c r="E19" s="221"/>
      <c r="F19" s="33"/>
    </row>
    <row r="20" spans="1:6" x14ac:dyDescent="0.25">
      <c r="A20" s="107" t="s">
        <v>13</v>
      </c>
      <c r="B20" s="107" t="s">
        <v>14</v>
      </c>
      <c r="C20" s="107"/>
      <c r="D20" s="107" t="s">
        <v>15</v>
      </c>
      <c r="E20" s="223" t="s">
        <v>108</v>
      </c>
      <c r="F20" s="223"/>
    </row>
    <row r="21" spans="1:6" x14ac:dyDescent="0.25">
      <c r="A21" s="130">
        <v>1</v>
      </c>
      <c r="B21" s="131" t="s">
        <v>51</v>
      </c>
      <c r="C21" s="131"/>
      <c r="D21" s="132">
        <v>0</v>
      </c>
      <c r="E21" s="210" t="s">
        <v>16</v>
      </c>
      <c r="F21" s="210"/>
    </row>
    <row r="22" spans="1:6" x14ac:dyDescent="0.25">
      <c r="A22" s="130">
        <v>2</v>
      </c>
      <c r="B22" s="131" t="s">
        <v>17</v>
      </c>
      <c r="C22" s="131"/>
      <c r="D22" s="132">
        <v>0</v>
      </c>
      <c r="E22" s="210" t="s">
        <v>16</v>
      </c>
      <c r="F22" s="210"/>
    </row>
    <row r="23" spans="1:6" x14ac:dyDescent="0.25">
      <c r="A23" s="130">
        <v>3</v>
      </c>
      <c r="B23" s="131" t="s">
        <v>17</v>
      </c>
      <c r="C23" s="131"/>
      <c r="D23" s="132">
        <v>0</v>
      </c>
      <c r="E23" s="210" t="s">
        <v>16</v>
      </c>
      <c r="F23" s="210"/>
    </row>
    <row r="24" spans="1:6" x14ac:dyDescent="0.25">
      <c r="A24" s="130">
        <v>4</v>
      </c>
      <c r="B24" s="131" t="s">
        <v>17</v>
      </c>
      <c r="C24" s="131"/>
      <c r="D24" s="132">
        <v>0</v>
      </c>
      <c r="E24" s="210" t="s">
        <v>16</v>
      </c>
      <c r="F24" s="210"/>
    </row>
    <row r="25" spans="1:6" x14ac:dyDescent="0.25">
      <c r="A25" s="130">
        <v>5</v>
      </c>
      <c r="B25" s="131" t="s">
        <v>17</v>
      </c>
      <c r="C25" s="131"/>
      <c r="D25" s="132">
        <v>0</v>
      </c>
      <c r="E25" s="210" t="s">
        <v>16</v>
      </c>
      <c r="F25" s="210"/>
    </row>
    <row r="26" spans="1:6" x14ac:dyDescent="0.25">
      <c r="A26" s="130">
        <v>6</v>
      </c>
      <c r="B26" s="131" t="s">
        <v>17</v>
      </c>
      <c r="C26" s="131"/>
      <c r="D26" s="132">
        <v>0</v>
      </c>
      <c r="E26" s="210" t="s">
        <v>16</v>
      </c>
      <c r="F26" s="210"/>
    </row>
    <row r="27" spans="1:6" x14ac:dyDescent="0.25">
      <c r="A27" s="130">
        <v>7</v>
      </c>
      <c r="B27" s="131" t="s">
        <v>17</v>
      </c>
      <c r="C27" s="131"/>
      <c r="D27" s="132">
        <v>0</v>
      </c>
      <c r="E27" s="210" t="s">
        <v>16</v>
      </c>
      <c r="F27" s="210"/>
    </row>
    <row r="28" spans="1:6" x14ac:dyDescent="0.25">
      <c r="A28" s="130">
        <v>8</v>
      </c>
      <c r="B28" s="131" t="s">
        <v>17</v>
      </c>
      <c r="C28" s="131"/>
      <c r="D28" s="132">
        <v>0</v>
      </c>
      <c r="E28" s="210" t="s">
        <v>16</v>
      </c>
      <c r="F28" s="210"/>
    </row>
    <row r="29" spans="1:6" x14ac:dyDescent="0.25">
      <c r="A29" s="130">
        <v>9</v>
      </c>
      <c r="B29" s="131" t="s">
        <v>17</v>
      </c>
      <c r="C29" s="131"/>
      <c r="D29" s="132">
        <v>0</v>
      </c>
      <c r="E29" s="210" t="s">
        <v>16</v>
      </c>
      <c r="F29" s="210"/>
    </row>
    <row r="30" spans="1:6" x14ac:dyDescent="0.25">
      <c r="A30" s="130">
        <v>10</v>
      </c>
      <c r="B30" s="131" t="s">
        <v>17</v>
      </c>
      <c r="C30" s="131"/>
      <c r="D30" s="132">
        <v>0</v>
      </c>
      <c r="E30" s="210" t="s">
        <v>16</v>
      </c>
      <c r="F30" s="210"/>
    </row>
    <row r="31" spans="1:6" x14ac:dyDescent="0.25">
      <c r="A31" s="222" t="s">
        <v>28</v>
      </c>
      <c r="B31" s="222"/>
      <c r="C31" s="108"/>
      <c r="D31" s="109">
        <f>SUM(D21:D30)</f>
        <v>0</v>
      </c>
      <c r="E31" s="108"/>
      <c r="F31" s="1"/>
    </row>
    <row r="33" spans="1:6" x14ac:dyDescent="0.25">
      <c r="A33" s="213" t="s">
        <v>30</v>
      </c>
      <c r="B33" s="213"/>
      <c r="C33" s="213"/>
      <c r="D33" s="214" t="s">
        <v>44</v>
      </c>
      <c r="E33" s="214"/>
      <c r="F33" s="33"/>
    </row>
    <row r="34" spans="1:6" x14ac:dyDescent="0.25">
      <c r="A34" s="11" t="s">
        <v>13</v>
      </c>
      <c r="B34" s="11" t="s">
        <v>14</v>
      </c>
      <c r="C34" s="11" t="s">
        <v>33</v>
      </c>
      <c r="D34" s="21" t="s">
        <v>31</v>
      </c>
      <c r="E34" s="21" t="s">
        <v>107</v>
      </c>
      <c r="F34" s="110"/>
    </row>
    <row r="35" spans="1:6" x14ac:dyDescent="0.25">
      <c r="A35" s="133">
        <v>1</v>
      </c>
      <c r="B35" s="134" t="s">
        <v>17</v>
      </c>
      <c r="C35" s="135">
        <v>0</v>
      </c>
      <c r="D35" s="135">
        <v>0</v>
      </c>
      <c r="E35" s="136" t="s">
        <v>16</v>
      </c>
      <c r="F35" s="137"/>
    </row>
    <row r="36" spans="1:6" x14ac:dyDescent="0.25">
      <c r="A36" s="133">
        <v>2</v>
      </c>
      <c r="B36" s="134" t="s">
        <v>17</v>
      </c>
      <c r="C36" s="135">
        <v>0</v>
      </c>
      <c r="D36" s="135">
        <v>0</v>
      </c>
      <c r="E36" s="136" t="s">
        <v>16</v>
      </c>
      <c r="F36" s="137"/>
    </row>
    <row r="37" spans="1:6" x14ac:dyDescent="0.25">
      <c r="A37" s="133">
        <v>3</v>
      </c>
      <c r="B37" s="134" t="s">
        <v>17</v>
      </c>
      <c r="C37" s="135">
        <v>0</v>
      </c>
      <c r="D37" s="135">
        <v>0</v>
      </c>
      <c r="E37" s="136" t="s">
        <v>16</v>
      </c>
      <c r="F37" s="137"/>
    </row>
    <row r="38" spans="1:6" x14ac:dyDescent="0.25">
      <c r="A38" s="133">
        <v>4</v>
      </c>
      <c r="B38" s="134" t="s">
        <v>17</v>
      </c>
      <c r="C38" s="135">
        <v>0</v>
      </c>
      <c r="D38" s="135">
        <v>0</v>
      </c>
      <c r="E38" s="136" t="s">
        <v>16</v>
      </c>
      <c r="F38" s="137"/>
    </row>
    <row r="39" spans="1:6" x14ac:dyDescent="0.25">
      <c r="A39" s="133">
        <v>5</v>
      </c>
      <c r="B39" s="134" t="s">
        <v>17</v>
      </c>
      <c r="C39" s="135">
        <v>0</v>
      </c>
      <c r="D39" s="135">
        <v>0</v>
      </c>
      <c r="E39" s="136" t="s">
        <v>16</v>
      </c>
      <c r="F39" s="137"/>
    </row>
    <row r="40" spans="1:6" x14ac:dyDescent="0.25">
      <c r="A40" s="133">
        <v>6</v>
      </c>
      <c r="B40" s="134" t="s">
        <v>17</v>
      </c>
      <c r="C40" s="135">
        <v>0</v>
      </c>
      <c r="D40" s="135">
        <v>0</v>
      </c>
      <c r="E40" s="136" t="s">
        <v>16</v>
      </c>
      <c r="F40" s="137"/>
    </row>
    <row r="41" spans="1:6" x14ac:dyDescent="0.25">
      <c r="A41" s="133">
        <v>7</v>
      </c>
      <c r="B41" s="134" t="s">
        <v>17</v>
      </c>
      <c r="C41" s="135">
        <v>0</v>
      </c>
      <c r="D41" s="135">
        <v>0</v>
      </c>
      <c r="E41" s="136" t="s">
        <v>16</v>
      </c>
      <c r="F41" s="137"/>
    </row>
    <row r="42" spans="1:6" x14ac:dyDescent="0.25">
      <c r="A42" s="133">
        <v>8</v>
      </c>
      <c r="B42" s="134" t="s">
        <v>17</v>
      </c>
      <c r="C42" s="135">
        <v>0</v>
      </c>
      <c r="D42" s="135">
        <v>0</v>
      </c>
      <c r="E42" s="136" t="s">
        <v>16</v>
      </c>
      <c r="F42" s="137"/>
    </row>
    <row r="43" spans="1:6" x14ac:dyDescent="0.25">
      <c r="A43" s="133">
        <v>9</v>
      </c>
      <c r="B43" s="134" t="s">
        <v>17</v>
      </c>
      <c r="C43" s="135">
        <v>0</v>
      </c>
      <c r="D43" s="135">
        <v>0</v>
      </c>
      <c r="E43" s="136" t="s">
        <v>16</v>
      </c>
      <c r="F43" s="137"/>
    </row>
    <row r="44" spans="1:6" x14ac:dyDescent="0.25">
      <c r="A44" s="133">
        <v>10</v>
      </c>
      <c r="B44" s="134" t="s">
        <v>17</v>
      </c>
      <c r="C44" s="135">
        <v>0</v>
      </c>
      <c r="D44" s="135">
        <v>0</v>
      </c>
      <c r="E44" s="136" t="s">
        <v>16</v>
      </c>
      <c r="F44" s="137"/>
    </row>
    <row r="45" spans="1:6" x14ac:dyDescent="0.25">
      <c r="A45" s="133">
        <v>11</v>
      </c>
      <c r="B45" s="134" t="s">
        <v>17</v>
      </c>
      <c r="C45" s="135">
        <v>0</v>
      </c>
      <c r="D45" s="135">
        <v>0</v>
      </c>
      <c r="E45" s="136" t="s">
        <v>16</v>
      </c>
      <c r="F45" s="137"/>
    </row>
    <row r="46" spans="1:6" x14ac:dyDescent="0.25">
      <c r="A46" s="133">
        <v>12</v>
      </c>
      <c r="B46" s="134" t="s">
        <v>17</v>
      </c>
      <c r="C46" s="135">
        <v>0</v>
      </c>
      <c r="D46" s="135">
        <v>0</v>
      </c>
      <c r="E46" s="136" t="s">
        <v>16</v>
      </c>
      <c r="F46" s="137"/>
    </row>
    <row r="47" spans="1:6" x14ac:dyDescent="0.25">
      <c r="A47" s="133">
        <v>13</v>
      </c>
      <c r="B47" s="134" t="s">
        <v>17</v>
      </c>
      <c r="C47" s="135">
        <v>0</v>
      </c>
      <c r="D47" s="135">
        <v>0</v>
      </c>
      <c r="E47" s="136" t="s">
        <v>16</v>
      </c>
      <c r="F47" s="137"/>
    </row>
    <row r="48" spans="1:6" x14ac:dyDescent="0.25">
      <c r="A48" s="133">
        <v>14</v>
      </c>
      <c r="B48" s="134" t="s">
        <v>17</v>
      </c>
      <c r="C48" s="135">
        <v>0</v>
      </c>
      <c r="D48" s="135">
        <v>0</v>
      </c>
      <c r="E48" s="136" t="s">
        <v>16</v>
      </c>
      <c r="F48" s="137"/>
    </row>
    <row r="49" spans="1:6" x14ac:dyDescent="0.25">
      <c r="A49" s="133">
        <v>15</v>
      </c>
      <c r="B49" s="134" t="s">
        <v>17</v>
      </c>
      <c r="C49" s="135">
        <v>0</v>
      </c>
      <c r="D49" s="135">
        <v>0</v>
      </c>
      <c r="E49" s="136" t="s">
        <v>16</v>
      </c>
      <c r="F49" s="137"/>
    </row>
    <row r="50" spans="1:6" x14ac:dyDescent="0.25">
      <c r="A50" s="102" t="s">
        <v>18</v>
      </c>
      <c r="B50" s="102"/>
      <c r="C50" s="103">
        <f>SUBTOTAL(109,Table35[Budgetteret beløb])</f>
        <v>0</v>
      </c>
      <c r="D50" s="103">
        <f>SUBTOTAL(109,Table35[Afholdt beløb])</f>
        <v>0</v>
      </c>
      <c r="E50" s="102"/>
    </row>
    <row r="52" spans="1:6" x14ac:dyDescent="0.25">
      <c r="A52" s="213" t="s">
        <v>137</v>
      </c>
      <c r="B52" s="213"/>
      <c r="C52" s="213"/>
      <c r="D52" s="214" t="s">
        <v>45</v>
      </c>
      <c r="E52" s="214"/>
      <c r="F52" s="110"/>
    </row>
    <row r="53" spans="1:6" x14ac:dyDescent="0.25">
      <c r="A53" s="11" t="s">
        <v>13</v>
      </c>
      <c r="B53" s="11" t="s">
        <v>14</v>
      </c>
      <c r="C53" s="11" t="s">
        <v>33</v>
      </c>
      <c r="D53" s="21" t="s">
        <v>31</v>
      </c>
      <c r="E53" s="21" t="s">
        <v>107</v>
      </c>
      <c r="F53" s="110"/>
    </row>
    <row r="54" spans="1:6" x14ac:dyDescent="0.25">
      <c r="A54" s="138">
        <v>1</v>
      </c>
      <c r="B54" s="134" t="s">
        <v>17</v>
      </c>
      <c r="C54" s="135">
        <v>0</v>
      </c>
      <c r="D54" s="139">
        <v>0</v>
      </c>
      <c r="E54" s="136" t="s">
        <v>16</v>
      </c>
      <c r="F54" s="137"/>
    </row>
    <row r="55" spans="1:6" x14ac:dyDescent="0.25">
      <c r="A55" s="138">
        <v>2</v>
      </c>
      <c r="B55" s="134" t="s">
        <v>17</v>
      </c>
      <c r="C55" s="135">
        <v>0</v>
      </c>
      <c r="D55" s="139">
        <v>0</v>
      </c>
      <c r="E55" s="136" t="s">
        <v>16</v>
      </c>
      <c r="F55" s="137"/>
    </row>
    <row r="56" spans="1:6" x14ac:dyDescent="0.25">
      <c r="A56" s="138">
        <v>3</v>
      </c>
      <c r="B56" s="134" t="s">
        <v>17</v>
      </c>
      <c r="C56" s="135">
        <v>0</v>
      </c>
      <c r="D56" s="139">
        <v>0</v>
      </c>
      <c r="E56" s="136" t="s">
        <v>16</v>
      </c>
      <c r="F56" s="137"/>
    </row>
    <row r="57" spans="1:6" x14ac:dyDescent="0.25">
      <c r="A57" s="138">
        <v>4</v>
      </c>
      <c r="B57" s="134" t="s">
        <v>17</v>
      </c>
      <c r="C57" s="135">
        <v>0</v>
      </c>
      <c r="D57" s="139">
        <v>0</v>
      </c>
      <c r="E57" s="136" t="s">
        <v>16</v>
      </c>
      <c r="F57" s="137"/>
    </row>
    <row r="58" spans="1:6" x14ac:dyDescent="0.25">
      <c r="A58" s="138">
        <v>5</v>
      </c>
      <c r="B58" s="134" t="s">
        <v>17</v>
      </c>
      <c r="C58" s="135">
        <v>0</v>
      </c>
      <c r="D58" s="139">
        <v>0</v>
      </c>
      <c r="E58" s="136" t="s">
        <v>16</v>
      </c>
      <c r="F58" s="137"/>
    </row>
    <row r="59" spans="1:6" x14ac:dyDescent="0.25">
      <c r="A59" s="138">
        <v>6</v>
      </c>
      <c r="B59" s="134" t="s">
        <v>17</v>
      </c>
      <c r="C59" s="135">
        <v>0</v>
      </c>
      <c r="D59" s="139">
        <v>0</v>
      </c>
      <c r="E59" s="136" t="s">
        <v>16</v>
      </c>
      <c r="F59" s="137"/>
    </row>
    <row r="60" spans="1:6" x14ac:dyDescent="0.25">
      <c r="A60" s="138">
        <v>7</v>
      </c>
      <c r="B60" s="134" t="s">
        <v>17</v>
      </c>
      <c r="C60" s="135">
        <v>0</v>
      </c>
      <c r="D60" s="139">
        <v>0</v>
      </c>
      <c r="E60" s="136" t="s">
        <v>16</v>
      </c>
      <c r="F60" s="137"/>
    </row>
    <row r="61" spans="1:6" x14ac:dyDescent="0.25">
      <c r="A61" s="138">
        <v>8</v>
      </c>
      <c r="B61" s="134" t="s">
        <v>17</v>
      </c>
      <c r="C61" s="135">
        <v>0</v>
      </c>
      <c r="D61" s="139">
        <v>0</v>
      </c>
      <c r="E61" s="136" t="s">
        <v>16</v>
      </c>
      <c r="F61" s="137"/>
    </row>
    <row r="62" spans="1:6" x14ac:dyDescent="0.25">
      <c r="A62" s="138">
        <v>9</v>
      </c>
      <c r="B62" s="134" t="s">
        <v>17</v>
      </c>
      <c r="C62" s="135">
        <v>0</v>
      </c>
      <c r="D62" s="139">
        <v>0</v>
      </c>
      <c r="E62" s="136" t="s">
        <v>16</v>
      </c>
      <c r="F62" s="137"/>
    </row>
    <row r="63" spans="1:6" x14ac:dyDescent="0.25">
      <c r="A63" s="138">
        <v>10</v>
      </c>
      <c r="B63" s="134" t="s">
        <v>17</v>
      </c>
      <c r="C63" s="135">
        <v>0</v>
      </c>
      <c r="D63" s="139">
        <v>0</v>
      </c>
      <c r="E63" s="136" t="s">
        <v>16</v>
      </c>
      <c r="F63" s="137"/>
    </row>
    <row r="64" spans="1:6" x14ac:dyDescent="0.25">
      <c r="A64" s="138">
        <v>11</v>
      </c>
      <c r="B64" s="134" t="s">
        <v>17</v>
      </c>
      <c r="C64" s="135">
        <v>0</v>
      </c>
      <c r="D64" s="139">
        <v>0</v>
      </c>
      <c r="E64" s="136" t="s">
        <v>16</v>
      </c>
      <c r="F64" s="137"/>
    </row>
    <row r="65" spans="1:6" x14ac:dyDescent="0.25">
      <c r="A65" s="138">
        <v>12</v>
      </c>
      <c r="B65" s="134" t="s">
        <v>17</v>
      </c>
      <c r="C65" s="135">
        <v>0</v>
      </c>
      <c r="D65" s="139">
        <v>0</v>
      </c>
      <c r="E65" s="136" t="s">
        <v>16</v>
      </c>
      <c r="F65" s="137"/>
    </row>
    <row r="66" spans="1:6" x14ac:dyDescent="0.25">
      <c r="A66" s="138">
        <v>13</v>
      </c>
      <c r="B66" s="134" t="s">
        <v>17</v>
      </c>
      <c r="C66" s="135">
        <v>0</v>
      </c>
      <c r="D66" s="139">
        <v>0</v>
      </c>
      <c r="E66" s="136" t="s">
        <v>16</v>
      </c>
      <c r="F66" s="137"/>
    </row>
    <row r="67" spans="1:6" x14ac:dyDescent="0.25">
      <c r="A67" s="138">
        <v>14</v>
      </c>
      <c r="B67" s="134" t="s">
        <v>17</v>
      </c>
      <c r="C67" s="135">
        <v>0</v>
      </c>
      <c r="D67" s="139">
        <v>0</v>
      </c>
      <c r="E67" s="136" t="s">
        <v>16</v>
      </c>
      <c r="F67" s="137"/>
    </row>
    <row r="68" spans="1:6" x14ac:dyDescent="0.25">
      <c r="A68" s="138">
        <v>15</v>
      </c>
      <c r="B68" s="134" t="s">
        <v>17</v>
      </c>
      <c r="C68" s="135">
        <v>0</v>
      </c>
      <c r="D68" s="139">
        <v>0</v>
      </c>
      <c r="E68" s="136" t="s">
        <v>16</v>
      </c>
      <c r="F68" s="137"/>
    </row>
    <row r="69" spans="1:6" x14ac:dyDescent="0.25">
      <c r="A69" s="43" t="s">
        <v>18</v>
      </c>
      <c r="B69" s="43"/>
      <c r="C69" s="44">
        <f>SUBTOTAL(109,Table353[Budgetteret beløb])</f>
        <v>0</v>
      </c>
      <c r="D69" s="44">
        <f>SUBTOTAL(109,Table353[Afholdt beløb])</f>
        <v>0</v>
      </c>
      <c r="E69" s="43"/>
    </row>
    <row r="70" spans="1:6" x14ac:dyDescent="0.25">
      <c r="A70" s="17"/>
      <c r="B70" s="17"/>
      <c r="C70" s="18"/>
      <c r="D70" s="18"/>
      <c r="E70" s="17"/>
    </row>
    <row r="71" spans="1:6" x14ac:dyDescent="0.25">
      <c r="A71" s="17"/>
      <c r="B71" s="17"/>
      <c r="C71" s="18"/>
      <c r="D71" s="18"/>
      <c r="E71" s="17"/>
    </row>
    <row r="72" spans="1:6" ht="15.75" hidden="1" thickBot="1" x14ac:dyDescent="0.3">
      <c r="A72" s="111" t="s">
        <v>50</v>
      </c>
      <c r="B72" s="112"/>
      <c r="C72" s="113"/>
      <c r="D72" s="113"/>
      <c r="E72" s="114"/>
    </row>
    <row r="73" spans="1:6" hidden="1" x14ac:dyDescent="0.25">
      <c r="A73" s="105"/>
      <c r="B73" s="115" t="s">
        <v>27</v>
      </c>
      <c r="C73" s="104">
        <f>D31</f>
        <v>0</v>
      </c>
      <c r="D73" s="104"/>
      <c r="E73" s="105"/>
    </row>
    <row r="74" spans="1:6" hidden="1" x14ac:dyDescent="0.25">
      <c r="A74" s="115"/>
      <c r="B74" s="115" t="s">
        <v>48</v>
      </c>
      <c r="C74" s="104">
        <f>Table35[[#Totals],[Afholdt beløb]]+Table353[[#Totals],[Afholdt beløb]]</f>
        <v>0</v>
      </c>
      <c r="D74" s="104"/>
      <c r="E74" s="105"/>
    </row>
    <row r="75" spans="1:6" hidden="1" x14ac:dyDescent="0.25">
      <c r="A75" s="115"/>
      <c r="B75" s="115" t="s">
        <v>39</v>
      </c>
      <c r="C75" s="104">
        <f>C13</f>
        <v>0</v>
      </c>
      <c r="D75" s="104"/>
      <c r="E75" s="105"/>
    </row>
    <row r="76" spans="1:6" ht="44.45" hidden="1" customHeight="1" x14ac:dyDescent="0.25">
      <c r="A76" s="115"/>
      <c r="B76" s="116" t="s">
        <v>49</v>
      </c>
      <c r="C76" s="117">
        <f>C74*0.65</f>
        <v>0</v>
      </c>
      <c r="D76" s="104"/>
      <c r="E76" s="105"/>
    </row>
    <row r="77" spans="1:6" ht="24" hidden="1" customHeight="1" x14ac:dyDescent="0.25">
      <c r="A77" s="105"/>
      <c r="B77" s="115" t="s">
        <v>26</v>
      </c>
      <c r="C77" s="104">
        <f>C75-C76</f>
        <v>0</v>
      </c>
      <c r="D77" s="104"/>
      <c r="E77" s="105"/>
    </row>
  </sheetData>
  <sheetProtection algorithmName="SHA-512" hashValue="iuH0nc8BOFs6CQSromptum2HpSov2iIgmf7ijVP+A4TnhKU0HU5PbeV5W6wrtAU5GGvwf8bctgx2K/Z9UGcGvw==" saltValue="8fE4yLB9HLz3DGliElNP8A==" spinCount="100000" sheet="1" objects="1" scenarios="1"/>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5" priority="30">
      <formula>IF($D$8 &lt;&gt;"Angiv navn",1,0)</formula>
    </cfRule>
  </conditionalFormatting>
  <conditionalFormatting sqref="C10">
    <cfRule type="expression" dxfId="454" priority="29">
      <formula>IF($D$10&lt;&gt;"Angiv arrangementsstype",1,0)</formula>
    </cfRule>
  </conditionalFormatting>
  <conditionalFormatting sqref="C9">
    <cfRule type="expression" dxfId="453" priority="28">
      <formula>IF($D$9&lt;&gt;"Angiv sted",1,0)</formula>
    </cfRule>
  </conditionalFormatting>
  <conditionalFormatting sqref="C11">
    <cfRule type="expression" dxfId="452" priority="27">
      <formula>IF($D$11&lt;&gt;"Angiv antal",1,0)</formula>
    </cfRule>
  </conditionalFormatting>
  <conditionalFormatting sqref="C16">
    <cfRule type="expression" dxfId="451" priority="31">
      <formula>IF(AND($D$16&lt;&gt;"Vælg dato",#REF!="Ja"),1,0)</formula>
    </cfRule>
  </conditionalFormatting>
  <conditionalFormatting sqref="C17">
    <cfRule type="expression" dxfId="450" priority="32">
      <formula>IF(AND($D$17&lt;&gt;"Angiv antal",#REF!="Ja"),1,0)</formula>
    </cfRule>
  </conditionalFormatting>
  <conditionalFormatting sqref="B17">
    <cfRule type="expression" dxfId="449" priority="33">
      <formula>#REF!&lt;&gt;"Ja"</formula>
    </cfRule>
  </conditionalFormatting>
  <conditionalFormatting sqref="A15:D17">
    <cfRule type="expression" dxfId="448" priority="34">
      <formula>IF(#REF!&lt;&gt;"Ja",1,0)</formula>
    </cfRule>
  </conditionalFormatting>
  <conditionalFormatting sqref="D16:D17">
    <cfRule type="expression" dxfId="447" priority="35">
      <formula>IF(AND($E$16&lt;&gt;"Vælg dato",#REF!="Ja"),1,0)</formula>
    </cfRule>
  </conditionalFormatting>
  <conditionalFormatting sqref="B35:B49">
    <cfRule type="expression" dxfId="446" priority="26">
      <formula>IF(B35&lt;&gt;"Vælg eller skriv post",1,0)</formula>
    </cfRule>
  </conditionalFormatting>
  <conditionalFormatting sqref="E35:E49">
    <cfRule type="expression" dxfId="445" priority="24">
      <formula>IF(E35&lt;&gt;"Beskrivelse af post",1,0)</formula>
    </cfRule>
    <cfRule type="expression" dxfId="444" priority="25">
      <formula>B35 = "Øvrige"</formula>
    </cfRule>
  </conditionalFormatting>
  <conditionalFormatting sqref="F35:F49">
    <cfRule type="expression" dxfId="443" priority="21">
      <formula>IF(F35&lt;&gt;"Beskrivelse af post",1,0)</formula>
    </cfRule>
    <cfRule type="expression" dxfId="442" priority="22">
      <formula>#REF! = "Øvrige"</formula>
    </cfRule>
  </conditionalFormatting>
  <conditionalFormatting sqref="F52:F66">
    <cfRule type="expression" dxfId="441" priority="15">
      <formula>IF(F52&lt;&gt;"Beskrivelse af post",1,0)</formula>
    </cfRule>
    <cfRule type="expression" dxfId="440" priority="16">
      <formula>#REF! = "Øvrige"</formula>
    </cfRule>
  </conditionalFormatting>
  <conditionalFormatting sqref="E54:E68">
    <cfRule type="expression" dxfId="439" priority="7">
      <formula>IF(E54&lt;&gt;"Beskrivelse af post",1,0)</formula>
    </cfRule>
    <cfRule type="expression" dxfId="438" priority="8">
      <formula>B54 = "Øvrige"</formula>
    </cfRule>
  </conditionalFormatting>
  <conditionalFormatting sqref="A54:C68">
    <cfRule type="expression" dxfId="437"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4" zoomScale="70" zoomScaleNormal="70" workbookViewId="0">
      <selection activeCell="K36" sqref="K36"/>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v>0</v>
      </c>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SUBTOTAL(109,Table3516[Budgetteret beløb])</f>
        <v>0</v>
      </c>
      <c r="D46" s="18">
        <f>SUBTOTAL(109,Table3516[Afholdt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SUBTOTAL(109,Table35317[Budgetteret beløb])</f>
        <v>0</v>
      </c>
      <c r="D65" s="44">
        <f>SUBTOTAL(109,Table35317[Afholdt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Table3516[[#Totals],[Afholdt beløb]]+Table35317[[#Totals],[Afholdt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ZnV5sYbeNgcyYZGtUZRRPu6MLdwqbXmoER1UYubN44lwrBGI6GpFW/450AISyd+DdYNCiIqAp65quHcwJeP7mA==" saltValue="G6SFbP7Cm8ytxHe2ajeyr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0" priority="14">
      <formula>IF($D$4 &lt;&gt;"Angiv navn",1,0)</formula>
    </cfRule>
  </conditionalFormatting>
  <conditionalFormatting sqref="C6">
    <cfRule type="expression" dxfId="409" priority="13">
      <formula>IF($D$6&lt;&gt;"Angiv arrangementsstype",1,0)</formula>
    </cfRule>
  </conditionalFormatting>
  <conditionalFormatting sqref="C5">
    <cfRule type="expression" dxfId="408" priority="12">
      <formula>IF($D$5&lt;&gt;"Angiv sted",1,0)</formula>
    </cfRule>
  </conditionalFormatting>
  <conditionalFormatting sqref="C7">
    <cfRule type="expression" dxfId="407" priority="11">
      <formula>IF($D$7&lt;&gt;"Angiv antal",1,0)</formula>
    </cfRule>
  </conditionalFormatting>
  <conditionalFormatting sqref="C12">
    <cfRule type="expression" dxfId="406" priority="15">
      <formula>IF(AND($D$12&lt;&gt;"Vælg dato",#REF!="Ja"),1,0)</formula>
    </cfRule>
  </conditionalFormatting>
  <conditionalFormatting sqref="C13">
    <cfRule type="expression" dxfId="405" priority="16">
      <formula>IF(AND($D$13&lt;&gt;"Angiv antal",#REF!="Ja"),1,0)</formula>
    </cfRule>
  </conditionalFormatting>
  <conditionalFormatting sqref="B13">
    <cfRule type="expression" dxfId="404" priority="17">
      <formula>#REF!&lt;&gt;"Ja"</formula>
    </cfRule>
  </conditionalFormatting>
  <conditionalFormatting sqref="A11:D13">
    <cfRule type="expression" dxfId="403" priority="18">
      <formula>IF(#REF!&lt;&gt;"Ja",1,0)</formula>
    </cfRule>
  </conditionalFormatting>
  <conditionalFormatting sqref="D12:D13">
    <cfRule type="expression" dxfId="402" priority="19">
      <formula>IF(AND($E$12&lt;&gt;"Vælg dato",#REF!="Ja"),1,0)</formula>
    </cfRule>
  </conditionalFormatting>
  <conditionalFormatting sqref="B31:B45">
    <cfRule type="expression" dxfId="401" priority="10">
      <formula>IF(B31&lt;&gt;"Vælg eller skriv post",1,0)</formula>
    </cfRule>
  </conditionalFormatting>
  <conditionalFormatting sqref="E31:E45">
    <cfRule type="expression" dxfId="400" priority="8">
      <formula>IF(E31&lt;&gt;"Beskrivelse af post",1,0)</formula>
    </cfRule>
    <cfRule type="expression" dxfId="399" priority="9">
      <formula>B31 = "Øvrige"</formula>
    </cfRule>
  </conditionalFormatting>
  <conditionalFormatting sqref="F31:F45">
    <cfRule type="expression" dxfId="398" priority="6">
      <formula>IF(F31&lt;&gt;"Beskrivelse af post",1,0)</formula>
    </cfRule>
    <cfRule type="expression" dxfId="397" priority="7">
      <formula>#REF! = "Øvrige"</formula>
    </cfRule>
  </conditionalFormatting>
  <conditionalFormatting sqref="F48:F62">
    <cfRule type="expression" dxfId="396" priority="4">
      <formula>IF(F48&lt;&gt;"Beskrivelse af post",1,0)</formula>
    </cfRule>
    <cfRule type="expression" dxfId="395" priority="5">
      <formula>#REF! = "Øvrige"</formula>
    </cfRule>
  </conditionalFormatting>
  <conditionalFormatting sqref="E50:E64">
    <cfRule type="expression" dxfId="394" priority="2">
      <formula>IF(E50&lt;&gt;"Beskrivelse af post",1,0)</formula>
    </cfRule>
    <cfRule type="expression" dxfId="393" priority="3">
      <formula>B50 = "Øvrige"</formula>
    </cfRule>
  </conditionalFormatting>
  <conditionalFormatting sqref="A50:C64">
    <cfRule type="expression" dxfId="392"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D50" sqref="D50:D64"/>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v>0</v>
      </c>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v>0</v>
      </c>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SUBTOTAL(109,Table351613[Budgetteret beløb])</f>
        <v>0</v>
      </c>
      <c r="D46" s="44">
        <f>SUBTOTAL(109,Table351613[Afholdt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SUBTOTAL(109,Table3531714[Budgetteret beløb])</f>
        <v>0</v>
      </c>
      <c r="D65" s="44">
        <f>SUBTOTAL(109,Table3531714[Afholdt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Table351613[[#Totals],[Afholdt beløb]]+Table3531714[[#Totals],[Afholdt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QwbUCtot3n3ya8sSWpBQ172YWaM8ThRQ+7fcq20HLMUbE1hAFbSMKoTzwlZVs4OV/bsRSLZ0ZBfMhiQCrYCTCA==" saltValue="UGg5M6tTnQ1rQ6qHdQLD8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5" priority="14">
      <formula>IF($D$4 &lt;&gt;"Angiv navn",1,0)</formula>
    </cfRule>
  </conditionalFormatting>
  <conditionalFormatting sqref="C6">
    <cfRule type="expression" dxfId="364" priority="13">
      <formula>IF($D$6&lt;&gt;"Angiv arrangementsstype",1,0)</formula>
    </cfRule>
  </conditionalFormatting>
  <conditionalFormatting sqref="C5">
    <cfRule type="expression" dxfId="363" priority="12">
      <formula>IF($D$5&lt;&gt;"Angiv sted",1,0)</formula>
    </cfRule>
  </conditionalFormatting>
  <conditionalFormatting sqref="C7">
    <cfRule type="expression" dxfId="362" priority="11">
      <formula>IF($D$7&lt;&gt;"Angiv antal",1,0)</formula>
    </cfRule>
  </conditionalFormatting>
  <conditionalFormatting sqref="C12">
    <cfRule type="expression" dxfId="361" priority="15">
      <formula>IF(AND($D$12&lt;&gt;"Vælg dato",#REF!="Ja"),1,0)</formula>
    </cfRule>
  </conditionalFormatting>
  <conditionalFormatting sqref="C13">
    <cfRule type="expression" dxfId="360" priority="16">
      <formula>IF(AND($D$13&lt;&gt;"Angiv antal",#REF!="Ja"),1,0)</formula>
    </cfRule>
  </conditionalFormatting>
  <conditionalFormatting sqref="B13">
    <cfRule type="expression" dxfId="359" priority="17">
      <formula>#REF!&lt;&gt;"Ja"</formula>
    </cfRule>
  </conditionalFormatting>
  <conditionalFormatting sqref="A11:D13">
    <cfRule type="expression" dxfId="358" priority="18">
      <formula>IF(#REF!&lt;&gt;"Ja",1,0)</formula>
    </cfRule>
  </conditionalFormatting>
  <conditionalFormatting sqref="D12:D13">
    <cfRule type="expression" dxfId="357" priority="19">
      <formula>IF(AND($E$12&lt;&gt;"Vælg dato",#REF!="Ja"),1,0)</formula>
    </cfRule>
  </conditionalFormatting>
  <conditionalFormatting sqref="B31:B45">
    <cfRule type="expression" dxfId="356" priority="10">
      <formula>IF(B31&lt;&gt;"Vælg eller skriv post",1,0)</formula>
    </cfRule>
  </conditionalFormatting>
  <conditionalFormatting sqref="E31:E45">
    <cfRule type="expression" dxfId="355" priority="8">
      <formula>IF(E31&lt;&gt;"Beskrivelse af post",1,0)</formula>
    </cfRule>
    <cfRule type="expression" dxfId="354" priority="9">
      <formula>B31 = "Øvrige"</formula>
    </cfRule>
  </conditionalFormatting>
  <conditionalFormatting sqref="F31:F45">
    <cfRule type="expression" dxfId="353" priority="6">
      <formula>IF(F31&lt;&gt;"Beskrivelse af post",1,0)</formula>
    </cfRule>
    <cfRule type="expression" dxfId="352" priority="7">
      <formula>#REF! = "Øvrige"</formula>
    </cfRule>
  </conditionalFormatting>
  <conditionalFormatting sqref="F48:F62">
    <cfRule type="expression" dxfId="351" priority="4">
      <formula>IF(F48&lt;&gt;"Beskrivelse af post",1,0)</formula>
    </cfRule>
    <cfRule type="expression" dxfId="350" priority="5">
      <formula>#REF! = "Øvrige"</formula>
    </cfRule>
  </conditionalFormatting>
  <conditionalFormatting sqref="E50:E64">
    <cfRule type="expression" dxfId="349" priority="2">
      <formula>IF(E50&lt;&gt;"Beskrivelse af post",1,0)</formula>
    </cfRule>
    <cfRule type="expression" dxfId="348" priority="3">
      <formula>B50 = "Øvrige"</formula>
    </cfRule>
  </conditionalFormatting>
  <conditionalFormatting sqref="A50:C64">
    <cfRule type="expression" dxfId="347"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F46" sqref="F46"/>
    </sheetView>
  </sheetViews>
  <sheetFormatPr defaultColWidth="8.85546875" defaultRowHeight="15" x14ac:dyDescent="0.25"/>
  <cols>
    <col min="1" max="1" width="18.5703125" style="106" customWidth="1"/>
    <col min="2" max="2" width="35.28515625" style="106" customWidth="1"/>
    <col min="3" max="3" width="28" style="106" customWidth="1"/>
    <col min="4" max="4" width="39.42578125" style="106" customWidth="1"/>
    <col min="5" max="5" width="32" style="106" customWidth="1"/>
    <col min="6" max="6" width="93.42578125" style="106" customWidth="1"/>
    <col min="7" max="16384" width="8.85546875" style="106"/>
  </cols>
  <sheetData>
    <row r="1" spans="1:8" ht="15.75" thickBot="1" x14ac:dyDescent="0.3">
      <c r="A1" s="1"/>
      <c r="B1" s="1"/>
      <c r="C1" s="1"/>
      <c r="D1" s="1"/>
      <c r="E1" s="1"/>
      <c r="F1" s="1"/>
    </row>
    <row r="2" spans="1:8" ht="15.75" x14ac:dyDescent="0.25">
      <c r="A2" s="217" t="s">
        <v>0</v>
      </c>
      <c r="B2" s="218"/>
      <c r="C2" s="218"/>
      <c r="D2" s="218"/>
      <c r="E2" s="224" t="s">
        <v>46</v>
      </c>
      <c r="F2" s="225"/>
      <c r="G2" s="20"/>
      <c r="H2" s="20"/>
    </row>
    <row r="3" spans="1:8" x14ac:dyDescent="0.25">
      <c r="A3" s="2"/>
      <c r="B3" s="3"/>
      <c r="C3" s="4"/>
      <c r="D3" s="3"/>
      <c r="E3" s="226" t="s">
        <v>47</v>
      </c>
      <c r="F3" s="227"/>
    </row>
    <row r="4" spans="1:8" x14ac:dyDescent="0.25">
      <c r="A4" s="219" t="s">
        <v>4</v>
      </c>
      <c r="B4" s="220"/>
      <c r="C4" s="26"/>
      <c r="D4" s="3"/>
      <c r="E4" s="226"/>
      <c r="F4" s="227"/>
    </row>
    <row r="5" spans="1:8" x14ac:dyDescent="0.25">
      <c r="A5" s="215" t="s">
        <v>5</v>
      </c>
      <c r="B5" s="216"/>
      <c r="C5" s="27"/>
      <c r="D5" s="3"/>
      <c r="E5" s="226"/>
      <c r="F5" s="227"/>
    </row>
    <row r="6" spans="1:8" x14ac:dyDescent="0.25">
      <c r="A6" s="5"/>
      <c r="B6" s="149" t="s">
        <v>6</v>
      </c>
      <c r="C6" s="28"/>
      <c r="D6" s="3"/>
      <c r="E6" s="226"/>
      <c r="F6" s="227"/>
    </row>
    <row r="7" spans="1:8" ht="28.9" customHeight="1" x14ac:dyDescent="0.25">
      <c r="A7" s="215" t="s">
        <v>7</v>
      </c>
      <c r="B7" s="216"/>
      <c r="C7" s="29"/>
      <c r="D7" s="3"/>
      <c r="E7" s="226"/>
      <c r="F7" s="227"/>
    </row>
    <row r="8" spans="1:8" ht="23.45" customHeight="1" x14ac:dyDescent="0.25">
      <c r="A8" s="22"/>
      <c r="B8" s="23"/>
      <c r="C8" s="4"/>
      <c r="D8" s="3"/>
      <c r="E8" s="226"/>
      <c r="F8" s="227"/>
    </row>
    <row r="9" spans="1:8" ht="23.45" customHeight="1" x14ac:dyDescent="0.25">
      <c r="A9" s="22"/>
      <c r="B9" s="47" t="s">
        <v>105</v>
      </c>
      <c r="C9" s="158"/>
      <c r="D9" s="3"/>
      <c r="E9" s="226"/>
      <c r="F9" s="227"/>
    </row>
    <row r="10" spans="1:8" ht="23.45" customHeight="1" x14ac:dyDescent="0.25">
      <c r="A10" s="22"/>
      <c r="B10" s="46"/>
      <c r="C10" s="4"/>
      <c r="D10" s="3"/>
      <c r="E10" s="226"/>
      <c r="F10" s="227"/>
    </row>
    <row r="11" spans="1:8" x14ac:dyDescent="0.25">
      <c r="A11" s="6"/>
      <c r="B11" s="7"/>
      <c r="C11" s="8" t="s">
        <v>8</v>
      </c>
      <c r="D11" s="31" t="s">
        <v>9</v>
      </c>
      <c r="E11" s="226"/>
      <c r="F11" s="227"/>
    </row>
    <row r="12" spans="1:8" x14ac:dyDescent="0.25">
      <c r="A12" s="6"/>
      <c r="B12" s="149" t="s">
        <v>10</v>
      </c>
      <c r="C12" s="9" t="s">
        <v>11</v>
      </c>
      <c r="D12" s="9" t="s">
        <v>11</v>
      </c>
      <c r="E12" s="226"/>
      <c r="F12" s="227"/>
    </row>
    <row r="13" spans="1:8" ht="15.75" thickBot="1" x14ac:dyDescent="0.3">
      <c r="A13" s="10"/>
      <c r="B13" s="48" t="s">
        <v>12</v>
      </c>
      <c r="C13" s="30"/>
      <c r="D13" s="32"/>
      <c r="E13" s="228"/>
      <c r="F13" s="229"/>
    </row>
    <row r="14" spans="1:8" x14ac:dyDescent="0.25">
      <c r="A14" s="1"/>
      <c r="B14" s="1"/>
      <c r="C14" s="1"/>
      <c r="D14" s="1"/>
      <c r="E14" s="1"/>
      <c r="F14" s="1"/>
    </row>
    <row r="15" spans="1:8" ht="18" x14ac:dyDescent="0.25">
      <c r="A15" s="221" t="s">
        <v>51</v>
      </c>
      <c r="B15" s="221"/>
      <c r="C15" s="221"/>
      <c r="D15" s="221"/>
      <c r="E15" s="221"/>
      <c r="F15" s="33"/>
    </row>
    <row r="16" spans="1:8" x14ac:dyDescent="0.25">
      <c r="A16" s="107" t="s">
        <v>13</v>
      </c>
      <c r="B16" s="107" t="s">
        <v>14</v>
      </c>
      <c r="C16" s="107"/>
      <c r="D16" s="107" t="s">
        <v>15</v>
      </c>
      <c r="E16" s="223" t="s">
        <v>16</v>
      </c>
      <c r="F16" s="223"/>
    </row>
    <row r="17" spans="1:6" x14ac:dyDescent="0.25">
      <c r="A17" s="154">
        <v>1</v>
      </c>
      <c r="B17" s="159" t="s">
        <v>17</v>
      </c>
      <c r="C17" s="159"/>
      <c r="D17" s="160"/>
      <c r="E17" s="230" t="s">
        <v>16</v>
      </c>
      <c r="F17" s="230"/>
    </row>
    <row r="18" spans="1:6" x14ac:dyDescent="0.25">
      <c r="A18" s="154">
        <v>2</v>
      </c>
      <c r="B18" s="159" t="s">
        <v>17</v>
      </c>
      <c r="C18" s="159"/>
      <c r="D18" s="160">
        <v>0</v>
      </c>
      <c r="E18" s="230" t="s">
        <v>16</v>
      </c>
      <c r="F18" s="230"/>
    </row>
    <row r="19" spans="1:6" x14ac:dyDescent="0.25">
      <c r="A19" s="154">
        <v>3</v>
      </c>
      <c r="B19" s="159" t="s">
        <v>17</v>
      </c>
      <c r="C19" s="159"/>
      <c r="D19" s="160">
        <v>0</v>
      </c>
      <c r="E19" s="230" t="s">
        <v>16</v>
      </c>
      <c r="F19" s="230"/>
    </row>
    <row r="20" spans="1:6" x14ac:dyDescent="0.25">
      <c r="A20" s="154">
        <v>4</v>
      </c>
      <c r="B20" s="159" t="s">
        <v>17</v>
      </c>
      <c r="C20" s="159"/>
      <c r="D20" s="160">
        <v>0</v>
      </c>
      <c r="E20" s="230" t="s">
        <v>16</v>
      </c>
      <c r="F20" s="230"/>
    </row>
    <row r="21" spans="1:6" x14ac:dyDescent="0.25">
      <c r="A21" s="154">
        <v>5</v>
      </c>
      <c r="B21" s="159" t="s">
        <v>17</v>
      </c>
      <c r="C21" s="159"/>
      <c r="D21" s="160">
        <v>0</v>
      </c>
      <c r="E21" s="230" t="s">
        <v>16</v>
      </c>
      <c r="F21" s="230"/>
    </row>
    <row r="22" spans="1:6" x14ac:dyDescent="0.25">
      <c r="A22" s="154">
        <v>6</v>
      </c>
      <c r="B22" s="159" t="s">
        <v>17</v>
      </c>
      <c r="C22" s="159"/>
      <c r="D22" s="160">
        <v>0</v>
      </c>
      <c r="E22" s="230" t="s">
        <v>16</v>
      </c>
      <c r="F22" s="230"/>
    </row>
    <row r="23" spans="1:6" x14ac:dyDescent="0.25">
      <c r="A23" s="154">
        <v>7</v>
      </c>
      <c r="B23" s="159" t="s">
        <v>17</v>
      </c>
      <c r="C23" s="159"/>
      <c r="D23" s="160">
        <v>0</v>
      </c>
      <c r="E23" s="230" t="s">
        <v>16</v>
      </c>
      <c r="F23" s="230"/>
    </row>
    <row r="24" spans="1:6" x14ac:dyDescent="0.25">
      <c r="A24" s="154">
        <v>8</v>
      </c>
      <c r="B24" s="159" t="s">
        <v>17</v>
      </c>
      <c r="C24" s="159"/>
      <c r="D24" s="160">
        <v>0</v>
      </c>
      <c r="E24" s="230" t="s">
        <v>16</v>
      </c>
      <c r="F24" s="230"/>
    </row>
    <row r="25" spans="1:6" x14ac:dyDescent="0.25">
      <c r="A25" s="154">
        <v>9</v>
      </c>
      <c r="B25" s="159" t="s">
        <v>17</v>
      </c>
      <c r="C25" s="159"/>
      <c r="D25" s="160">
        <v>0</v>
      </c>
      <c r="E25" s="230" t="s">
        <v>16</v>
      </c>
      <c r="F25" s="230"/>
    </row>
    <row r="26" spans="1:6" x14ac:dyDescent="0.25">
      <c r="A26" s="154">
        <v>10</v>
      </c>
      <c r="B26" s="159" t="s">
        <v>17</v>
      </c>
      <c r="C26" s="159"/>
      <c r="D26" s="160">
        <v>0</v>
      </c>
      <c r="E26" s="230" t="s">
        <v>16</v>
      </c>
      <c r="F26" s="230"/>
    </row>
    <row r="27" spans="1:6" x14ac:dyDescent="0.25">
      <c r="A27" s="222" t="s">
        <v>28</v>
      </c>
      <c r="B27" s="222"/>
      <c r="C27" s="108"/>
      <c r="D27" s="109">
        <f>SUM(D17:D26)</f>
        <v>0</v>
      </c>
      <c r="E27" s="108"/>
      <c r="F27" s="1"/>
    </row>
    <row r="29" spans="1:6" x14ac:dyDescent="0.25">
      <c r="A29" s="213" t="s">
        <v>30</v>
      </c>
      <c r="B29" s="213"/>
      <c r="C29" s="213"/>
      <c r="D29" s="214" t="s">
        <v>44</v>
      </c>
      <c r="E29" s="214"/>
      <c r="F29" s="33"/>
    </row>
    <row r="30" spans="1:6" x14ac:dyDescent="0.25">
      <c r="A30" s="11" t="s">
        <v>13</v>
      </c>
      <c r="B30" s="11" t="s">
        <v>14</v>
      </c>
      <c r="C30" s="11" t="s">
        <v>33</v>
      </c>
      <c r="D30" s="21" t="s">
        <v>31</v>
      </c>
      <c r="E30" s="21" t="s">
        <v>32</v>
      </c>
      <c r="F30" s="110"/>
    </row>
    <row r="31" spans="1:6" x14ac:dyDescent="0.25">
      <c r="A31" s="45">
        <v>1</v>
      </c>
      <c r="B31" s="24" t="s">
        <v>17</v>
      </c>
      <c r="C31" s="25">
        <v>0</v>
      </c>
      <c r="D31" s="25"/>
      <c r="E31" s="34" t="s">
        <v>16</v>
      </c>
      <c r="F31" s="161"/>
    </row>
    <row r="32" spans="1:6" x14ac:dyDescent="0.25">
      <c r="A32" s="45">
        <v>2</v>
      </c>
      <c r="B32" s="24" t="s">
        <v>17</v>
      </c>
      <c r="C32" s="25">
        <v>0</v>
      </c>
      <c r="D32" s="25">
        <v>0</v>
      </c>
      <c r="E32" s="34" t="s">
        <v>16</v>
      </c>
      <c r="F32" s="161"/>
    </row>
    <row r="33" spans="1:6" x14ac:dyDescent="0.25">
      <c r="A33" s="45">
        <v>3</v>
      </c>
      <c r="B33" s="24" t="s">
        <v>17</v>
      </c>
      <c r="C33" s="25">
        <v>0</v>
      </c>
      <c r="D33" s="25">
        <v>0</v>
      </c>
      <c r="E33" s="34" t="s">
        <v>16</v>
      </c>
      <c r="F33" s="161"/>
    </row>
    <row r="34" spans="1:6" x14ac:dyDescent="0.25">
      <c r="A34" s="45">
        <v>4</v>
      </c>
      <c r="B34" s="24" t="s">
        <v>17</v>
      </c>
      <c r="C34" s="25">
        <v>0</v>
      </c>
      <c r="D34" s="25">
        <v>0</v>
      </c>
      <c r="E34" s="34" t="s">
        <v>16</v>
      </c>
      <c r="F34" s="161"/>
    </row>
    <row r="35" spans="1:6" x14ac:dyDescent="0.25">
      <c r="A35" s="45">
        <v>5</v>
      </c>
      <c r="B35" s="24" t="s">
        <v>17</v>
      </c>
      <c r="C35" s="25">
        <v>0</v>
      </c>
      <c r="D35" s="25">
        <v>0</v>
      </c>
      <c r="E35" s="34" t="s">
        <v>16</v>
      </c>
      <c r="F35" s="161"/>
    </row>
    <row r="36" spans="1:6" x14ac:dyDescent="0.25">
      <c r="A36" s="45">
        <v>6</v>
      </c>
      <c r="B36" s="24" t="s">
        <v>17</v>
      </c>
      <c r="C36" s="25">
        <v>0</v>
      </c>
      <c r="D36" s="25">
        <v>0</v>
      </c>
      <c r="E36" s="34" t="s">
        <v>16</v>
      </c>
      <c r="F36" s="161"/>
    </row>
    <row r="37" spans="1:6" x14ac:dyDescent="0.25">
      <c r="A37" s="45">
        <v>7</v>
      </c>
      <c r="B37" s="24" t="s">
        <v>17</v>
      </c>
      <c r="C37" s="25">
        <v>0</v>
      </c>
      <c r="D37" s="25">
        <v>0</v>
      </c>
      <c r="E37" s="34" t="s">
        <v>16</v>
      </c>
      <c r="F37" s="161"/>
    </row>
    <row r="38" spans="1:6" x14ac:dyDescent="0.25">
      <c r="A38" s="45">
        <v>8</v>
      </c>
      <c r="B38" s="24" t="s">
        <v>17</v>
      </c>
      <c r="C38" s="25">
        <v>0</v>
      </c>
      <c r="D38" s="25">
        <v>0</v>
      </c>
      <c r="E38" s="34" t="s">
        <v>16</v>
      </c>
      <c r="F38" s="161"/>
    </row>
    <row r="39" spans="1:6" x14ac:dyDescent="0.25">
      <c r="A39" s="45">
        <v>9</v>
      </c>
      <c r="B39" s="24" t="s">
        <v>17</v>
      </c>
      <c r="C39" s="25">
        <v>0</v>
      </c>
      <c r="D39" s="25">
        <v>0</v>
      </c>
      <c r="E39" s="34" t="s">
        <v>16</v>
      </c>
      <c r="F39" s="161"/>
    </row>
    <row r="40" spans="1:6" x14ac:dyDescent="0.25">
      <c r="A40" s="45">
        <v>10</v>
      </c>
      <c r="B40" s="24" t="s">
        <v>17</v>
      </c>
      <c r="C40" s="25">
        <v>0</v>
      </c>
      <c r="D40" s="25">
        <v>0</v>
      </c>
      <c r="E40" s="34" t="s">
        <v>16</v>
      </c>
      <c r="F40" s="161"/>
    </row>
    <row r="41" spans="1:6" x14ac:dyDescent="0.25">
      <c r="A41" s="45">
        <v>11</v>
      </c>
      <c r="B41" s="24" t="s">
        <v>17</v>
      </c>
      <c r="C41" s="25">
        <v>0</v>
      </c>
      <c r="D41" s="25">
        <v>0</v>
      </c>
      <c r="E41" s="34" t="s">
        <v>16</v>
      </c>
      <c r="F41" s="161"/>
    </row>
    <row r="42" spans="1:6" x14ac:dyDescent="0.25">
      <c r="A42" s="45">
        <v>12</v>
      </c>
      <c r="B42" s="24" t="s">
        <v>17</v>
      </c>
      <c r="C42" s="25">
        <v>0</v>
      </c>
      <c r="D42" s="25">
        <v>0</v>
      </c>
      <c r="E42" s="34" t="s">
        <v>16</v>
      </c>
      <c r="F42" s="161"/>
    </row>
    <row r="43" spans="1:6" x14ac:dyDescent="0.25">
      <c r="A43" s="45">
        <v>13</v>
      </c>
      <c r="B43" s="24" t="s">
        <v>17</v>
      </c>
      <c r="C43" s="25">
        <v>0</v>
      </c>
      <c r="D43" s="25">
        <v>0</v>
      </c>
      <c r="E43" s="34" t="s">
        <v>16</v>
      </c>
      <c r="F43" s="161"/>
    </row>
    <row r="44" spans="1:6" x14ac:dyDescent="0.25">
      <c r="A44" s="45">
        <v>14</v>
      </c>
      <c r="B44" s="24" t="s">
        <v>17</v>
      </c>
      <c r="C44" s="25">
        <v>0</v>
      </c>
      <c r="D44" s="25">
        <v>0</v>
      </c>
      <c r="E44" s="34" t="s">
        <v>16</v>
      </c>
      <c r="F44" s="161"/>
    </row>
    <row r="45" spans="1:6" x14ac:dyDescent="0.25">
      <c r="A45" s="45">
        <v>15</v>
      </c>
      <c r="B45" s="24" t="s">
        <v>17</v>
      </c>
      <c r="C45" s="25">
        <v>0</v>
      </c>
      <c r="D45" s="25">
        <v>0</v>
      </c>
      <c r="E45" s="34" t="s">
        <v>16</v>
      </c>
      <c r="F45" s="161"/>
    </row>
    <row r="46" spans="1:6" x14ac:dyDescent="0.25">
      <c r="A46" s="43" t="s">
        <v>18</v>
      </c>
      <c r="B46" s="43"/>
      <c r="C46" s="44">
        <f>SUBTOTAL(109,Table35161315[Budgetteret beløb])</f>
        <v>0</v>
      </c>
      <c r="D46" s="44">
        <f>SUBTOTAL(109,Table35161315[Afholdt beløb])</f>
        <v>0</v>
      </c>
      <c r="E46" s="43"/>
    </row>
    <row r="48" spans="1:6" x14ac:dyDescent="0.25">
      <c r="A48" s="213" t="s">
        <v>137</v>
      </c>
      <c r="B48" s="213"/>
      <c r="C48" s="213"/>
      <c r="D48" s="214" t="s">
        <v>45</v>
      </c>
      <c r="E48" s="214"/>
      <c r="F48" s="110"/>
    </row>
    <row r="49" spans="1:6" x14ac:dyDescent="0.25">
      <c r="A49" s="11" t="s">
        <v>13</v>
      </c>
      <c r="B49" s="11" t="s">
        <v>14</v>
      </c>
      <c r="C49" s="11" t="s">
        <v>33</v>
      </c>
      <c r="D49" s="21" t="s">
        <v>31</v>
      </c>
      <c r="E49" s="21" t="s">
        <v>32</v>
      </c>
      <c r="F49" s="110"/>
    </row>
    <row r="50" spans="1:6" x14ac:dyDescent="0.25">
      <c r="A50" s="155">
        <v>1</v>
      </c>
      <c r="B50" s="24" t="s">
        <v>17</v>
      </c>
      <c r="C50" s="25">
        <v>0</v>
      </c>
      <c r="D50" s="25">
        <v>0</v>
      </c>
      <c r="E50" s="34" t="s">
        <v>16</v>
      </c>
      <c r="F50" s="161"/>
    </row>
    <row r="51" spans="1:6" x14ac:dyDescent="0.25">
      <c r="A51" s="155">
        <v>2</v>
      </c>
      <c r="B51" s="24" t="s">
        <v>17</v>
      </c>
      <c r="C51" s="25">
        <v>0</v>
      </c>
      <c r="D51" s="25">
        <v>0</v>
      </c>
      <c r="E51" s="34" t="s">
        <v>16</v>
      </c>
      <c r="F51" s="161"/>
    </row>
    <row r="52" spans="1:6" x14ac:dyDescent="0.25">
      <c r="A52" s="155">
        <v>3</v>
      </c>
      <c r="B52" s="24" t="s">
        <v>17</v>
      </c>
      <c r="C52" s="25">
        <v>0</v>
      </c>
      <c r="D52" s="25">
        <v>0</v>
      </c>
      <c r="E52" s="34" t="s">
        <v>16</v>
      </c>
      <c r="F52" s="161"/>
    </row>
    <row r="53" spans="1:6" x14ac:dyDescent="0.25">
      <c r="A53" s="155">
        <v>4</v>
      </c>
      <c r="B53" s="24" t="s">
        <v>17</v>
      </c>
      <c r="C53" s="25">
        <v>0</v>
      </c>
      <c r="D53" s="25">
        <v>0</v>
      </c>
      <c r="E53" s="34" t="s">
        <v>16</v>
      </c>
      <c r="F53" s="161"/>
    </row>
    <row r="54" spans="1:6" x14ac:dyDescent="0.25">
      <c r="A54" s="155">
        <v>5</v>
      </c>
      <c r="B54" s="24" t="s">
        <v>17</v>
      </c>
      <c r="C54" s="25">
        <v>0</v>
      </c>
      <c r="D54" s="25">
        <v>0</v>
      </c>
      <c r="E54" s="34" t="s">
        <v>16</v>
      </c>
      <c r="F54" s="161"/>
    </row>
    <row r="55" spans="1:6" x14ac:dyDescent="0.25">
      <c r="A55" s="155">
        <v>6</v>
      </c>
      <c r="B55" s="24" t="s">
        <v>17</v>
      </c>
      <c r="C55" s="25">
        <v>0</v>
      </c>
      <c r="D55" s="25">
        <v>0</v>
      </c>
      <c r="E55" s="34" t="s">
        <v>16</v>
      </c>
      <c r="F55" s="161"/>
    </row>
    <row r="56" spans="1:6" x14ac:dyDescent="0.25">
      <c r="A56" s="155">
        <v>7</v>
      </c>
      <c r="B56" s="24" t="s">
        <v>17</v>
      </c>
      <c r="C56" s="25">
        <v>0</v>
      </c>
      <c r="D56" s="25">
        <v>0</v>
      </c>
      <c r="E56" s="34" t="s">
        <v>16</v>
      </c>
      <c r="F56" s="161"/>
    </row>
    <row r="57" spans="1:6" x14ac:dyDescent="0.25">
      <c r="A57" s="155">
        <v>8</v>
      </c>
      <c r="B57" s="24" t="s">
        <v>17</v>
      </c>
      <c r="C57" s="25">
        <v>0</v>
      </c>
      <c r="D57" s="25">
        <v>0</v>
      </c>
      <c r="E57" s="34" t="s">
        <v>16</v>
      </c>
      <c r="F57" s="161"/>
    </row>
    <row r="58" spans="1:6" x14ac:dyDescent="0.25">
      <c r="A58" s="155">
        <v>9</v>
      </c>
      <c r="B58" s="24" t="s">
        <v>17</v>
      </c>
      <c r="C58" s="25">
        <v>0</v>
      </c>
      <c r="D58" s="25">
        <v>0</v>
      </c>
      <c r="E58" s="34" t="s">
        <v>16</v>
      </c>
      <c r="F58" s="161"/>
    </row>
    <row r="59" spans="1:6" x14ac:dyDescent="0.25">
      <c r="A59" s="155">
        <v>10</v>
      </c>
      <c r="B59" s="24" t="s">
        <v>17</v>
      </c>
      <c r="C59" s="25">
        <v>0</v>
      </c>
      <c r="D59" s="25">
        <v>0</v>
      </c>
      <c r="E59" s="34" t="s">
        <v>16</v>
      </c>
      <c r="F59" s="161"/>
    </row>
    <row r="60" spans="1:6" x14ac:dyDescent="0.25">
      <c r="A60" s="155">
        <v>11</v>
      </c>
      <c r="B60" s="24" t="s">
        <v>17</v>
      </c>
      <c r="C60" s="25">
        <v>0</v>
      </c>
      <c r="D60" s="25">
        <v>0</v>
      </c>
      <c r="E60" s="34" t="s">
        <v>16</v>
      </c>
      <c r="F60" s="161"/>
    </row>
    <row r="61" spans="1:6" x14ac:dyDescent="0.25">
      <c r="A61" s="155">
        <v>12</v>
      </c>
      <c r="B61" s="24" t="s">
        <v>17</v>
      </c>
      <c r="C61" s="25">
        <v>0</v>
      </c>
      <c r="D61" s="25">
        <v>0</v>
      </c>
      <c r="E61" s="34" t="s">
        <v>16</v>
      </c>
      <c r="F61" s="161"/>
    </row>
    <row r="62" spans="1:6" x14ac:dyDescent="0.25">
      <c r="A62" s="155">
        <v>13</v>
      </c>
      <c r="B62" s="24" t="s">
        <v>17</v>
      </c>
      <c r="C62" s="25">
        <v>0</v>
      </c>
      <c r="D62" s="25">
        <v>0</v>
      </c>
      <c r="E62" s="34" t="s">
        <v>16</v>
      </c>
      <c r="F62" s="161"/>
    </row>
    <row r="63" spans="1:6" x14ac:dyDescent="0.25">
      <c r="A63" s="155">
        <v>14</v>
      </c>
      <c r="B63" s="24" t="s">
        <v>17</v>
      </c>
      <c r="C63" s="25">
        <v>0</v>
      </c>
      <c r="D63" s="25">
        <v>0</v>
      </c>
      <c r="E63" s="34" t="s">
        <v>16</v>
      </c>
      <c r="F63" s="161"/>
    </row>
    <row r="64" spans="1:6" x14ac:dyDescent="0.25">
      <c r="A64" s="155">
        <v>15</v>
      </c>
      <c r="B64" s="24" t="s">
        <v>17</v>
      </c>
      <c r="C64" s="25">
        <v>0</v>
      </c>
      <c r="D64" s="25">
        <v>0</v>
      </c>
      <c r="E64" s="34" t="s">
        <v>16</v>
      </c>
      <c r="F64" s="161"/>
    </row>
    <row r="65" spans="1:5" x14ac:dyDescent="0.25">
      <c r="A65" s="43" t="s">
        <v>18</v>
      </c>
      <c r="B65" s="43"/>
      <c r="C65" s="44">
        <f>SUBTOTAL(109,Table353171418[Budgetteret beløb])</f>
        <v>0</v>
      </c>
      <c r="D65" s="44">
        <f>SUBTOTAL(109,Table353171418[Afholdt beløb])</f>
        <v>0</v>
      </c>
      <c r="E65" s="43"/>
    </row>
    <row r="66" spans="1:5" x14ac:dyDescent="0.25">
      <c r="A66" s="17"/>
      <c r="B66" s="17"/>
      <c r="C66" s="18"/>
      <c r="D66" s="18"/>
      <c r="E66" s="17"/>
    </row>
    <row r="67" spans="1:5" x14ac:dyDescent="0.25">
      <c r="A67" s="17"/>
      <c r="B67" s="17"/>
      <c r="C67" s="18"/>
      <c r="D67" s="18"/>
      <c r="E67" s="17"/>
    </row>
    <row r="68" spans="1:5" ht="15.75" hidden="1" thickBot="1" x14ac:dyDescent="0.3">
      <c r="A68" s="111" t="s">
        <v>50</v>
      </c>
      <c r="B68" s="112"/>
      <c r="C68" s="113"/>
      <c r="D68" s="113"/>
      <c r="E68" s="114"/>
    </row>
    <row r="69" spans="1:5" hidden="1" x14ac:dyDescent="0.25">
      <c r="A69" s="105"/>
      <c r="B69" s="115" t="s">
        <v>27</v>
      </c>
      <c r="C69" s="104">
        <f>D27</f>
        <v>0</v>
      </c>
      <c r="D69" s="104"/>
      <c r="E69" s="105"/>
    </row>
    <row r="70" spans="1:5" hidden="1" x14ac:dyDescent="0.25">
      <c r="A70" s="115"/>
      <c r="B70" s="115" t="s">
        <v>48</v>
      </c>
      <c r="C70" s="104">
        <f>Table35161315[[#Totals],[Afholdt beløb]]+Table353171418[[#Totals],[Afholdt beløb]]</f>
        <v>0</v>
      </c>
      <c r="D70" s="104"/>
      <c r="E70" s="105"/>
    </row>
    <row r="71" spans="1:5" hidden="1" x14ac:dyDescent="0.25">
      <c r="A71" s="115"/>
      <c r="B71" s="115" t="s">
        <v>39</v>
      </c>
      <c r="C71" s="104">
        <f>C9</f>
        <v>0</v>
      </c>
      <c r="D71" s="104"/>
      <c r="E71" s="105"/>
    </row>
    <row r="72" spans="1:5" ht="44.45" hidden="1" customHeight="1" x14ac:dyDescent="0.25">
      <c r="A72" s="115"/>
      <c r="B72" s="156" t="s">
        <v>49</v>
      </c>
      <c r="C72" s="157">
        <f>C70*0.65</f>
        <v>0</v>
      </c>
      <c r="D72" s="104"/>
      <c r="E72" s="105"/>
    </row>
    <row r="73" spans="1:5" ht="24" hidden="1" customHeight="1" x14ac:dyDescent="0.25">
      <c r="A73" s="105"/>
      <c r="B73" s="115" t="s">
        <v>26</v>
      </c>
      <c r="C73" s="104">
        <f>C71-C72</f>
        <v>0</v>
      </c>
      <c r="D73" s="104"/>
      <c r="E73" s="105"/>
    </row>
  </sheetData>
  <sheetProtection algorithmName="SHA-512" hashValue="BmEmZFvmiVKIxOg38IvqPzOjPobkMOu4rPwfGGYY5NOCf3Yn2BLNGo+kmYQuJxE4zNJG0M6wfd/DdgcOEKG94A==" saltValue="wOQoKfkEHh+3Lll0UKmKG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0" priority="14">
      <formula>IF($D$4 &lt;&gt;"Angiv navn",1,0)</formula>
    </cfRule>
  </conditionalFormatting>
  <conditionalFormatting sqref="C6">
    <cfRule type="expression" dxfId="319" priority="13">
      <formula>IF($D$6&lt;&gt;"Angiv arrangementsstype",1,0)</formula>
    </cfRule>
  </conditionalFormatting>
  <conditionalFormatting sqref="C5">
    <cfRule type="expression" dxfId="318" priority="12">
      <formula>IF($D$5&lt;&gt;"Angiv sted",1,0)</formula>
    </cfRule>
  </conditionalFormatting>
  <conditionalFormatting sqref="C7">
    <cfRule type="expression" dxfId="317" priority="11">
      <formula>IF($D$7&lt;&gt;"Angiv antal",1,0)</formula>
    </cfRule>
  </conditionalFormatting>
  <conditionalFormatting sqref="C12">
    <cfRule type="expression" dxfId="316" priority="15">
      <formula>IF(AND($D$12&lt;&gt;"Vælg dato",#REF!="Ja"),1,0)</formula>
    </cfRule>
  </conditionalFormatting>
  <conditionalFormatting sqref="C13">
    <cfRule type="expression" dxfId="315" priority="16">
      <formula>IF(AND($D$13&lt;&gt;"Angiv antal",#REF!="Ja"),1,0)</formula>
    </cfRule>
  </conditionalFormatting>
  <conditionalFormatting sqref="B13">
    <cfRule type="expression" dxfId="314" priority="17">
      <formula>#REF!&lt;&gt;"Ja"</formula>
    </cfRule>
  </conditionalFormatting>
  <conditionalFormatting sqref="A11:D13">
    <cfRule type="expression" dxfId="313" priority="18">
      <formula>IF(#REF!&lt;&gt;"Ja",1,0)</formula>
    </cfRule>
  </conditionalFormatting>
  <conditionalFormatting sqref="D12:D13">
    <cfRule type="expression" dxfId="312" priority="19">
      <formula>IF(AND($E$12&lt;&gt;"Vælg dato",#REF!="Ja"),1,0)</formula>
    </cfRule>
  </conditionalFormatting>
  <conditionalFormatting sqref="B31:B45">
    <cfRule type="expression" dxfId="311" priority="10">
      <formula>IF(B31&lt;&gt;"Vælg eller skriv post",1,0)</formula>
    </cfRule>
  </conditionalFormatting>
  <conditionalFormatting sqref="E31:E45">
    <cfRule type="expression" dxfId="310" priority="8">
      <formula>IF(E31&lt;&gt;"Beskrivelse af post",1,0)</formula>
    </cfRule>
    <cfRule type="expression" dxfId="309" priority="9">
      <formula>B31 = "Øvrige"</formula>
    </cfRule>
  </conditionalFormatting>
  <conditionalFormatting sqref="F31:F45">
    <cfRule type="expression" dxfId="308" priority="6">
      <formula>IF(F31&lt;&gt;"Beskrivelse af post",1,0)</formula>
    </cfRule>
    <cfRule type="expression" dxfId="307" priority="7">
      <formula>#REF! = "Øvrige"</formula>
    </cfRule>
  </conditionalFormatting>
  <conditionalFormatting sqref="F48:F62">
    <cfRule type="expression" dxfId="306" priority="4">
      <formula>IF(F48&lt;&gt;"Beskrivelse af post",1,0)</formula>
    </cfRule>
    <cfRule type="expression" dxfId="305" priority="5">
      <formula>#REF! = "Øvrige"</formula>
    </cfRule>
  </conditionalFormatting>
  <conditionalFormatting sqref="E50:E64">
    <cfRule type="expression" dxfId="304" priority="2">
      <formula>IF(E50&lt;&gt;"Beskrivelse af post",1,0)</formula>
    </cfRule>
    <cfRule type="expression" dxfId="303" priority="3">
      <formula>B50 = "Øvrige"</formula>
    </cfRule>
  </conditionalFormatting>
  <conditionalFormatting sqref="A50:C64">
    <cfRule type="expression" dxfId="302"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Niels Bruun Andersen</cp:lastModifiedBy>
  <dcterms:created xsi:type="dcterms:W3CDTF">2020-10-15T06:27:33Z</dcterms:created>
  <dcterms:modified xsi:type="dcterms:W3CDTF">2022-03-23T11:43:19Z</dcterms:modified>
</cp:coreProperties>
</file>