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oronapuljer_Arbejdsmappe\Genstart af kulturaktiviteter\Afrapportering\Revisorerklæring, vejledning og regnskabsskabelon 4. ansøgningsrunde\"/>
    </mc:Choice>
  </mc:AlternateContent>
  <bookViews>
    <workbookView xWindow="0" yWindow="0" windowWidth="16800" windowHeight="6750" tabRatio="926"/>
  </bookViews>
  <sheets>
    <sheet name="Overblik" sheetId="2" r:id="rId1"/>
    <sheet name="Beretning" sheetId="17" r:id="rId2"/>
    <sheet name="Underskrift regnskabskyndig" sheetId="19" r:id="rId3"/>
    <sheet name="Omsætning" sheetId="6" r:id="rId4"/>
    <sheet name="Fordelingsnøgle" sheetId="4" r:id="rId5"/>
    <sheet name="Aktivitet 1" sheetId="1" r:id="rId6"/>
    <sheet name="Aktivitet 2" sheetId="8" r:id="rId7"/>
    <sheet name="Aktivitet 3" sheetId="9" r:id="rId8"/>
    <sheet name="Aktivitet 4" sheetId="10" r:id="rId9"/>
    <sheet name="Aktivitet 5" sheetId="11" r:id="rId10"/>
    <sheet name="Aktivitet 6" sheetId="12" r:id="rId11"/>
    <sheet name="Aktivitet 7" sheetId="13" r:id="rId12"/>
    <sheet name="Aktivitet 8" sheetId="14" r:id="rId13"/>
    <sheet name="Aktivitet 9" sheetId="15" r:id="rId14"/>
    <sheet name="Aktivitet 10" sheetId="16" r:id="rId15"/>
    <sheet name="List" sheetId="7" state="hidden"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 l="1"/>
  <c r="B17" i="2"/>
  <c r="B16" i="2"/>
  <c r="B19" i="2"/>
  <c r="B18" i="2" l="1"/>
  <c r="B5" i="2"/>
  <c r="B4" i="2"/>
  <c r="B3" i="2"/>
  <c r="B2" i="2"/>
  <c r="D46" i="8" l="1"/>
  <c r="C50" i="1"/>
  <c r="D31" i="1" l="1"/>
  <c r="J23" i="2" s="1"/>
  <c r="J32" i="2" l="1"/>
  <c r="J31" i="2"/>
  <c r="J30" i="2"/>
  <c r="H31" i="2" l="1"/>
  <c r="H30" i="2"/>
  <c r="H28" i="2"/>
  <c r="H27" i="2"/>
  <c r="H26" i="2"/>
  <c r="H25" i="2"/>
  <c r="G31" i="2"/>
  <c r="F31" i="2"/>
  <c r="F30" i="2"/>
  <c r="F28" i="2"/>
  <c r="F27" i="2"/>
  <c r="F26" i="2"/>
  <c r="E30" i="2"/>
  <c r="B32" i="2"/>
  <c r="B31" i="2"/>
  <c r="B30" i="2"/>
  <c r="B29" i="2"/>
  <c r="B28" i="2"/>
  <c r="B27" i="2"/>
  <c r="B26" i="2"/>
  <c r="B25" i="2"/>
  <c r="C32" i="2"/>
  <c r="C31" i="2"/>
  <c r="C30" i="2"/>
  <c r="C29" i="2"/>
  <c r="C28" i="2"/>
  <c r="C27" i="2"/>
  <c r="C26" i="2"/>
  <c r="C25" i="2"/>
  <c r="D32" i="2"/>
  <c r="D31" i="2"/>
  <c r="D30" i="2"/>
  <c r="D29" i="2"/>
  <c r="D28" i="2"/>
  <c r="D27" i="2"/>
  <c r="D26" i="2"/>
  <c r="D25" i="2"/>
  <c r="E32" i="2"/>
  <c r="E31" i="2"/>
  <c r="E29" i="2"/>
  <c r="E28" i="2"/>
  <c r="E27" i="2"/>
  <c r="E26" i="2"/>
  <c r="E25" i="2"/>
  <c r="C71" i="16"/>
  <c r="D65" i="16"/>
  <c r="H32" i="2" s="1"/>
  <c r="C65" i="16"/>
  <c r="D46" i="16"/>
  <c r="C46" i="16"/>
  <c r="D27" i="16"/>
  <c r="C69" i="16" s="1"/>
  <c r="C71" i="15"/>
  <c r="D65" i="15"/>
  <c r="C65" i="15"/>
  <c r="D46" i="15"/>
  <c r="C70" i="15" s="1"/>
  <c r="C72" i="15" s="1"/>
  <c r="C46" i="15"/>
  <c r="D27" i="15"/>
  <c r="C69" i="15" s="1"/>
  <c r="C71" i="14"/>
  <c r="D65" i="14"/>
  <c r="C65" i="14"/>
  <c r="D46" i="14"/>
  <c r="C70" i="14" s="1"/>
  <c r="C72" i="14" s="1"/>
  <c r="C46" i="14"/>
  <c r="D27" i="14"/>
  <c r="C69" i="14" s="1"/>
  <c r="C71" i="13"/>
  <c r="D65" i="13"/>
  <c r="H29" i="2" s="1"/>
  <c r="C65" i="13"/>
  <c r="D46" i="13"/>
  <c r="C46" i="13"/>
  <c r="D27" i="13"/>
  <c r="C71" i="12"/>
  <c r="D65" i="12"/>
  <c r="C65" i="12"/>
  <c r="D46" i="12"/>
  <c r="C70" i="12" s="1"/>
  <c r="C72" i="12" s="1"/>
  <c r="C46" i="12"/>
  <c r="D27" i="12"/>
  <c r="C71" i="11"/>
  <c r="D65" i="11"/>
  <c r="C65" i="11"/>
  <c r="D46" i="11"/>
  <c r="C70" i="11" s="1"/>
  <c r="C72" i="11" s="1"/>
  <c r="C46" i="11"/>
  <c r="D27" i="11"/>
  <c r="C71" i="10"/>
  <c r="D65" i="10"/>
  <c r="C65" i="10"/>
  <c r="D46" i="10"/>
  <c r="C70" i="10" s="1"/>
  <c r="C72" i="10" s="1"/>
  <c r="C46" i="10"/>
  <c r="D27" i="10"/>
  <c r="C71" i="9"/>
  <c r="D65" i="9"/>
  <c r="C65" i="9"/>
  <c r="D46" i="9"/>
  <c r="C70" i="9" s="1"/>
  <c r="C72" i="9" s="1"/>
  <c r="C46" i="9"/>
  <c r="F25" i="2" s="1"/>
  <c r="D27" i="9"/>
  <c r="G30" i="2" l="1"/>
  <c r="C69" i="13"/>
  <c r="J29" i="2"/>
  <c r="G28" i="2"/>
  <c r="C69" i="12"/>
  <c r="J28" i="2"/>
  <c r="G27" i="2"/>
  <c r="G26" i="2"/>
  <c r="C69" i="10"/>
  <c r="J26" i="2"/>
  <c r="G25" i="2"/>
  <c r="C69" i="9"/>
  <c r="J25" i="2"/>
  <c r="C69" i="11"/>
  <c r="J27" i="2"/>
  <c r="F29" i="2"/>
  <c r="C70" i="13"/>
  <c r="C72" i="13" s="1"/>
  <c r="C73" i="13" s="1"/>
  <c r="G29" i="2"/>
  <c r="C70" i="16"/>
  <c r="C72" i="16" s="1"/>
  <c r="C73" i="16" s="1"/>
  <c r="F32" i="2"/>
  <c r="G32" i="2"/>
  <c r="C73" i="15"/>
  <c r="C73" i="14"/>
  <c r="C73" i="12"/>
  <c r="C73" i="11"/>
  <c r="C73" i="10"/>
  <c r="C73" i="9"/>
  <c r="E24" i="2"/>
  <c r="E23" i="2"/>
  <c r="E33" i="2" l="1"/>
  <c r="B8" i="2" s="1"/>
  <c r="D23" i="2"/>
  <c r="D24" i="2"/>
  <c r="C24" i="2"/>
  <c r="C23" i="2"/>
  <c r="B24" i="2"/>
  <c r="C71" i="8"/>
  <c r="D65" i="8"/>
  <c r="H24" i="2" s="1"/>
  <c r="C65" i="8"/>
  <c r="C46" i="8"/>
  <c r="D27" i="8"/>
  <c r="J24" i="2" s="1"/>
  <c r="B23" i="2"/>
  <c r="C75" i="1"/>
  <c r="C73" i="1"/>
  <c r="D69" i="1"/>
  <c r="H23" i="2" s="1"/>
  <c r="C69" i="1"/>
  <c r="D50" i="1"/>
  <c r="G23" i="2" l="1"/>
  <c r="I23" i="2" s="1"/>
  <c r="L23" i="2" s="1"/>
  <c r="C74" i="1"/>
  <c r="C76" i="1" s="1"/>
  <c r="C77" i="1" s="1"/>
  <c r="D33" i="2"/>
  <c r="C69" i="8"/>
  <c r="F24" i="2"/>
  <c r="C70" i="8"/>
  <c r="C72" i="8" s="1"/>
  <c r="C73" i="8" s="1"/>
  <c r="G24" i="2"/>
  <c r="M23" i="2" l="1"/>
  <c r="N23" i="2"/>
  <c r="K23" i="2"/>
  <c r="F23" i="2"/>
  <c r="B6" i="2" l="1"/>
  <c r="F33" i="2"/>
  <c r="I29" i="2"/>
  <c r="L29" i="2" s="1"/>
  <c r="I31" i="2"/>
  <c r="L31" i="2" s="1"/>
  <c r="I27" i="2"/>
  <c r="L27" i="2" s="1"/>
  <c r="I25" i="2"/>
  <c r="L25" i="2" s="1"/>
  <c r="I32" i="2"/>
  <c r="L32" i="2" s="1"/>
  <c r="I30" i="2"/>
  <c r="L30" i="2" s="1"/>
  <c r="I28" i="2"/>
  <c r="L28" i="2" s="1"/>
  <c r="I26" i="2"/>
  <c r="L26" i="2" s="1"/>
  <c r="I24" i="2"/>
  <c r="L24" i="2" s="1"/>
  <c r="H33" i="2"/>
  <c r="G33" i="2"/>
  <c r="M28" i="2" l="1"/>
  <c r="N28" i="2"/>
  <c r="N27" i="2"/>
  <c r="M27" i="2"/>
  <c r="N30" i="2"/>
  <c r="M30" i="2"/>
  <c r="M31" i="2"/>
  <c r="N31" i="2"/>
  <c r="M24" i="2"/>
  <c r="N24" i="2"/>
  <c r="M32" i="2"/>
  <c r="N32" i="2"/>
  <c r="M29" i="2"/>
  <c r="N29" i="2"/>
  <c r="N26" i="2"/>
  <c r="M26" i="2"/>
  <c r="N25" i="2"/>
  <c r="M25" i="2"/>
  <c r="K24" i="2"/>
  <c r="K30" i="2"/>
  <c r="K31" i="2"/>
  <c r="K32" i="2"/>
  <c r="K29" i="2"/>
  <c r="K26" i="2"/>
  <c r="K25" i="2"/>
  <c r="K28" i="2"/>
  <c r="K27" i="2"/>
  <c r="I33" i="2"/>
  <c r="M33" i="2" l="1"/>
  <c r="N33" i="2"/>
  <c r="B12" i="2" s="1"/>
  <c r="K33" i="2"/>
  <c r="B7" i="2"/>
  <c r="J33" i="2"/>
  <c r="B13" i="2" l="1"/>
  <c r="B14" i="2" s="1"/>
  <c r="B9" i="2"/>
</calcChain>
</file>

<file path=xl/comments1.xml><?xml version="1.0" encoding="utf-8"?>
<comments xmlns="http://schemas.openxmlformats.org/spreadsheetml/2006/main">
  <authors>
    <author>Torben Lyngsø</author>
    <author>Emil Emborg Thiel</author>
  </authors>
  <commentList>
    <comment ref="V2" authorId="0" shapeId="0">
      <text>
        <r>
          <rPr>
            <b/>
            <sz val="9"/>
            <color indexed="81"/>
            <rFont val="Tahoma"/>
            <family val="2"/>
          </rPr>
          <t xml:space="preserve">Torben Lyngsø:
</t>
        </r>
        <r>
          <rPr>
            <sz val="9"/>
            <color indexed="81"/>
            <rFont val="Tahoma"/>
            <family val="2"/>
          </rPr>
          <t xml:space="preserve">Til brug i aktivitetsoversigt for direkte indtægter
</t>
        </r>
      </text>
    </comment>
    <comment ref="A3" authorId="1" shapeId="0">
      <text>
        <r>
          <rPr>
            <b/>
            <sz val="9"/>
            <color indexed="81"/>
            <rFont val="Tahoma"/>
            <family val="2"/>
          </rPr>
          <t>Emil Emborg Thiel:</t>
        </r>
        <r>
          <rPr>
            <sz val="9"/>
            <color indexed="81"/>
            <rFont val="Tahoma"/>
            <family val="2"/>
          </rPr>
          <t xml:space="preserve">
Hvis der tilføjes nye kategorier og poster, skal listen igen sorteres A-Z på kategori kolonnen</t>
        </r>
      </text>
    </comment>
    <comment ref="D3" authorId="1" shapeId="0">
      <text>
        <r>
          <rPr>
            <b/>
            <sz val="9"/>
            <color indexed="81"/>
            <rFont val="Tahoma"/>
            <family val="2"/>
          </rPr>
          <t>Emil Emborg Thiel:</t>
        </r>
        <r>
          <rPr>
            <sz val="9"/>
            <color indexed="81"/>
            <rFont val="Tahoma"/>
            <family val="2"/>
          </rPr>
          <t xml:space="preserve">
Hvis der tilføjes nye kategorier og poster, skal listen igen sorteres A-Z på kategori kolonnen</t>
        </r>
      </text>
    </comment>
    <comment ref="G3" authorId="1" shapeId="0">
      <text>
        <r>
          <rPr>
            <b/>
            <sz val="9"/>
            <color indexed="81"/>
            <rFont val="Tahoma"/>
            <family val="2"/>
          </rPr>
          <t>Emil Emborg Thiel:</t>
        </r>
        <r>
          <rPr>
            <sz val="9"/>
            <color indexed="81"/>
            <rFont val="Tahoma"/>
            <family val="2"/>
          </rPr>
          <t xml:space="preserve">
Hvis der tilføjes nye kategorier og poster, skal listen igen sorteres A-Z på kategori kolonnen</t>
        </r>
      </text>
    </comment>
  </commentList>
</comments>
</file>

<file path=xl/sharedStrings.xml><?xml version="1.0" encoding="utf-8"?>
<sst xmlns="http://schemas.openxmlformats.org/spreadsheetml/2006/main" count="1351" uniqueCount="141">
  <si>
    <t>Oplysninger om aktiviteten</t>
  </si>
  <si>
    <t>Navn på arrangør</t>
  </si>
  <si>
    <t>CVR-nummer</t>
  </si>
  <si>
    <t>P-nummer</t>
  </si>
  <si>
    <t>Navn på aktiviteten</t>
  </si>
  <si>
    <t>Sted for aktivitet</t>
  </si>
  <si>
    <t>Type af aktivitet</t>
  </si>
  <si>
    <t>Minimum antal publikum per aktivitet</t>
  </si>
  <si>
    <t>Fra</t>
  </si>
  <si>
    <t>Til</t>
  </si>
  <si>
    <t>Aktivitetsperiode</t>
  </si>
  <si>
    <t>Vælg dato</t>
  </si>
  <si>
    <t>Antal aktiviteter</t>
  </si>
  <si>
    <t>Nummer</t>
  </si>
  <si>
    <t>Post</t>
  </si>
  <si>
    <t>Beløb</t>
  </si>
  <si>
    <t>Beskrivelse af post</t>
  </si>
  <si>
    <t>Vælg eller skriv post</t>
  </si>
  <si>
    <t>Totale omkostninger</t>
  </si>
  <si>
    <t>Afholdte direkte omkostninger</t>
  </si>
  <si>
    <t>Afholdte indirekte omkostninger</t>
  </si>
  <si>
    <t>Aktivitet</t>
  </si>
  <si>
    <t xml:space="preserve">Navn </t>
  </si>
  <si>
    <t>Dato</t>
  </si>
  <si>
    <t>Total</t>
  </si>
  <si>
    <t>Samlede afholdte direkte og indirekte omkostninger</t>
  </si>
  <si>
    <t>Difference</t>
  </si>
  <si>
    <t>Indtægter</t>
  </si>
  <si>
    <t>Totale indtægter</t>
  </si>
  <si>
    <t>Tilskud/kompensation fra andre Covid-19 ordninger og puljer</t>
  </si>
  <si>
    <t>Budget direkte omkostninger</t>
  </si>
  <si>
    <t>Afholdt beløb</t>
  </si>
  <si>
    <t>Beskrivelse af post/afvigelse</t>
  </si>
  <si>
    <t>Budgetteret beløb</t>
  </si>
  <si>
    <t>Budget inddirekte omkostninger</t>
  </si>
  <si>
    <t>Billetsalg</t>
  </si>
  <si>
    <t>Andetsalg</t>
  </si>
  <si>
    <t>Andre offentlige tilskud</t>
  </si>
  <si>
    <t>Andet (uddyb i bemærkningsfelt)</t>
  </si>
  <si>
    <t>Samlede budgetterede direkte og indirekte omkostninger</t>
  </si>
  <si>
    <t>Samlet modtaget tilskud</t>
  </si>
  <si>
    <t>Samlede indtægter</t>
  </si>
  <si>
    <t>Samlede afholdte omkostninger</t>
  </si>
  <si>
    <t>Ja</t>
  </si>
  <si>
    <t>Nej</t>
  </si>
  <si>
    <t>REGNSKAB - Aktivitetspulje til kulturaktiviteter</t>
  </si>
  <si>
    <t>Regnskab direkte omkostninger</t>
  </si>
  <si>
    <t>Regnskab indirekte omkostninger</t>
  </si>
  <si>
    <t>Afvigelser (her beskrives, hvis der har været ændringer i antal publikum, type, sted eller datoer)</t>
  </si>
  <si>
    <t>Skriv her:</t>
  </si>
  <si>
    <t>Omkostninger</t>
  </si>
  <si>
    <t>Ny tilskudsberegning på baggrund af faktiske udgifter (max. 65 %)</t>
  </si>
  <si>
    <t>Regnskab total</t>
  </si>
  <si>
    <t>Direkte indtægter</t>
  </si>
  <si>
    <t>Fordeling af indirekte omkostninger</t>
  </si>
  <si>
    <t>Her skal du med udgangspunkt i det indeværende eller senest afsluttede regnskabsår redegøre for hvilken fordelingsnøgle eller metode, du i budgetskemaet lagde til grund for fordelingen af de indirekte omkostninger mellem den tilskudsberettigede aktivitet og eventuelle øvrige aktiviteter. Hvis du i løbet af sagsbehandlingen uddybede din fordelingsnøøgle, skal den uddybende information også beskrives her.</t>
  </si>
  <si>
    <t>Institutionens omsætning</t>
  </si>
  <si>
    <t>Direkte</t>
  </si>
  <si>
    <t>Type</t>
  </si>
  <si>
    <t>Column1</t>
  </si>
  <si>
    <t>Note</t>
  </si>
  <si>
    <t>Årsag</t>
  </si>
  <si>
    <t>Ja/Nej</t>
  </si>
  <si>
    <t>Vælg arrangementstype</t>
  </si>
  <si>
    <t>Forsalg af billetter</t>
  </si>
  <si>
    <t>Honorarer</t>
  </si>
  <si>
    <t>Vælg årsag</t>
  </si>
  <si>
    <t>Vælg</t>
  </si>
  <si>
    <t>Husleje</t>
  </si>
  <si>
    <t>Dyrskue</t>
  </si>
  <si>
    <t>Forsalg af billetter (partnerskabsbilletter)</t>
  </si>
  <si>
    <t>Løn til fastansatte</t>
  </si>
  <si>
    <t>Aflyst</t>
  </si>
  <si>
    <t>Leje &amp; leasing</t>
  </si>
  <si>
    <t>Festival (musik, fødevarer, viden mv.)</t>
  </si>
  <si>
    <t>Forsalg af standeleje</t>
  </si>
  <si>
    <t>Løn til kontraktansatte/tidsbegrænset</t>
  </si>
  <si>
    <t>Udskudt</t>
  </si>
  <si>
    <t>Vedligeholdelse mm.</t>
  </si>
  <si>
    <t>Liveoptrædener, scenekunst (koncert, teater, musical, stand up mv.)</t>
  </si>
  <si>
    <t>Forsalg af menu</t>
  </si>
  <si>
    <t>Ydelser fra underleverandører</t>
  </si>
  <si>
    <t>Væsentligt ændret</t>
  </si>
  <si>
    <t>El, vand &amp; varme</t>
  </si>
  <si>
    <t>Løbende arrangementer (fx cirkus og musicals)</t>
  </si>
  <si>
    <t>Forsalg af mad- og drikkevarer</t>
  </si>
  <si>
    <t xml:space="preserve">Rettigheder &amp; licenser </t>
  </si>
  <si>
    <t>Kombination</t>
  </si>
  <si>
    <t xml:space="preserve">Ejendomsskatter &amp; renteomkostninger </t>
  </si>
  <si>
    <t>Sportsbegivenhed (fodbold, håndbold, ishockey mv.)</t>
  </si>
  <si>
    <t>Sponsorat (arrangementsspecifikt)</t>
  </si>
  <si>
    <t>Lyd-, lys- og scenografi, kostumer ol.</t>
  </si>
  <si>
    <t>Afskrivninger af materielle &amp; immaterielle anlægsaktiver</t>
  </si>
  <si>
    <t>Andet</t>
  </si>
  <si>
    <t>Salg af merchandise (arrangementsspecifikt)</t>
  </si>
  <si>
    <t>Leje af scene/sal/venue</t>
  </si>
  <si>
    <t>Indirekte lønomkostninger</t>
  </si>
  <si>
    <t>Øvrige indtægter (arrangementsspecifikke)</t>
  </si>
  <si>
    <t>Publikumsfaciliteter [&amp; rengøring]</t>
  </si>
  <si>
    <t>Indirekte omkostninger til forsikring &amp; administration</t>
  </si>
  <si>
    <t>Forventet underskud</t>
  </si>
  <si>
    <t>PR, markedsføring &amp; billetoperatør</t>
  </si>
  <si>
    <t>Andet (uddyb)</t>
  </si>
  <si>
    <t>Forplejning</t>
  </si>
  <si>
    <t>Forsikring &amp; administration</t>
  </si>
  <si>
    <t>Transport &amp; fragt</t>
  </si>
  <si>
    <t>Rejse og ophold</t>
  </si>
  <si>
    <t>Ny tilskudsberegning på baggrund af faktiske omkostninger (max. 65%)</t>
  </si>
  <si>
    <t>Journalnummer - (HJAKKU.2020)</t>
  </si>
  <si>
    <t>Indtast modtaget tilskud til aktiviteten</t>
  </si>
  <si>
    <t>Modtaget tilskud</t>
  </si>
  <si>
    <t>Beskrivelse af post                   Afvigelse angives her:</t>
  </si>
  <si>
    <t>Beskrivelse af post                     Afvigelse angives her:</t>
  </si>
  <si>
    <t>Endeligt tilskudsbeløb</t>
  </si>
  <si>
    <t>Beløb til tilbagebetaling</t>
  </si>
  <si>
    <t>Budgetterede omkostninger</t>
  </si>
  <si>
    <t>Er der udbetalt for meget tilskud til den enkelte aktivitet som følge af for høje budgetterede omkostninger?</t>
  </si>
  <si>
    <t>Tilskud, der skal tilbagebetales pga. for høje budgetterede tilskud</t>
  </si>
  <si>
    <t>Tilskud, der skal tilbagebetales pga. samlet overskud</t>
  </si>
  <si>
    <t>Beretning for Aktivitetspuljen til Kulturaktiviteter - Slots- og Kulturstyrelsen.</t>
  </si>
  <si>
    <t>Sammen med regnskabet skal du indsende en beretning om, hvordan tilskuddet er brugt.</t>
  </si>
  <si>
    <t>Beretningen skal udarbejdes i nedenstående skema:</t>
  </si>
  <si>
    <t>Er tilskuddet anvendt i overensstemmelse med både ansøgningen og det formål, som er beskrevet i puljebeskrivelsen? (Sæt kryds)</t>
  </si>
  <si>
    <t>Beskriv realiseringen af aktiviteterne, der har fået tilskud. Hvordan er de aktiviteter, der er givet støtte til, opfyldt? Har der været væsentlige ændringer?</t>
  </si>
  <si>
    <t xml:space="preserve">Skriv her (maks. 1.000 tegn):
</t>
  </si>
  <si>
    <t>TILSKUD I ALT, justeret for evt. tilbagebetaling</t>
  </si>
  <si>
    <t>Faktisk godtgørelse af revisorudgifter</t>
  </si>
  <si>
    <t>Budget - udgifter til revisor</t>
  </si>
  <si>
    <t>Regnskab - udgifter til revisor</t>
  </si>
  <si>
    <t>Tilbagebetaling af godtgørelse af revisorudgifter</t>
  </si>
  <si>
    <t>Tilbagebetaling af tilskud i alt</t>
  </si>
  <si>
    <t>1) Regnskabsskabelonens første fane ”Overblik” udfyldes automatisk, så der skal du ikke udfylde noget. Fanen henter information fra de øvrige faner, som du udfylder, og giver et samlet overblik over aktiviteterne, du har modtaget tilskud til. Du skal starte med at gå til fanen ”Beretning”, hvor du skal beskrive realiseringen af aktiviteten, og om tilskuddet er anvendt efter formålet.
2) Derefter udfylder du fanen ”Omsætning” og angiver hvilken gruppe, som du tilhører og hvad jeres seneste omsætning har været. Du skal angive samme gruppe, som du angav ved ansøgningstidspunktet. 
3) Derefter skal du gå til fanen ”Fordelingsnøgle” og beskrive, hvordan I har beregnet jeres indirekte omkostninger. Beregningen skal ske efter samme principper, som du har angivet i din ansøgning. Har du tidligere været i kontakt med Slots- og Kulturstyrelsen angående principper for beregning, skal du tilpasse beskrivelsen til de uddybende kommentarer, som du har sendt til Slots- og Kulturstyrelsen i den forbindelse.
4) Når du har udfyldt disse, skal du gå til fanen ”Tilskud til revisor”, hvor du angiver, hvad du har fået i tilskud til revisor, samt hvad I havde budgetteret med at have af omkostninger til revisor, og hvad I har afholdt af omkostninger til revisor.
5) Derefter skal du gå til ”Aktivitet 1” og udfylde alle oplysninger her. Hvis du har brug for det, kan du bruge flere aktivitetsfaner.
6) For hver aktivitetsfane skal du angive både budgetterede og afholdte omkostninger. De budgetterede omkostninger er de omkostninger, der fremgik af budgetskabelonen i din ansøgning. De skal udfyldes i de lysegrønne felter. De afholdte omkostninger er de omkostninger, du reelt havde til aktiviteten. De skal udfyldes i de grå felter. Har der været afvigelser i forhold til budgettet, skal der udfyldes en afvigelsesforklaring. Afvigelser i forhold til budgettet på under 10% skal ikke begrundes med mindre, at afvigelsen udgør mere end 10.000 kr.
7) Du skal også angive de direkte indtægter, du har haft i forbindelse med aktiviteten. Indtægterne skal udfyldes i de grå felter i boksen "Indtægter". 
8) Øverst på aktivitetsfanen angiver du, hvor meget du har modtaget i tilskud til aktiviteten. Dette beløb fremgår af dit tilsagnsbrev og af dit budgetskema, som du indsendte i forbindelse med ansøgningen.
9) Husk at angive på hver aktivitetsfane, hvis der har været ændringer i antal publikummer. Ændringen skal begrundes og indskrives under afvigelsesforklaringer. 
10) Hvis jeres aktivitet blev afviklet med væsentlige ændringer, skal du beskrive disse ændringer i tekstfeltet og forklare, hvorfor de var nødvendige.</t>
  </si>
  <si>
    <r>
      <t xml:space="preserve">Her skal du erklære, hvilken af følgende fem grupper institutionen/virksomheden tilhører, samt angive institutionens omsætning på baggrund af valgte gruppe:
1. Enkeltstående institution mv. der har haft en årsomsætning på mindst 1 mio. kr. i senest afsluttede regnskabsår eller har en omsætning på mindst 1 mio. kr. de seneste 12 måneder før ansøgningstidspunktet. 
2. Nyetableret institution, der har haft en omsætning på mindst 1 mio. kr. i 2020. 
3. Teatre mv., der har haft en årlig omsætning på 1 mio. kr. for regnskabsåret 2019/2020.
4. Paraplyorganisation på det amatørkulturelle område, som ansøger på vegne af organisationens medlemmer, hvor de i ansøgningen omfattede medlemmers samlede omsætning opfylder kravet om en årlig omsætning på mindst 1 mio. kr. 
5. Institution mv., der har modtaget tilskud til at præsentere live-musik i 2020 og/eller 2021 fra mindst en af Statens Kunstfonds to puljer, Honorarstøtte til rytmiske spillesteder og Koncertvirksomhed og musikfestivaler. Omsætningskravet på 1 mio. kr. gælder ikke for denne gruppe af ansøgere.
Eksempel:
</t>
    </r>
    <r>
      <rPr>
        <b/>
        <sz val="10"/>
        <color theme="1"/>
        <rFont val="Verdana"/>
        <family val="2"/>
      </rPr>
      <t>Gruppe 1, omsætning i senest afsluttede årsregnskab: 1.500.000 kr.</t>
    </r>
    <r>
      <rPr>
        <sz val="10"/>
        <color theme="1"/>
        <rFont val="Verdana"/>
        <family val="2"/>
      </rPr>
      <t xml:space="preserve">
eller
</t>
    </r>
    <r>
      <rPr>
        <b/>
        <sz val="10"/>
        <color theme="1"/>
        <rFont val="Verdana"/>
        <family val="2"/>
      </rPr>
      <t xml:space="preserve">Gruppe 3, omsætning i 2020: 1.500.000 kr.
</t>
    </r>
  </si>
  <si>
    <t>Journalnummer (HJAKUL.2021)</t>
  </si>
  <si>
    <t>Regnskabskyndig (ved tilskud over 100.000 kr. til og med 500.000 kr.)</t>
  </si>
  <si>
    <t>Den udførte regnskabsgennemgang</t>
  </si>
  <si>
    <t>Regnskabskyndiges navn:</t>
  </si>
  <si>
    <t>Regnskabskyndiges firma - såfremt det er relevant:</t>
  </si>
  <si>
    <t>Regnskabskyndiges underskrift:</t>
  </si>
  <si>
    <t>Dato:</t>
  </si>
  <si>
    <t>Undertegnede erklærer hermed, at regnskabet er gennemgået og kontrolleret i overensstemmelse med "Bekendtgørelse om regnskab og revision af projekt- og aktivitetstilskud fra Kulturministeriet" (BEK nr. 1479 af 22/12/2014), idet der dog for denne pulje generelt dispenseres fra bekendtgørelsens krav om forvaltningsrevision (jf. BEK § 10, stk. 2, nr.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</si>
</sst>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kr.&quot;;\-#,##0.00\ &quot;kr.&quot;"/>
    <numFmt numFmtId="44" formatCode="_-* #,##0.00\ &quot;kr.&quot;_-;\-* #,##0.00\ &quot;kr.&quot;_-;_-* &quot;-&quot;??\ &quot;kr.&quot;_-;_-@_-"/>
    <numFmt numFmtId="164" formatCode="_-* #,##0.00\ [$kr.-406]_-;\-* #,##0.00\ [$kr.-406]_-;_-* &quot;-&quot;??\ [$kr.-406]_-;_-@_-"/>
    <numFmt numFmtId="165" formatCode="#,##0.00\ &quot;kr.&quot;"/>
  </numFmts>
  <fonts count="28" x14ac:knownFonts="1">
    <font>
      <sz val="11"/>
      <color theme="1"/>
      <name val="Calibri"/>
      <family val="2"/>
      <scheme val="minor"/>
    </font>
    <font>
      <sz val="11"/>
      <color theme="1"/>
      <name val="Calibri"/>
      <family val="2"/>
      <scheme val="minor"/>
    </font>
    <font>
      <b/>
      <sz val="12"/>
      <color theme="1"/>
      <name val="Verdana"/>
      <family val="2"/>
    </font>
    <font>
      <sz val="10"/>
      <color theme="0"/>
      <name val="Verdana"/>
      <family val="2"/>
    </font>
    <font>
      <sz val="10"/>
      <color rgb="FFFF0000"/>
      <name val="Verdana"/>
      <family val="2"/>
    </font>
    <font>
      <b/>
      <sz val="10"/>
      <color theme="0"/>
      <name val="Verdana"/>
      <family val="2"/>
    </font>
    <font>
      <sz val="10"/>
      <name val="Verdana"/>
      <family val="2"/>
    </font>
    <font>
      <sz val="10"/>
      <color theme="1"/>
      <name val="Verdana"/>
      <family val="2"/>
    </font>
    <font>
      <b/>
      <sz val="11"/>
      <color theme="1"/>
      <name val="Verdana"/>
      <family val="2"/>
    </font>
    <font>
      <b/>
      <sz val="10"/>
      <color theme="1"/>
      <name val="Verdana"/>
      <family val="2"/>
    </font>
    <font>
      <sz val="9"/>
      <color indexed="81"/>
      <name val="Tahoma"/>
      <family val="2"/>
    </font>
    <font>
      <b/>
      <sz val="9"/>
      <color indexed="81"/>
      <name val="Tahoma"/>
      <family val="2"/>
    </font>
    <font>
      <sz val="11"/>
      <color theme="1"/>
      <name val="Verdana"/>
      <family val="2"/>
    </font>
    <font>
      <b/>
      <sz val="14"/>
      <color theme="0"/>
      <name val="Verdana"/>
      <family val="2"/>
    </font>
    <font>
      <sz val="11"/>
      <color theme="0"/>
      <name val="Verdana"/>
      <family val="2"/>
    </font>
    <font>
      <sz val="10"/>
      <color theme="2"/>
      <name val="Verdana"/>
      <family val="2"/>
    </font>
    <font>
      <b/>
      <sz val="18"/>
      <color theme="1"/>
      <name val="Verdana"/>
      <family val="2"/>
    </font>
    <font>
      <b/>
      <sz val="10"/>
      <color theme="2"/>
      <name val="Verdana"/>
      <family val="2"/>
    </font>
    <font>
      <sz val="12"/>
      <color theme="1"/>
      <name val="Verdana"/>
      <family val="2"/>
    </font>
    <font>
      <b/>
      <sz val="11"/>
      <color theme="1"/>
      <name val="Verdana"/>
      <family val="2"/>
    </font>
    <font>
      <b/>
      <sz val="14"/>
      <color theme="1"/>
      <name val="Verdana"/>
      <family val="2"/>
    </font>
    <font>
      <b/>
      <sz val="11"/>
      <color theme="1"/>
      <name val="Calibri"/>
      <family val="2"/>
      <scheme val="minor"/>
    </font>
    <font>
      <sz val="11"/>
      <color theme="0"/>
      <name val="Calibri"/>
      <family val="2"/>
      <scheme val="minor"/>
    </font>
    <font>
      <sz val="9"/>
      <color rgb="FF000000"/>
      <name val="Verdana"/>
      <family val="2"/>
    </font>
    <font>
      <sz val="11"/>
      <name val="Calibri"/>
      <family val="2"/>
      <scheme val="minor"/>
    </font>
    <font>
      <sz val="10"/>
      <color theme="1"/>
      <name val="Verdana"/>
    </font>
    <font>
      <b/>
      <sz val="11"/>
      <name val="Calibri"/>
      <family val="2"/>
      <scheme val="minor"/>
    </font>
    <font>
      <b/>
      <sz val="10"/>
      <name val="Verdana"/>
      <family val="2"/>
    </font>
  </fonts>
  <fills count="19">
    <fill>
      <patternFill patternType="none"/>
    </fill>
    <fill>
      <patternFill patternType="gray125"/>
    </fill>
    <fill>
      <patternFill patternType="solid">
        <fgColor theme="9"/>
        <bgColor indexed="64"/>
      </patternFill>
    </fill>
    <fill>
      <patternFill patternType="solid">
        <fgColor theme="6" tint="0.79998168889431442"/>
        <bgColor indexed="64"/>
      </patternFill>
    </fill>
    <fill>
      <patternFill patternType="solid">
        <fgColor rgb="FF252525"/>
        <bgColor indexed="64"/>
      </patternFill>
    </fill>
    <fill>
      <patternFill patternType="solid">
        <fgColor rgb="FFEDEDED"/>
        <bgColor indexed="64"/>
      </patternFill>
    </fill>
    <fill>
      <patternFill patternType="solid">
        <fgColor theme="2"/>
        <bgColor indexed="64"/>
      </patternFill>
    </fill>
    <fill>
      <patternFill patternType="solid">
        <fgColor rgb="FFFFED9F"/>
        <bgColor auto="1"/>
      </patternFill>
    </fill>
    <fill>
      <patternFill patternType="solid">
        <fgColor rgb="FF0070C0"/>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bgColor indexed="64"/>
      </patternFill>
    </fill>
    <fill>
      <patternFill patternType="solid">
        <fgColor theme="1"/>
        <bgColor indexed="64"/>
      </patternFill>
    </fill>
    <fill>
      <patternFill patternType="solid">
        <fgColor rgb="FFDDDCD6"/>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98">
    <xf numFmtId="0" fontId="0" fillId="0" borderId="0" xfId="0"/>
    <xf numFmtId="0" fontId="0" fillId="0" borderId="0" xfId="0" applyBorder="1" applyProtection="1">
      <protection hidden="1"/>
    </xf>
    <xf numFmtId="0" fontId="2" fillId="3" borderId="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0" fillId="3" borderId="0" xfId="0" applyFill="1" applyBorder="1" applyProtection="1">
      <protection hidden="1"/>
    </xf>
    <xf numFmtId="0" fontId="0" fillId="4" borderId="3" xfId="0" applyFill="1" applyBorder="1" applyAlignment="1" applyProtection="1">
      <alignment horizontal="right"/>
      <protection hidden="1"/>
    </xf>
    <xf numFmtId="0" fontId="3" fillId="4" borderId="0" xfId="0" applyFont="1" applyFill="1" applyBorder="1" applyAlignment="1" applyProtection="1">
      <alignment horizontal="right"/>
      <protection hidden="1"/>
    </xf>
    <xf numFmtId="0" fontId="0" fillId="4" borderId="3" xfId="0" applyFill="1" applyBorder="1" applyProtection="1">
      <protection hidden="1"/>
    </xf>
    <xf numFmtId="0" fontId="3" fillId="4" borderId="0" xfId="0" applyFont="1" applyFill="1" applyBorder="1" applyProtection="1">
      <protection hidden="1"/>
    </xf>
    <xf numFmtId="0" fontId="5" fillId="4" borderId="0" xfId="0" applyFont="1" applyFill="1" applyBorder="1" applyAlignment="1" applyProtection="1">
      <alignment horizontal="left"/>
      <protection hidden="1"/>
    </xf>
    <xf numFmtId="14" fontId="6" fillId="3" borderId="0" xfId="0" applyNumberFormat="1" applyFont="1" applyFill="1" applyBorder="1" applyAlignment="1" applyProtection="1">
      <alignment horizontal="left"/>
      <protection locked="0" hidden="1"/>
    </xf>
    <xf numFmtId="0" fontId="0" fillId="4" borderId="4" xfId="0" applyFill="1" applyBorder="1" applyProtection="1">
      <protection hidden="1"/>
    </xf>
    <xf numFmtId="0" fontId="7" fillId="2" borderId="0" xfId="0" applyFont="1" applyFill="1" applyBorder="1" applyProtection="1">
      <protection hidden="1"/>
    </xf>
    <xf numFmtId="0" fontId="2" fillId="3" borderId="0" xfId="0" applyFont="1" applyFill="1" applyBorder="1" applyAlignment="1" applyProtection="1">
      <alignment vertical="center"/>
    </xf>
    <xf numFmtId="0" fontId="12" fillId="3" borderId="0" xfId="0" applyFont="1" applyFill="1" applyBorder="1" applyProtection="1"/>
    <xf numFmtId="0" fontId="7" fillId="2" borderId="7" xfId="0" applyFont="1" applyFill="1" applyBorder="1" applyAlignment="1" applyProtection="1">
      <alignment vertical="center" wrapText="1"/>
    </xf>
    <xf numFmtId="0" fontId="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8" fillId="0" borderId="0" xfId="0" applyFont="1" applyBorder="1" applyProtection="1">
      <protection hidden="1"/>
    </xf>
    <xf numFmtId="44" fontId="8" fillId="0" borderId="0" xfId="0" applyNumberFormat="1" applyFont="1" applyBorder="1" applyProtection="1">
      <protection hidden="1"/>
    </xf>
    <xf numFmtId="44" fontId="8" fillId="7" borderId="5" xfId="0" applyNumberFormat="1" applyFont="1" applyFill="1" applyBorder="1"/>
    <xf numFmtId="0" fontId="8" fillId="7" borderId="6" xfId="0" applyFont="1" applyFill="1" applyBorder="1"/>
    <xf numFmtId="0" fontId="8" fillId="7" borderId="0" xfId="0" applyFont="1" applyFill="1" applyBorder="1"/>
    <xf numFmtId="44" fontId="8" fillId="7" borderId="0" xfId="0" applyNumberFormat="1" applyFont="1" applyFill="1" applyBorder="1"/>
    <xf numFmtId="0" fontId="0" fillId="0" borderId="0" xfId="0"/>
    <xf numFmtId="0" fontId="0" fillId="0" borderId="0" xfId="0" applyBorder="1" applyAlignment="1" applyProtection="1">
      <alignment horizontal="center"/>
      <protection hidden="1"/>
    </xf>
    <xf numFmtId="0" fontId="7" fillId="8" borderId="0" xfId="0" applyFont="1" applyFill="1" applyBorder="1" applyProtection="1">
      <protection hidden="1"/>
    </xf>
    <xf numFmtId="0" fontId="0" fillId="9" borderId="0" xfId="0" applyFill="1"/>
    <xf numFmtId="0" fontId="0" fillId="10" borderId="3" xfId="0" applyFill="1" applyBorder="1" applyProtection="1">
      <protection hidden="1"/>
    </xf>
    <xf numFmtId="0" fontId="0" fillId="10" borderId="0" xfId="0" applyFill="1" applyBorder="1" applyProtection="1">
      <protection hidden="1"/>
    </xf>
    <xf numFmtId="0" fontId="19" fillId="7" borderId="0" xfId="0" applyFont="1" applyFill="1" applyBorder="1"/>
    <xf numFmtId="0" fontId="6" fillId="12" borderId="0" xfId="0" applyFont="1" applyFill="1" applyBorder="1" applyProtection="1">
      <protection locked="0" hidden="1"/>
    </xf>
    <xf numFmtId="44" fontId="6" fillId="12" borderId="0" xfId="1" applyFont="1" applyFill="1" applyBorder="1" applyProtection="1">
      <protection locked="0" hidden="1"/>
    </xf>
    <xf numFmtId="44" fontId="6" fillId="9" borderId="0" xfId="1" applyFont="1" applyFill="1" applyBorder="1" applyProtection="1">
      <protection locked="0" hidden="1"/>
    </xf>
    <xf numFmtId="0" fontId="9" fillId="13" borderId="0" xfId="0" applyFont="1" applyFill="1" applyBorder="1"/>
    <xf numFmtId="0" fontId="0" fillId="12" borderId="0" xfId="0" applyFill="1" applyBorder="1" applyProtection="1">
      <protection hidden="1"/>
    </xf>
    <xf numFmtId="0" fontId="0" fillId="12" borderId="0" xfId="0" applyFill="1" applyBorder="1" applyAlignment="1" applyProtection="1">
      <alignment horizontal="left"/>
      <protection hidden="1"/>
    </xf>
    <xf numFmtId="1" fontId="0" fillId="12" borderId="0" xfId="0" applyNumberFormat="1" applyFill="1" applyBorder="1" applyAlignment="1" applyProtection="1">
      <alignment horizontal="left"/>
      <protection hidden="1"/>
    </xf>
    <xf numFmtId="0" fontId="4" fillId="12" borderId="0" xfId="0" applyFont="1" applyFill="1" applyBorder="1" applyAlignment="1" applyProtection="1">
      <alignment horizontal="left" wrapText="1"/>
      <protection locked="0" hidden="1"/>
    </xf>
    <xf numFmtId="0" fontId="4" fillId="12" borderId="0" xfId="0" applyFont="1" applyFill="1" applyBorder="1" applyAlignment="1" applyProtection="1">
      <alignment wrapText="1"/>
      <protection locked="0" hidden="1"/>
    </xf>
    <xf numFmtId="0" fontId="4" fillId="12" borderId="0" xfId="0" applyFont="1" applyFill="1" applyBorder="1" applyAlignment="1" applyProtection="1">
      <protection locked="0" hidden="1"/>
    </xf>
    <xf numFmtId="0" fontId="4" fillId="12" borderId="0" xfId="0" applyFont="1" applyFill="1" applyBorder="1" applyAlignment="1" applyProtection="1">
      <alignment horizontal="left"/>
      <protection locked="0" hidden="1"/>
    </xf>
    <xf numFmtId="0" fontId="6" fillId="12" borderId="5" xfId="0" applyFont="1" applyFill="1" applyBorder="1" applyAlignment="1" applyProtection="1">
      <alignment horizontal="left"/>
      <protection locked="0" hidden="1"/>
    </xf>
    <xf numFmtId="0" fontId="5" fillId="4" borderId="0" xfId="0" applyFont="1" applyFill="1" applyBorder="1" applyProtection="1">
      <protection hidden="1"/>
    </xf>
    <xf numFmtId="14" fontId="6" fillId="12" borderId="5" xfId="0" applyNumberFormat="1" applyFont="1" applyFill="1" applyBorder="1" applyAlignment="1" applyProtection="1">
      <alignment horizontal="left"/>
      <protection locked="0" hidden="1"/>
    </xf>
    <xf numFmtId="0" fontId="7" fillId="11" borderId="0" xfId="0" applyFont="1" applyFill="1" applyBorder="1"/>
    <xf numFmtId="0" fontId="0" fillId="8" borderId="0" xfId="0" applyFill="1" applyBorder="1" applyProtection="1">
      <protection hidden="1"/>
    </xf>
    <xf numFmtId="0" fontId="0" fillId="8" borderId="0" xfId="0" applyFill="1"/>
    <xf numFmtId="0" fontId="6" fillId="9" borderId="0" xfId="0" applyFont="1" applyFill="1" applyBorder="1" applyAlignment="1" applyProtection="1">
      <alignment horizontal="left" vertical="center"/>
      <protection locked="0" hidden="1"/>
    </xf>
    <xf numFmtId="0" fontId="19" fillId="7" borderId="0" xfId="0" applyFont="1" applyFill="1" applyBorder="1" applyAlignment="1">
      <alignment wrapText="1"/>
    </xf>
    <xf numFmtId="0" fontId="19" fillId="7" borderId="4" xfId="0" applyFont="1" applyFill="1" applyBorder="1" applyAlignment="1">
      <alignment horizontal="center"/>
    </xf>
    <xf numFmtId="0" fontId="19" fillId="7" borderId="5" xfId="0" applyFont="1" applyFill="1" applyBorder="1" applyAlignment="1">
      <alignment horizontal="center"/>
    </xf>
    <xf numFmtId="0" fontId="3" fillId="4" borderId="3" xfId="0" applyFont="1" applyFill="1" applyBorder="1" applyAlignment="1" applyProtection="1">
      <alignment horizontal="right" vertical="center"/>
      <protection hidden="1"/>
    </xf>
    <xf numFmtId="0" fontId="3" fillId="4" borderId="0" xfId="0" applyFont="1" applyFill="1" applyBorder="1" applyAlignment="1" applyProtection="1">
      <alignment horizontal="right" vertical="center"/>
      <protection hidden="1"/>
    </xf>
    <xf numFmtId="0" fontId="3" fillId="4" borderId="0" xfId="0" applyFont="1" applyFill="1" applyBorder="1" applyAlignment="1" applyProtection="1">
      <alignment horizontal="right"/>
      <protection hidden="1"/>
    </xf>
    <xf numFmtId="0" fontId="7" fillId="9" borderId="0" xfId="0" applyFont="1" applyFill="1" applyBorder="1"/>
    <xf numFmtId="0" fontId="0" fillId="0" borderId="0" xfId="0" applyFont="1"/>
    <xf numFmtId="0" fontId="0" fillId="0" borderId="0" xfId="0" applyFill="1"/>
    <xf numFmtId="0" fontId="21" fillId="0" borderId="0" xfId="0" applyFont="1"/>
    <xf numFmtId="0" fontId="0" fillId="0" borderId="0" xfId="0" applyAlignment="1"/>
    <xf numFmtId="0" fontId="23" fillId="0" borderId="0" xfId="0" applyFont="1" applyAlignment="1">
      <alignment vertical="center"/>
    </xf>
    <xf numFmtId="14" fontId="0" fillId="0" borderId="0" xfId="0" applyNumberFormat="1"/>
    <xf numFmtId="0" fontId="0" fillId="0" borderId="0" xfId="0" applyAlignment="1">
      <alignment vertical="center" wrapText="1"/>
    </xf>
    <xf numFmtId="0" fontId="0" fillId="0" borderId="0" xfId="0" applyFont="1" applyBorder="1"/>
    <xf numFmtId="0" fontId="19" fillId="0" borderId="0" xfId="0" applyFont="1" applyBorder="1" applyProtection="1">
      <protection hidden="1"/>
    </xf>
    <xf numFmtId="44" fontId="19" fillId="0" borderId="0" xfId="0" applyNumberFormat="1" applyFont="1" applyBorder="1" applyProtection="1">
      <protection hidden="1"/>
    </xf>
    <xf numFmtId="164" fontId="7" fillId="9" borderId="0" xfId="0" applyNumberFormat="1" applyFont="1" applyFill="1" applyBorder="1"/>
    <xf numFmtId="44" fontId="9" fillId="11" borderId="0" xfId="1" applyFont="1" applyFill="1" applyBorder="1"/>
    <xf numFmtId="0" fontId="6" fillId="12" borderId="0" xfId="0" applyFont="1" applyFill="1" applyBorder="1" applyAlignment="1" applyProtection="1">
      <alignment horizontal="left"/>
      <protection locked="0" hidden="1"/>
    </xf>
    <xf numFmtId="0" fontId="7" fillId="12" borderId="0" xfId="0" applyFont="1" applyFill="1" applyBorder="1" applyAlignment="1" applyProtection="1">
      <alignment horizontal="left"/>
      <protection hidden="1"/>
    </xf>
    <xf numFmtId="0" fontId="7" fillId="9" borderId="0" xfId="0" applyFont="1" applyFill="1" applyBorder="1" applyAlignment="1">
      <alignment horizontal="left"/>
    </xf>
    <xf numFmtId="0" fontId="19" fillId="0" borderId="0" xfId="0" applyFont="1" applyBorder="1" applyProtection="1">
      <protection locked="0"/>
    </xf>
    <xf numFmtId="0" fontId="22" fillId="10" borderId="0" xfId="0" applyFont="1" applyFill="1" applyBorder="1" applyProtection="1">
      <protection hidden="1"/>
    </xf>
    <xf numFmtId="44" fontId="0" fillId="11" borderId="0" xfId="1" applyFont="1" applyFill="1" applyBorder="1" applyProtection="1">
      <protection hidden="1"/>
    </xf>
    <xf numFmtId="0" fontId="22" fillId="10" borderId="0" xfId="0" applyFont="1" applyFill="1" applyBorder="1" applyAlignment="1" applyProtection="1">
      <alignment horizontal="right"/>
      <protection hidden="1"/>
    </xf>
    <xf numFmtId="0" fontId="3" fillId="4" borderId="5" xfId="0" applyFont="1" applyFill="1" applyBorder="1" applyAlignment="1" applyProtection="1">
      <alignment horizontal="right"/>
      <protection hidden="1"/>
    </xf>
    <xf numFmtId="44" fontId="8" fillId="7" borderId="0" xfId="1" applyFont="1" applyFill="1" applyBorder="1" applyAlignment="1">
      <alignment horizontal="right"/>
    </xf>
    <xf numFmtId="0" fontId="7" fillId="9" borderId="0" xfId="0" applyFont="1" applyFill="1" applyBorder="1"/>
    <xf numFmtId="0" fontId="3" fillId="4" borderId="0" xfId="0" applyFont="1" applyFill="1" applyBorder="1" applyAlignment="1" applyProtection="1">
      <alignment horizontal="right"/>
      <protection hidden="1"/>
    </xf>
    <xf numFmtId="3" fontId="12" fillId="3" borderId="0" xfId="0" applyNumberFormat="1" applyFont="1" applyFill="1" applyBorder="1" applyProtection="1"/>
    <xf numFmtId="0" fontId="21" fillId="0" borderId="0" xfId="0" applyFont="1" applyAlignment="1">
      <alignment wrapText="1"/>
    </xf>
    <xf numFmtId="0" fontId="2" fillId="8" borderId="3" xfId="0" applyFont="1" applyFill="1" applyBorder="1" applyAlignment="1" applyProtection="1">
      <alignment horizontal="left" vertical="center"/>
    </xf>
    <xf numFmtId="0" fontId="2" fillId="8" borderId="0" xfId="0" applyFont="1" applyFill="1" applyBorder="1" applyAlignment="1" applyProtection="1">
      <alignment horizontal="left" vertical="center"/>
    </xf>
    <xf numFmtId="0" fontId="9" fillId="2" borderId="7" xfId="0" applyFont="1" applyFill="1" applyBorder="1" applyAlignment="1">
      <alignment vertical="center" wrapText="1"/>
    </xf>
    <xf numFmtId="0" fontId="13" fillId="4" borderId="10" xfId="0" applyFont="1" applyFill="1" applyBorder="1" applyProtection="1"/>
    <xf numFmtId="0" fontId="2" fillId="3" borderId="21" xfId="0" applyFont="1" applyFill="1" applyBorder="1" applyAlignment="1" applyProtection="1">
      <alignment vertical="center"/>
    </xf>
    <xf numFmtId="0" fontId="13" fillId="4" borderId="12" xfId="0" applyFont="1" applyFill="1" applyBorder="1" applyProtection="1"/>
    <xf numFmtId="0" fontId="14" fillId="4" borderId="12" xfId="0" applyFont="1" applyFill="1" applyBorder="1" applyProtection="1"/>
    <xf numFmtId="0" fontId="14" fillId="4" borderId="12" xfId="0" applyFont="1" applyFill="1" applyBorder="1" applyAlignment="1" applyProtection="1"/>
    <xf numFmtId="0" fontId="19" fillId="11" borderId="0" xfId="0" applyFont="1" applyFill="1" applyBorder="1" applyAlignment="1">
      <alignment wrapText="1"/>
    </xf>
    <xf numFmtId="44" fontId="8" fillId="11" borderId="0" xfId="1" applyFont="1" applyFill="1" applyBorder="1" applyAlignment="1">
      <alignment horizontal="right"/>
    </xf>
    <xf numFmtId="3" fontId="0" fillId="0" borderId="0" xfId="0" applyNumberFormat="1"/>
    <xf numFmtId="0" fontId="0" fillId="0" borderId="0" xfId="0" applyFill="1" applyAlignment="1"/>
    <xf numFmtId="0" fontId="24" fillId="0" borderId="0" xfId="0" applyFont="1" applyFill="1"/>
    <xf numFmtId="0" fontId="24" fillId="0" borderId="0" xfId="0" applyFont="1"/>
    <xf numFmtId="0" fontId="26" fillId="0" borderId="23" xfId="0" applyFont="1" applyFill="1" applyBorder="1"/>
    <xf numFmtId="0" fontId="26" fillId="0" borderId="0" xfId="0" applyFont="1" applyFill="1" applyBorder="1"/>
    <xf numFmtId="0" fontId="24" fillId="0" borderId="0" xfId="0" applyFont="1" applyFill="1" applyBorder="1" applyAlignment="1">
      <alignment horizontal="left"/>
    </xf>
    <xf numFmtId="0" fontId="24" fillId="0" borderId="0" xfId="0" applyFont="1" applyFill="1" applyAlignment="1">
      <alignment horizontal="left"/>
    </xf>
    <xf numFmtId="0" fontId="18" fillId="3" borderId="0" xfId="0" applyFont="1" applyFill="1" applyBorder="1" applyAlignment="1" applyProtection="1">
      <alignment horizontal="left" vertical="top" wrapText="1"/>
    </xf>
    <xf numFmtId="0" fontId="5" fillId="14" borderId="13" xfId="0" applyFont="1" applyFill="1" applyBorder="1" applyAlignment="1" applyProtection="1">
      <alignment vertical="center" wrapText="1"/>
    </xf>
    <xf numFmtId="0" fontId="5" fillId="14" borderId="25" xfId="0" applyFont="1" applyFill="1" applyBorder="1" applyAlignment="1" applyProtection="1">
      <alignment vertical="center" wrapText="1"/>
    </xf>
    <xf numFmtId="0" fontId="0" fillId="3" borderId="0" xfId="0" applyFill="1"/>
    <xf numFmtId="44" fontId="24" fillId="3" borderId="14" xfId="1" applyFont="1" applyFill="1" applyBorder="1" applyAlignment="1" applyProtection="1">
      <alignment horizontal="center"/>
    </xf>
    <xf numFmtId="0" fontId="14" fillId="4" borderId="13" xfId="0" applyFont="1" applyFill="1" applyBorder="1" applyAlignment="1" applyProtection="1"/>
    <xf numFmtId="3" fontId="14" fillId="3" borderId="0" xfId="0" applyNumberFormat="1" applyFont="1" applyFill="1" applyBorder="1" applyProtection="1"/>
    <xf numFmtId="0" fontId="27" fillId="0" borderId="25" xfId="0" applyFont="1" applyFill="1" applyBorder="1" applyAlignment="1" applyProtection="1">
      <alignment vertical="center" wrapText="1"/>
    </xf>
    <xf numFmtId="0" fontId="7" fillId="16" borderId="7" xfId="0" applyFont="1" applyFill="1" applyBorder="1" applyAlignment="1" applyProtection="1">
      <alignment vertical="center" wrapText="1"/>
    </xf>
    <xf numFmtId="0" fontId="25" fillId="2" borderId="7" xfId="0" applyFont="1" applyFill="1" applyBorder="1" applyAlignment="1" applyProtection="1">
      <alignment wrapText="1"/>
    </xf>
    <xf numFmtId="0" fontId="4" fillId="6" borderId="11" xfId="0" applyNumberFormat="1" applyFont="1" applyFill="1" applyBorder="1" applyAlignment="1" applyProtection="1">
      <alignment horizontal="right" vertical="center"/>
      <protection hidden="1"/>
    </xf>
    <xf numFmtId="1" fontId="4" fillId="6" borderId="8" xfId="0" applyNumberFormat="1" applyFont="1" applyFill="1" applyBorder="1" applyAlignment="1" applyProtection="1">
      <alignment horizontal="right" vertical="center"/>
      <protection hidden="1"/>
    </xf>
    <xf numFmtId="0" fontId="4" fillId="6" borderId="8" xfId="0" applyNumberFormat="1" applyFont="1" applyFill="1" applyBorder="1" applyAlignment="1" applyProtection="1">
      <alignment horizontal="right" vertical="center"/>
      <protection hidden="1"/>
    </xf>
    <xf numFmtId="1" fontId="7" fillId="5" borderId="8" xfId="0" applyNumberFormat="1" applyFont="1" applyFill="1" applyBorder="1" applyAlignment="1" applyProtection="1">
      <alignment horizontal="right"/>
      <protection hidden="1"/>
    </xf>
    <xf numFmtId="44" fontId="0" fillId="3" borderId="8" xfId="1" applyFont="1" applyFill="1" applyBorder="1" applyAlignment="1" applyProtection="1">
      <alignment horizontal="center"/>
      <protection hidden="1"/>
    </xf>
    <xf numFmtId="44" fontId="24" fillId="3" borderId="8" xfId="1" applyFont="1" applyFill="1" applyBorder="1" applyAlignment="1" applyProtection="1">
      <alignment horizontal="center"/>
      <protection hidden="1"/>
    </xf>
    <xf numFmtId="7" fontId="5" fillId="14" borderId="26" xfId="1" applyNumberFormat="1" applyFont="1" applyFill="1" applyBorder="1" applyAlignment="1" applyProtection="1">
      <alignment vertical="center" wrapText="1"/>
      <protection hidden="1"/>
    </xf>
    <xf numFmtId="165" fontId="5" fillId="14" borderId="14" xfId="1" applyNumberFormat="1" applyFont="1" applyFill="1" applyBorder="1" applyAlignment="1" applyProtection="1">
      <alignment vertical="center" wrapText="1"/>
      <protection hidden="1"/>
    </xf>
    <xf numFmtId="0" fontId="0" fillId="3" borderId="0" xfId="0" applyFill="1" applyProtection="1">
      <protection hidden="1"/>
    </xf>
    <xf numFmtId="165" fontId="5" fillId="14" borderId="26" xfId="1" applyNumberFormat="1" applyFont="1" applyFill="1" applyBorder="1" applyAlignment="1" applyProtection="1">
      <alignment vertical="center" wrapText="1"/>
      <protection hidden="1"/>
    </xf>
    <xf numFmtId="165" fontId="27" fillId="0" borderId="26" xfId="1" applyNumberFormat="1" applyFont="1" applyFill="1" applyBorder="1" applyAlignment="1" applyProtection="1">
      <alignment vertical="center" wrapText="1"/>
      <protection hidden="1"/>
    </xf>
    <xf numFmtId="1" fontId="15" fillId="0" borderId="7" xfId="0" applyNumberFormat="1" applyFont="1" applyBorder="1" applyAlignment="1" applyProtection="1">
      <alignment horizontal="left" vertical="center" wrapText="1"/>
      <protection hidden="1"/>
    </xf>
    <xf numFmtId="14" fontId="7" fillId="0" borderId="7" xfId="0" applyNumberFormat="1" applyFont="1" applyBorder="1" applyAlignment="1" applyProtection="1">
      <alignment horizontal="left" vertical="center" wrapText="1"/>
      <protection hidden="1"/>
    </xf>
    <xf numFmtId="0" fontId="7" fillId="0" borderId="7" xfId="0" applyFont="1" applyBorder="1" applyAlignment="1" applyProtection="1">
      <alignment horizontal="left" vertical="center"/>
      <protection hidden="1"/>
    </xf>
    <xf numFmtId="44" fontId="7" fillId="0" borderId="7" xfId="0" applyNumberFormat="1" applyFont="1" applyBorder="1" applyAlignment="1" applyProtection="1">
      <alignment horizontal="left" vertical="center"/>
      <protection hidden="1"/>
    </xf>
    <xf numFmtId="44" fontId="7" fillId="0" borderId="7" xfId="1" applyNumberFormat="1" applyFont="1" applyBorder="1" applyAlignment="1" applyProtection="1">
      <alignment horizontal="left" vertical="center"/>
      <protection hidden="1"/>
    </xf>
    <xf numFmtId="44" fontId="7" fillId="0" borderId="7" xfId="1" applyFont="1" applyBorder="1" applyAlignment="1" applyProtection="1">
      <alignment horizontal="left" vertical="center"/>
      <protection hidden="1"/>
    </xf>
    <xf numFmtId="44" fontId="7" fillId="0" borderId="7" xfId="0" applyNumberFormat="1" applyFont="1" applyBorder="1" applyAlignment="1" applyProtection="1">
      <alignment horizontal="left" vertical="center" wrapText="1"/>
      <protection hidden="1"/>
    </xf>
    <xf numFmtId="44" fontId="7" fillId="0" borderId="9" xfId="0" applyNumberFormat="1" applyFont="1" applyBorder="1" applyAlignment="1" applyProtection="1">
      <alignment horizontal="right" vertical="center"/>
      <protection hidden="1"/>
    </xf>
    <xf numFmtId="44" fontId="7" fillId="16" borderId="7" xfId="1" applyNumberFormat="1" applyFont="1" applyFill="1" applyBorder="1" applyAlignment="1" applyProtection="1">
      <alignment horizontal="right" vertical="center"/>
      <protection hidden="1"/>
    </xf>
    <xf numFmtId="44" fontId="7" fillId="15" borderId="7" xfId="1" applyFont="1" applyFill="1" applyBorder="1" applyAlignment="1" applyProtection="1">
      <alignment horizontal="left" vertical="center"/>
      <protection hidden="1"/>
    </xf>
    <xf numFmtId="44" fontId="7" fillId="0" borderId="7" xfId="0" applyNumberFormat="1" applyFont="1" applyBorder="1" applyAlignment="1" applyProtection="1">
      <alignment horizontal="right" vertical="center"/>
      <protection hidden="1"/>
    </xf>
    <xf numFmtId="49" fontId="17" fillId="0" borderId="7" xfId="0" applyNumberFormat="1" applyFont="1" applyBorder="1" applyAlignment="1" applyProtection="1">
      <alignment horizontal="left" vertical="center"/>
      <protection hidden="1"/>
    </xf>
    <xf numFmtId="0" fontId="9" fillId="0" borderId="7" xfId="0" applyFont="1" applyBorder="1" applyAlignment="1" applyProtection="1">
      <alignment horizontal="left" vertical="center"/>
      <protection hidden="1"/>
    </xf>
    <xf numFmtId="44" fontId="9" fillId="0" borderId="7" xfId="1" applyFont="1" applyBorder="1" applyAlignment="1" applyProtection="1">
      <alignment horizontal="left" vertical="center"/>
      <protection hidden="1"/>
    </xf>
    <xf numFmtId="44" fontId="9" fillId="0" borderId="7" xfId="0" applyNumberFormat="1" applyFont="1" applyBorder="1" applyAlignment="1" applyProtection="1">
      <alignment horizontal="left" vertical="center"/>
      <protection hidden="1"/>
    </xf>
    <xf numFmtId="44" fontId="9" fillId="0" borderId="7" xfId="0" applyNumberFormat="1" applyFont="1" applyBorder="1" applyAlignment="1" applyProtection="1">
      <alignment horizontal="right" vertical="center"/>
      <protection hidden="1"/>
    </xf>
    <xf numFmtId="44" fontId="9" fillId="16" borderId="7" xfId="0" applyNumberFormat="1" applyFont="1" applyFill="1" applyBorder="1" applyAlignment="1" applyProtection="1">
      <alignment horizontal="right" vertical="center"/>
      <protection hidden="1"/>
    </xf>
    <xf numFmtId="44" fontId="9" fillId="15" borderId="7" xfId="1" applyFont="1" applyFill="1" applyBorder="1" applyAlignment="1" applyProtection="1">
      <alignment horizontal="left" vertical="center"/>
      <protection hidden="1"/>
    </xf>
    <xf numFmtId="0" fontId="0" fillId="0" borderId="0" xfId="0" applyAlignment="1">
      <alignment wrapText="1"/>
    </xf>
    <xf numFmtId="0" fontId="0" fillId="0" borderId="0" xfId="0" applyAlignment="1">
      <alignment horizontal="left" wrapText="1"/>
    </xf>
    <xf numFmtId="0" fontId="0" fillId="0" borderId="0" xfId="0" applyBorder="1"/>
    <xf numFmtId="0" fontId="7" fillId="18" borderId="0" xfId="0" applyFont="1" applyFill="1" applyBorder="1" applyProtection="1">
      <protection locked="0"/>
    </xf>
    <xf numFmtId="0" fontId="7" fillId="18" borderId="5" xfId="0" applyFont="1" applyFill="1" applyBorder="1" applyProtection="1">
      <protection locked="0"/>
    </xf>
    <xf numFmtId="0" fontId="18" fillId="3" borderId="10" xfId="0" applyFont="1" applyFill="1" applyBorder="1" applyAlignment="1" applyProtection="1">
      <alignment horizontal="left" vertical="top" wrapText="1"/>
    </xf>
    <xf numFmtId="0" fontId="18" fillId="3" borderId="21" xfId="0" applyFont="1" applyFill="1" applyBorder="1" applyAlignment="1" applyProtection="1">
      <alignment horizontal="left" vertical="top" wrapText="1"/>
    </xf>
    <xf numFmtId="0" fontId="18" fillId="3" borderId="12" xfId="0" applyFont="1" applyFill="1" applyBorder="1" applyAlignment="1" applyProtection="1">
      <alignment horizontal="left" vertical="top" wrapText="1"/>
    </xf>
    <xf numFmtId="0" fontId="18" fillId="3" borderId="0" xfId="0" applyFont="1" applyFill="1" applyBorder="1" applyAlignment="1" applyProtection="1">
      <alignment horizontal="left" vertical="top" wrapText="1"/>
    </xf>
    <xf numFmtId="0" fontId="18" fillId="3" borderId="13" xfId="0" applyFont="1" applyFill="1" applyBorder="1" applyAlignment="1" applyProtection="1">
      <alignment horizontal="left" vertical="top" wrapText="1"/>
    </xf>
    <xf numFmtId="0" fontId="18" fillId="3" borderId="22" xfId="0" applyFont="1" applyFill="1" applyBorder="1" applyAlignment="1" applyProtection="1">
      <alignment horizontal="left" vertical="top" wrapText="1"/>
    </xf>
    <xf numFmtId="0" fontId="2" fillId="8" borderId="0" xfId="0" applyFont="1" applyFill="1" applyBorder="1" applyAlignment="1" applyProtection="1">
      <alignment horizontal="center" vertical="center"/>
    </xf>
    <xf numFmtId="49" fontId="24" fillId="0" borderId="1" xfId="0" applyNumberFormat="1" applyFont="1" applyBorder="1" applyAlignment="1">
      <alignment horizontal="left" vertical="top" wrapText="1"/>
    </xf>
    <xf numFmtId="49" fontId="24" fillId="0" borderId="2" xfId="0" applyNumberFormat="1" applyFont="1" applyBorder="1" applyAlignment="1">
      <alignment horizontal="left" vertical="top" wrapText="1"/>
    </xf>
    <xf numFmtId="49" fontId="24" fillId="0" borderId="15" xfId="0" applyNumberFormat="1" applyFont="1" applyBorder="1" applyAlignment="1">
      <alignment horizontal="left" vertical="top" wrapText="1"/>
    </xf>
    <xf numFmtId="49" fontId="24" fillId="0" borderId="3" xfId="0" applyNumberFormat="1" applyFont="1" applyBorder="1" applyAlignment="1">
      <alignment horizontal="left" vertical="top" wrapText="1"/>
    </xf>
    <xf numFmtId="49" fontId="24" fillId="0" borderId="0" xfId="0" applyNumberFormat="1" applyFont="1" applyBorder="1" applyAlignment="1">
      <alignment horizontal="left" vertical="top" wrapText="1"/>
    </xf>
    <xf numFmtId="49" fontId="24" fillId="0" borderId="24" xfId="0" applyNumberFormat="1" applyFont="1" applyBorder="1" applyAlignment="1">
      <alignment horizontal="left" vertical="top" wrapText="1"/>
    </xf>
    <xf numFmtId="49" fontId="24" fillId="0" borderId="4" xfId="0" applyNumberFormat="1" applyFont="1" applyBorder="1" applyAlignment="1">
      <alignment horizontal="left" vertical="top" wrapText="1"/>
    </xf>
    <xf numFmtId="49" fontId="24" fillId="0" borderId="5" xfId="0" applyNumberFormat="1" applyFont="1" applyBorder="1" applyAlignment="1">
      <alignment horizontal="left" vertical="top" wrapText="1"/>
    </xf>
    <xf numFmtId="49" fontId="24" fillId="0" borderId="6" xfId="0" applyNumberFormat="1" applyFont="1" applyBorder="1" applyAlignment="1">
      <alignment horizontal="left" vertical="top" wrapText="1"/>
    </xf>
    <xf numFmtId="0" fontId="13" fillId="17" borderId="0" xfId="0" applyFont="1" applyFill="1" applyAlignment="1" applyProtection="1">
      <alignment horizontal="left" wrapText="1"/>
    </xf>
    <xf numFmtId="0" fontId="24" fillId="0" borderId="0" xfId="0" applyFont="1" applyFill="1" applyAlignment="1">
      <alignment horizontal="left" vertical="center"/>
    </xf>
    <xf numFmtId="0" fontId="24" fillId="0" borderId="0" xfId="0" applyFont="1" applyFill="1" applyAlignment="1">
      <alignment horizontal="left"/>
    </xf>
    <xf numFmtId="0" fontId="0" fillId="15" borderId="0" xfId="0" applyFont="1" applyFill="1" applyAlignment="1">
      <alignment horizontal="left" vertical="center" wrapText="1"/>
    </xf>
    <xf numFmtId="0" fontId="24" fillId="0" borderId="3" xfId="0" applyFont="1" applyFill="1" applyBorder="1" applyAlignment="1">
      <alignment horizontal="left"/>
    </xf>
    <xf numFmtId="0" fontId="24" fillId="15" borderId="0" xfId="0" applyFont="1" applyFill="1" applyAlignment="1">
      <alignment horizontal="left" wrapText="1"/>
    </xf>
    <xf numFmtId="0" fontId="24" fillId="15" borderId="5" xfId="0" applyFont="1" applyFill="1" applyBorder="1" applyAlignment="1">
      <alignment horizontal="left" wrapText="1"/>
    </xf>
    <xf numFmtId="0" fontId="13" fillId="17" borderId="0" xfId="0" applyFont="1" applyFill="1" applyAlignment="1">
      <alignment horizontal="left" vertical="center"/>
    </xf>
    <xf numFmtId="0" fontId="9" fillId="0" borderId="0" xfId="0" applyFont="1" applyAlignment="1">
      <alignment horizontal="left"/>
    </xf>
    <xf numFmtId="0" fontId="0" fillId="0" borderId="0" xfId="0" applyAlignment="1">
      <alignment horizontal="left" wrapText="1"/>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7" fillId="3" borderId="16" xfId="0" applyFont="1" applyFill="1" applyBorder="1" applyAlignment="1" applyProtection="1">
      <alignment horizontal="left" vertical="top" wrapText="1"/>
      <protection hidden="1"/>
    </xf>
    <xf numFmtId="0" fontId="7" fillId="3" borderId="7" xfId="0" applyFont="1" applyFill="1" applyBorder="1" applyAlignment="1" applyProtection="1">
      <alignment horizontal="left" vertical="top" wrapText="1"/>
      <protection hidden="1"/>
    </xf>
    <xf numFmtId="0" fontId="7" fillId="3" borderId="18" xfId="0" applyFont="1" applyFill="1" applyBorder="1" applyAlignment="1" applyProtection="1">
      <alignment horizontal="left" vertical="top" wrapText="1"/>
      <protection hidden="1"/>
    </xf>
    <xf numFmtId="0" fontId="7" fillId="3" borderId="19" xfId="0" applyFont="1" applyFill="1" applyBorder="1" applyAlignment="1" applyProtection="1">
      <alignment horizontal="left" vertical="top" wrapText="1"/>
      <protection hidden="1"/>
    </xf>
    <xf numFmtId="0" fontId="7" fillId="3" borderId="17" xfId="0" applyFont="1" applyFill="1" applyBorder="1" applyAlignment="1" applyProtection="1">
      <alignment horizontal="left" vertical="top" wrapText="1"/>
      <protection hidden="1"/>
    </xf>
    <xf numFmtId="0" fontId="7" fillId="3" borderId="20" xfId="0" applyFont="1" applyFill="1" applyBorder="1" applyAlignment="1" applyProtection="1">
      <alignment horizontal="left" vertical="top" wrapText="1"/>
      <protection hidden="1"/>
    </xf>
    <xf numFmtId="0" fontId="12" fillId="9" borderId="12" xfId="0" applyFont="1" applyFill="1" applyBorder="1" applyAlignment="1" applyProtection="1">
      <alignment vertical="top" wrapText="1"/>
      <protection hidden="1"/>
    </xf>
    <xf numFmtId="0" fontId="12" fillId="9" borderId="8" xfId="0" applyFont="1" applyFill="1" applyBorder="1" applyAlignment="1" applyProtection="1">
      <alignment vertical="top" wrapText="1"/>
      <protection hidden="1"/>
    </xf>
    <xf numFmtId="0" fontId="12" fillId="9" borderId="13" xfId="0" applyFont="1" applyFill="1" applyBorder="1" applyAlignment="1" applyProtection="1">
      <alignment vertical="top" wrapText="1"/>
      <protection hidden="1"/>
    </xf>
    <xf numFmtId="0" fontId="12" fillId="9" borderId="14" xfId="0" applyFont="1" applyFill="1" applyBorder="1" applyAlignment="1" applyProtection="1">
      <alignment vertical="top" wrapText="1"/>
      <protection hidden="1"/>
    </xf>
    <xf numFmtId="0" fontId="2" fillId="8" borderId="10" xfId="0" applyFont="1" applyFill="1" applyBorder="1" applyAlignment="1" applyProtection="1">
      <alignment horizontal="center" vertical="center"/>
      <protection hidden="1"/>
    </xf>
    <xf numFmtId="0" fontId="2" fillId="8" borderId="11"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8" borderId="0" xfId="0" applyFont="1" applyFill="1" applyBorder="1" applyAlignment="1" applyProtection="1">
      <alignment horizontal="center" vertical="center"/>
      <protection hidden="1"/>
    </xf>
    <xf numFmtId="0" fontId="3" fillId="4" borderId="3" xfId="0" applyFont="1" applyFill="1" applyBorder="1" applyAlignment="1" applyProtection="1">
      <alignment horizontal="right"/>
      <protection hidden="1"/>
    </xf>
    <xf numFmtId="0" fontId="3" fillId="4" borderId="0" xfId="0" applyFont="1" applyFill="1" applyBorder="1" applyAlignment="1" applyProtection="1">
      <alignment horizontal="right"/>
      <protection hidden="1"/>
    </xf>
    <xf numFmtId="0" fontId="2" fillId="8" borderId="1" xfId="0" applyFont="1" applyFill="1" applyBorder="1" applyAlignment="1" applyProtection="1">
      <alignment horizontal="center" vertical="center"/>
      <protection hidden="1"/>
    </xf>
    <xf numFmtId="0" fontId="2" fillId="8"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right" vertical="center"/>
      <protection hidden="1"/>
    </xf>
    <xf numFmtId="0" fontId="3" fillId="4" borderId="0" xfId="0" applyFont="1" applyFill="1" applyBorder="1" applyAlignment="1" applyProtection="1">
      <alignment horizontal="right" vertical="center"/>
      <protection hidden="1"/>
    </xf>
    <xf numFmtId="0" fontId="20" fillId="8" borderId="0" xfId="0" applyFont="1" applyFill="1" applyBorder="1" applyAlignment="1">
      <alignment horizontal="center"/>
    </xf>
    <xf numFmtId="0" fontId="9" fillId="7" borderId="0" xfId="0" applyFont="1" applyFill="1" applyBorder="1"/>
    <xf numFmtId="0" fontId="9" fillId="8" borderId="0" xfId="0" applyFont="1" applyFill="1" applyBorder="1"/>
    <xf numFmtId="0" fontId="7" fillId="9" borderId="0" xfId="0" applyFont="1" applyFill="1" applyBorder="1"/>
    <xf numFmtId="0" fontId="2" fillId="8" borderId="10" xfId="0" applyFont="1" applyFill="1" applyBorder="1" applyAlignment="1" applyProtection="1">
      <alignment horizontal="center"/>
      <protection hidden="1"/>
    </xf>
    <xf numFmtId="0" fontId="2" fillId="8" borderId="11" xfId="0" applyFont="1" applyFill="1" applyBorder="1" applyAlignment="1" applyProtection="1">
      <alignment horizontal="center"/>
      <protection hidden="1"/>
    </xf>
  </cellXfs>
  <cellStyles count="3">
    <cellStyle name="Normal" xfId="0" builtinId="0"/>
    <cellStyle name="Valuta" xfId="1" builtinId="4"/>
    <cellStyle name="Valuta 2" xfId="2"/>
  </cellStyles>
  <dxfs count="484">
    <dxf>
      <font>
        <b val="0"/>
        <i val="0"/>
        <strike val="0"/>
        <condense val="0"/>
        <extend val="0"/>
        <outline val="0"/>
        <shadow val="0"/>
        <u val="none"/>
        <vertAlign val="baseline"/>
        <sz val="11"/>
        <color theme="1"/>
        <name val="Calibri"/>
        <scheme val="minor"/>
      </font>
    </dxf>
    <dxf>
      <numFmt numFmtId="19" formatCode="dd/mm/yyyy"/>
    </dxf>
    <dxf>
      <numFmt numFmtId="19" formatCode="dd/mm/yyyy"/>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rgb="FF000000"/>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rgb="FF000000"/>
        <name val="Verdana"/>
        <scheme val="none"/>
      </font>
      <protection hidden="1"/>
    </dxf>
    <dxf>
      <font>
        <strike val="0"/>
        <outline val="0"/>
        <shadow val="0"/>
        <u val="none"/>
        <vertAlign val="baseline"/>
        <sz val="10"/>
        <color rgb="FF000000"/>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0" tint="-0.249977111117893"/>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0" hidden="0"/>
    </dxf>
    <dxf>
      <font>
        <strike val="0"/>
        <outline val="0"/>
        <shadow val="0"/>
        <u val="none"/>
        <vertAlign val="baseline"/>
        <sz val="10"/>
        <color auto="1"/>
        <name val="Verdana"/>
        <scheme val="none"/>
      </font>
      <fill>
        <patternFill patternType="solid">
          <fgColor indexed="64"/>
          <bgColor theme="9" tint="0.59999389629810485"/>
        </patternFill>
      </fill>
      <alignment horizontal="left" vertical="bottom" textRotation="0" wrapText="0" indent="0" justifyLastLine="0" shrinkToFit="0" readingOrder="0"/>
      <protection locked="0" hidden="1"/>
    </dxf>
    <dxf>
      <font>
        <b/>
        <strike val="0"/>
        <outline val="0"/>
        <shadow val="0"/>
        <u val="none"/>
        <vertAlign val="baseline"/>
        <sz val="11"/>
        <color theme="1"/>
        <name val="Verdana"/>
        <scheme val="none"/>
      </font>
      <protection hidden="1"/>
    </dxf>
    <dxf>
      <font>
        <strike val="0"/>
        <outline val="0"/>
        <shadow val="0"/>
        <u val="none"/>
        <vertAlign val="baseline"/>
        <sz val="10"/>
        <color auto="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0" tint="-0.249977111117893"/>
        </patternFill>
      </fill>
      <alignment horizontal="left" vertical="center" textRotation="0" wrapText="0" indent="0" justifyLastLine="0" shrinkToFit="0" readingOrder="0"/>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b val="0"/>
        <i val="0"/>
        <strike val="0"/>
        <condense val="0"/>
        <extend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numFmt numFmtId="34" formatCode="_-* #,##0.00\ &quot;kr.&quot;_-;\-* #,##0.00\ &quot;kr.&quot;_-;_-* &quot;-&quot;??\ &quot;kr.&quot;_-;_-@_-"/>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auto="1"/>
        <name val="Verdana"/>
        <scheme val="none"/>
      </font>
      <fill>
        <patternFill patternType="solid">
          <fgColor indexed="64"/>
          <bgColor theme="9" tint="0.59999389629810485"/>
        </patternFill>
      </fill>
      <protection locked="0" hidden="1"/>
    </dxf>
    <dxf>
      <font>
        <b/>
        <i val="0"/>
        <strike val="0"/>
        <condense val="0"/>
        <extend val="0"/>
        <outline val="0"/>
        <shadow val="0"/>
        <u val="none"/>
        <vertAlign val="baseline"/>
        <sz val="11"/>
        <color theme="1"/>
        <name val="Verdana"/>
        <scheme val="none"/>
      </font>
      <border diagonalUp="0" diagonalDown="0" outline="0">
        <left/>
        <right/>
        <top/>
        <bottom/>
      </border>
      <protection locked="1" hidden="1"/>
    </dxf>
    <dxf>
      <font>
        <strike val="0"/>
        <outline val="0"/>
        <shadow val="0"/>
        <u val="none"/>
        <vertAlign val="baseline"/>
        <sz val="10"/>
        <color theme="1"/>
        <name val="Verdana"/>
        <scheme val="none"/>
      </font>
      <fill>
        <patternFill patternType="solid">
          <fgColor indexed="64"/>
          <bgColor theme="9" tint="0.59999389629810485"/>
        </patternFill>
      </fill>
      <alignment horizontal="left" vertical="bottom" textRotation="0" wrapText="0" indent="0" justifyLastLine="0" shrinkToFit="0" readingOrder="0"/>
      <protection hidden="1"/>
    </dxf>
    <dxf>
      <font>
        <b/>
        <strike val="0"/>
        <outline val="0"/>
        <shadow val="0"/>
        <u val="none"/>
        <vertAlign val="baseline"/>
        <sz val="11"/>
        <color theme="1"/>
        <name val="Verdana"/>
        <scheme val="none"/>
      </font>
      <protection hidden="1"/>
    </dxf>
    <dxf>
      <font>
        <strike val="0"/>
        <outline val="0"/>
        <shadow val="0"/>
        <u val="none"/>
        <vertAlign val="baseline"/>
        <sz val="10"/>
        <color theme="1"/>
        <name val="Verdana"/>
        <scheme val="none"/>
      </font>
      <protection hidden="1"/>
    </dxf>
    <dxf>
      <font>
        <strike val="0"/>
        <outline val="0"/>
        <shadow val="0"/>
        <u val="none"/>
        <vertAlign val="baseline"/>
        <sz val="10"/>
        <color theme="1"/>
        <name val="Verdana"/>
        <scheme val="none"/>
      </font>
      <fill>
        <patternFill>
          <fgColor indexed="64"/>
          <bgColor theme="9"/>
        </patternFill>
      </fill>
      <protection hidden="1"/>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ill>
        <patternFill>
          <bgColor rgb="FFFF0000"/>
        </patternFill>
      </fill>
    </dxf>
    <dxf>
      <font>
        <color theme="1"/>
      </font>
    </dxf>
    <dxf>
      <font>
        <color theme="1"/>
      </font>
    </dxf>
    <dxf>
      <font>
        <color theme="1"/>
      </font>
    </dxf>
    <dxf>
      <font>
        <color theme="6" tint="0.79998168889431442"/>
      </font>
      <fill>
        <patternFill>
          <bgColor theme="6" tint="0.79998168889431442"/>
        </patternFill>
      </fill>
    </dxf>
    <dxf>
      <font>
        <color theme="6" tint="0.79998168889431442"/>
      </font>
      <fill>
        <patternFill>
          <bgColor theme="6" tint="0.79998168889431442"/>
        </patternFill>
      </fill>
    </dxf>
    <dxf>
      <font>
        <color theme="1"/>
      </font>
    </dxf>
    <dxf>
      <font>
        <color theme="1"/>
      </font>
    </dxf>
    <dxf>
      <font>
        <color theme="1"/>
      </font>
    </dxf>
    <dxf>
      <font>
        <color theme="1"/>
      </font>
    </dxf>
    <dxf>
      <font>
        <color theme="1"/>
      </font>
    </dxf>
    <dxf>
      <font>
        <color theme="1"/>
      </font>
    </dxf>
    <dxf>
      <font>
        <strike val="0"/>
        <outline val="0"/>
        <shadow val="0"/>
        <u val="none"/>
        <vertAlign val="baseline"/>
        <sz val="10"/>
        <name val="Verdana"/>
        <scheme val="none"/>
      </font>
      <alignment horizontal="left" vertical="center" textRotation="0" indent="0" justifyLastLine="0" shrinkToFit="0" readingOrder="0"/>
      <protection locked="1" hidden="1"/>
    </dxf>
    <dxf>
      <font>
        <strike val="0"/>
        <outline val="0"/>
        <shadow val="0"/>
        <u val="none"/>
        <vertAlign val="baseline"/>
        <sz val="10"/>
        <name val="Verdana"/>
        <scheme val="none"/>
      </font>
      <alignment horizontal="left" vertical="center" textRotation="0" indent="0" justifyLastLine="0" shrinkToFit="0" readingOrder="0"/>
      <protection locked="1" hidden="1"/>
    </dxf>
    <dxf>
      <font>
        <strike val="0"/>
        <outline val="0"/>
        <shadow val="0"/>
        <u val="none"/>
        <vertAlign val="baseline"/>
        <sz val="10"/>
        <name val="Verdana"/>
        <scheme val="none"/>
      </font>
      <numFmt numFmtId="34" formatCode="_-* #,##0.00\ &quot;kr.&quot;_-;\-* #,##0.00\ &quot;kr.&quot;_-;_-* &quot;-&quot;??\ &quot;kr.&quot;_-;_-@_-"/>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theme="1"/>
        <name val="Verdana"/>
        <scheme val="none"/>
      </font>
      <numFmt numFmtId="34" formatCode="_-* #,##0.00\ &quot;kr.&quot;_-;\-* #,##0.00\ &quot;kr.&quot;_-;_-* &quot;-&quot;??\ &quot;kr.&quot;_-;_-@_-"/>
      <fill>
        <patternFill>
          <fgColor indexed="64"/>
          <bgColor theme="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Verdana"/>
        <scheme val="none"/>
      </font>
      <numFmt numFmtId="34" formatCode="_-* #,##0.00\ &quot;kr.&quot;_-;\-* #,##0.00\ &quot;kr.&quot;_-;_-* &quot;-&quot;??\ &quot;kr.&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Verdana"/>
        <scheme val="none"/>
      </font>
      <numFmt numFmtId="34" formatCode="_-* #,##0.00\ &quot;kr.&quot;_-;\-* #,##0.00\ &quot;kr.&quot;_-;_-* &quot;-&quot;??\ &quot;kr.&quot;_-;_-@_-"/>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theme="1"/>
        <name val="Verdana"/>
        <scheme val="none"/>
      </font>
      <numFmt numFmtId="34" formatCode="_-* #,##0.00\ &quot;kr.&quot;_-;\-* #,##0.00\ &quot;kr.&quot;_-;_-* &quot;-&quot;??\ &quot;kr.&quot;_-;_-@_-"/>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theme="1"/>
        <name val="Verdana"/>
        <scheme val="none"/>
      </font>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Verdana"/>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theme="1"/>
        <name val="Verdana"/>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theme="1"/>
        <name val="Verdana"/>
        <scheme val="none"/>
      </font>
      <numFmt numFmtId="0" formatCode="Genera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0"/>
        <color theme="1"/>
        <name val="Verdana"/>
        <scheme val="none"/>
      </font>
      <numFmt numFmtId="19" formatCode="dd/mm/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10"/>
        <color theme="2"/>
        <name val="Verdana"/>
        <scheme val="none"/>
      </font>
      <numFmt numFmtId="30" formatCode="@"/>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strike val="0"/>
        <outline val="0"/>
        <shadow val="0"/>
        <u val="none"/>
        <vertAlign val="baseline"/>
        <sz val="10"/>
        <name val="Verdana"/>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name val="Verdana"/>
        <scheme val="none"/>
      </font>
      <alignment horizontal="left" vertical="center" textRotation="0" indent="0" justifyLastLine="0" shrinkToFit="0" readingOrder="0"/>
      <protection locked="1" hidden="0"/>
    </dxf>
    <dxf>
      <border>
        <bottom style="thin">
          <color indexed="64"/>
        </bottom>
      </border>
    </dxf>
    <dxf>
      <font>
        <strike val="0"/>
        <outline val="0"/>
        <shadow val="0"/>
        <u val="none"/>
        <vertAlign val="baseline"/>
        <sz val="10"/>
        <name val="Verdana"/>
        <scheme val="none"/>
      </font>
      <fill>
        <patternFill>
          <fgColor indexed="64"/>
          <bgColor theme="9"/>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9C0006"/>
      </font>
      <fill>
        <patternFill>
          <bgColor rgb="FFFFC7CE"/>
        </patternFill>
      </fill>
    </dxf>
    <dxf>
      <font>
        <color rgb="FF9C0006"/>
      </font>
      <fill>
        <patternFill>
          <bgColor rgb="FFFFC7CE"/>
        </patternFill>
      </fill>
    </dxf>
    <dxf>
      <font>
        <color rgb="FFFF0000"/>
      </font>
    </dxf>
    <dxf>
      <font>
        <color theme="1"/>
      </font>
      <fill>
        <patternFill patternType="solid">
          <bgColor theme="6" tint="0.79998168889431442"/>
        </patternFill>
      </fill>
    </dxf>
    <dxf>
      <font>
        <color rgb="FF9C0006"/>
      </font>
      <fill>
        <patternFill>
          <bgColor rgb="FFFFC7CE"/>
        </patternFill>
      </fill>
    </dxf>
    <dxf>
      <font>
        <color theme="1"/>
      </font>
    </dxf>
    <dxf>
      <font>
        <color theme="1"/>
      </font>
      <fill>
        <patternFill patternType="solid">
          <bgColor theme="6" tint="0.79998168889431442"/>
        </patternFill>
      </fill>
    </dxf>
    <dxf>
      <fill>
        <patternFill>
          <bgColor rgb="FFDDDDDD"/>
        </patternFill>
      </fill>
    </dxf>
    <dxf>
      <fill>
        <patternFill patternType="solid">
          <fgColor auto="1"/>
          <bgColor rgb="FFFFED9F"/>
        </patternFill>
      </fill>
    </dxf>
    <dxf>
      <font>
        <b/>
        <i val="0"/>
        <strike val="0"/>
      </font>
      <fill>
        <patternFill>
          <bgColor rgb="FFFDCB00"/>
        </patternFill>
      </fill>
      <border>
        <bottom style="medium">
          <color auto="1"/>
        </bottom>
      </border>
    </dxf>
  </dxfs>
  <tableStyles count="1" defaultTableStyle="TableStyleMedium2" defaultPivotStyle="PivotStyleLight16">
    <tableStyle name="ERST" pivot="0" count="3">
      <tableStyleElement type="headerRow" dxfId="483"/>
      <tableStyleElement type="totalRow" dxfId="482"/>
      <tableStyleElement type="firstRowStripe" dxfId="48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59343\Desktop\ATK\Budgetskema_kulturaktiviteter%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blik"/>
      <sheetName val="Indirekte omkostninger"/>
      <sheetName val="Aktivitet1"/>
      <sheetName val="Aktivitet2"/>
      <sheetName val="Aktivitet3"/>
      <sheetName val="Aktivitet4"/>
      <sheetName val="Aktivitet5"/>
      <sheetName val="Aktivitet6"/>
      <sheetName val="Aktivitet7"/>
      <sheetName val="Aktivitet8"/>
      <sheetName val="Aktivitet9"/>
      <sheetName val="Aktivitet1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id="5" name="Table15" displayName="Table15" ref="A22:N33" totalsRowShown="0" headerRowDxfId="473" dataDxfId="471" headerRowBorderDxfId="472">
  <autoFilter ref="A22:N33"/>
  <tableColumns count="14">
    <tableColumn id="1" name="Aktivitet" dataDxfId="470"/>
    <tableColumn id="2" name="Navn " dataDxfId="469"/>
    <tableColumn id="12" name="Dato" dataDxfId="468"/>
    <tableColumn id="13" name="Antal aktiviteter" dataDxfId="467">
      <calculatedColumnFormula>'Aktivitet 2'!$C$13</calculatedColumnFormula>
    </tableColumn>
    <tableColumn id="3" name="Modtaget tilskud" dataDxfId="466"/>
    <tableColumn id="7" name="Budgetterede omkostninger" dataDxfId="465"/>
    <tableColumn id="8" name="Afholdte direkte omkostninger" dataDxfId="464"/>
    <tableColumn id="14" name="Afholdte indirekte omkostninger" dataDxfId="463"/>
    <tableColumn id="19" name="Samlede afholdte omkostninger" dataDxfId="462">
      <calculatedColumnFormula>Table15[[#This Row],[Afholdte direkte omkostninger]]+Table15[[#This Row],[Afholdte indirekte omkostninger]]</calculatedColumnFormula>
    </tableColumn>
    <tableColumn id="16" name="Indtægter" dataDxfId="461">
      <calculatedColumnFormula>Table15[[#This Row],[Samlede afholdte omkostninger]]*0.65</calculatedColumnFormula>
    </tableColumn>
    <tableColumn id="4" name="Ny tilskudsberegning på baggrund af faktiske omkostninger (max. 65%)" dataDxfId="460"/>
    <tableColumn id="5" name="Er der udbetalt for meget tilskud til den enkelte aktivitet som følge af for høje budgetterede omkostninger?" dataDxfId="459"/>
    <tableColumn id="6" name="Endeligt tilskudsbeløb" dataDxfId="458"/>
    <tableColumn id="9" name="Beløb til tilbagebetaling" dataDxfId="457"/>
  </tableColumns>
  <tableStyleInfo name="ERST" showFirstColumn="0" showLastColumn="0" showRowStripes="1" showColumnStripes="0"/>
</table>
</file>

<file path=xl/tables/table10.xml><?xml version="1.0" encoding="utf-8"?>
<table xmlns="http://schemas.openxmlformats.org/spreadsheetml/2006/main" id="18" name="Table3516131519" displayName="Table3516131519" ref="A30:E46" totalsRowCount="1" headerRowDxfId="257" dataDxfId="256" totalsRowDxfId="255">
  <tableColumns count="5">
    <tableColumn id="1" name="Nummer" totalsRowLabel="Totale omkostninger" dataDxfId="254" totalsRowDxfId="253"/>
    <tableColumn id="2" name="Post" dataDxfId="252" totalsRowDxfId="251"/>
    <tableColumn id="3" name="Budgetteret beløb" totalsRowFunction="sum" dataDxfId="250" totalsRowDxfId="249"/>
    <tableColumn id="5" name="Afholdt beløb" totalsRowFunction="sum" dataDxfId="248" totalsRowDxfId="247" dataCellStyle="Valuta"/>
    <tableColumn id="4" name="Beskrivelse af post/afvigelse" dataDxfId="246" totalsRowDxfId="245"/>
  </tableColumns>
  <tableStyleInfo name="ERST" showFirstColumn="0" showLastColumn="0" showRowStripes="1" showColumnStripes="0"/>
</table>
</file>

<file path=xl/tables/table11.xml><?xml version="1.0" encoding="utf-8"?>
<table xmlns="http://schemas.openxmlformats.org/spreadsheetml/2006/main" id="19" name="Table35317141820" displayName="Table35317141820" ref="A49:E65" totalsRowCount="1" headerRowDxfId="244" dataDxfId="243" totalsRowDxfId="242">
  <tableColumns count="5">
    <tableColumn id="1" name="Nummer" totalsRowLabel="Totale omkostninger" dataDxfId="241" totalsRowDxfId="240"/>
    <tableColumn id="2" name="Post" dataDxfId="239" totalsRowDxfId="238"/>
    <tableColumn id="3" name="Budgetteret beløb" totalsRowFunction="sum" dataDxfId="237" totalsRowDxfId="236" dataCellStyle="Valuta"/>
    <tableColumn id="5" name="Afholdt beløb" totalsRowFunction="sum" dataDxfId="235" totalsRowDxfId="234" dataCellStyle="Valuta"/>
    <tableColumn id="4" name="Beskrivelse af post/afvigelse" dataDxfId="233" totalsRowDxfId="232"/>
  </tableColumns>
  <tableStyleInfo name="ERST" showFirstColumn="0" showLastColumn="0" showRowStripes="1" showColumnStripes="0"/>
</table>
</file>

<file path=xl/tables/table12.xml><?xml version="1.0" encoding="utf-8"?>
<table xmlns="http://schemas.openxmlformats.org/spreadsheetml/2006/main" id="20" name="Table351613151921" displayName="Table351613151921" ref="A30:E46" totalsRowCount="1" headerRowDxfId="212" dataDxfId="211" totalsRowDxfId="210">
  <tableColumns count="5">
    <tableColumn id="1" name="Nummer" totalsRowLabel="Totale omkostninger" dataDxfId="209" totalsRowDxfId="208"/>
    <tableColumn id="2" name="Post" dataDxfId="207" totalsRowDxfId="206"/>
    <tableColumn id="3" name="Budgetteret beløb" totalsRowFunction="sum" dataDxfId="205" totalsRowDxfId="204"/>
    <tableColumn id="5" name="Afholdt beløb" totalsRowFunction="sum" dataDxfId="203" totalsRowDxfId="202" dataCellStyle="Valuta"/>
    <tableColumn id="4" name="Beskrivelse af post/afvigelse" dataDxfId="201" totalsRowDxfId="200"/>
  </tableColumns>
  <tableStyleInfo name="ERST" showFirstColumn="0" showLastColumn="0" showRowStripes="1" showColumnStripes="0"/>
</table>
</file>

<file path=xl/tables/table13.xml><?xml version="1.0" encoding="utf-8"?>
<table xmlns="http://schemas.openxmlformats.org/spreadsheetml/2006/main" id="21" name="Table3531714182022" displayName="Table3531714182022" ref="A49:E65" totalsRowCount="1" headerRowDxfId="199" dataDxfId="198" totalsRowDxfId="197">
  <tableColumns count="5">
    <tableColumn id="1" name="Nummer" totalsRowLabel="Totale omkostninger" dataDxfId="196" totalsRowDxfId="195"/>
    <tableColumn id="2" name="Post" dataDxfId="194" totalsRowDxfId="193"/>
    <tableColumn id="3" name="Budgetteret beløb" totalsRowFunction="sum" dataDxfId="192" totalsRowDxfId="191" dataCellStyle="Valuta"/>
    <tableColumn id="5" name="Afholdt beløb" totalsRowFunction="sum" dataDxfId="190" totalsRowDxfId="189" dataCellStyle="Valuta"/>
    <tableColumn id="4" name="Beskrivelse af post/afvigelse" dataDxfId="188" totalsRowDxfId="187"/>
  </tableColumns>
  <tableStyleInfo name="ERST" showFirstColumn="0" showLastColumn="0" showRowStripes="1" showColumnStripes="0"/>
</table>
</file>

<file path=xl/tables/table14.xml><?xml version="1.0" encoding="utf-8"?>
<table xmlns="http://schemas.openxmlformats.org/spreadsheetml/2006/main" id="22" name="Table35161315192123" displayName="Table35161315192123" ref="A30:E46" totalsRowCount="1" headerRowDxfId="167" dataDxfId="166" totalsRowDxfId="165">
  <tableColumns count="5">
    <tableColumn id="1" name="Nummer" totalsRowLabel="Totale omkostninger" dataDxfId="164" totalsRowDxfId="163"/>
    <tableColumn id="2" name="Post" dataDxfId="162" totalsRowDxfId="161"/>
    <tableColumn id="3" name="Budgetteret beløb" totalsRowFunction="sum" dataDxfId="160" totalsRowDxfId="159"/>
    <tableColumn id="5" name="Afholdt beløb" totalsRowFunction="sum" dataDxfId="158" totalsRowDxfId="157" dataCellStyle="Valuta"/>
    <tableColumn id="4" name="Beskrivelse af post/afvigelse" dataDxfId="156" totalsRowDxfId="155"/>
  </tableColumns>
  <tableStyleInfo name="ERST" showFirstColumn="0" showLastColumn="0" showRowStripes="1" showColumnStripes="0"/>
</table>
</file>

<file path=xl/tables/table15.xml><?xml version="1.0" encoding="utf-8"?>
<table xmlns="http://schemas.openxmlformats.org/spreadsheetml/2006/main" id="23" name="Table353171418202224" displayName="Table353171418202224" ref="A49:E65" totalsRowCount="1" headerRowDxfId="154" dataDxfId="153" totalsRowDxfId="152">
  <tableColumns count="5">
    <tableColumn id="1" name="Nummer" totalsRowLabel="Totale omkostninger" dataDxfId="151" totalsRowDxfId="150"/>
    <tableColumn id="2" name="Post" dataDxfId="149" totalsRowDxfId="148"/>
    <tableColumn id="3" name="Budgetteret beløb" totalsRowFunction="sum" dataDxfId="147" totalsRowDxfId="146" dataCellStyle="Valuta"/>
    <tableColumn id="5" name="Afholdt beløb" totalsRowFunction="sum" dataDxfId="145" totalsRowDxfId="144" dataCellStyle="Valuta"/>
    <tableColumn id="4" name="Beskrivelse af post/afvigelse" dataDxfId="143" totalsRowDxfId="142"/>
  </tableColumns>
  <tableStyleInfo name="ERST" showFirstColumn="0" showLastColumn="0" showRowStripes="1" showColumnStripes="0"/>
</table>
</file>

<file path=xl/tables/table16.xml><?xml version="1.0" encoding="utf-8"?>
<table xmlns="http://schemas.openxmlformats.org/spreadsheetml/2006/main" id="24" name="Table3516131519212325" displayName="Table3516131519212325" ref="A30:E46" totalsRowCount="1" headerRowDxfId="122" dataDxfId="121" totalsRowDxfId="120">
  <tableColumns count="5">
    <tableColumn id="1" name="Nummer" totalsRowLabel="Totale omkostninger" dataDxfId="119" totalsRowDxfId="118"/>
    <tableColumn id="2" name="Post" dataDxfId="117" totalsRowDxfId="116"/>
    <tableColumn id="3" name="Budgetteret beløb" totalsRowFunction="sum" dataDxfId="115" totalsRowDxfId="114"/>
    <tableColumn id="5" name="Afholdt beløb" totalsRowFunction="sum" dataDxfId="113" totalsRowDxfId="112" dataCellStyle="Valuta"/>
    <tableColumn id="4" name="Beskrivelse af post/afvigelse" dataDxfId="111" totalsRowDxfId="110"/>
  </tableColumns>
  <tableStyleInfo name="ERST" showFirstColumn="0" showLastColumn="0" showRowStripes="1" showColumnStripes="0"/>
</table>
</file>

<file path=xl/tables/table17.xml><?xml version="1.0" encoding="utf-8"?>
<table xmlns="http://schemas.openxmlformats.org/spreadsheetml/2006/main" id="25" name="Table35317141820222426" displayName="Table35317141820222426" ref="A49:E65" totalsRowCount="1" headerRowDxfId="109" dataDxfId="108" totalsRowDxfId="107">
  <tableColumns count="5">
    <tableColumn id="1" name="Nummer" totalsRowLabel="Totale omkostninger" dataDxfId="106" totalsRowDxfId="105"/>
    <tableColumn id="2" name="Post" dataDxfId="104" totalsRowDxfId="103"/>
    <tableColumn id="3" name="Budgetteret beløb" totalsRowFunction="sum" dataDxfId="102" totalsRowDxfId="101" dataCellStyle="Valuta"/>
    <tableColumn id="5" name="Afholdt beløb" totalsRowFunction="sum" dataDxfId="100" totalsRowDxfId="99" dataCellStyle="Valuta"/>
    <tableColumn id="4" name="Beskrivelse af post/afvigelse" dataDxfId="98" totalsRowDxfId="97"/>
  </tableColumns>
  <tableStyleInfo name="ERST" showFirstColumn="0" showLastColumn="0" showRowStripes="1" showColumnStripes="0"/>
</table>
</file>

<file path=xl/tables/table18.xml><?xml version="1.0" encoding="utf-8"?>
<table xmlns="http://schemas.openxmlformats.org/spreadsheetml/2006/main" id="26" name="Table351613151921232527" displayName="Table351613151921232527" ref="A30:E46" totalsRowCount="1" headerRowDxfId="77" dataDxfId="76" totalsRowDxfId="75">
  <tableColumns count="5">
    <tableColumn id="1" name="Nummer" totalsRowLabel="Totale omkostninger" dataDxfId="74" totalsRowDxfId="73"/>
    <tableColumn id="2" name="Post" dataDxfId="72" totalsRowDxfId="71"/>
    <tableColumn id="3" name="Budgetteret beløb" totalsRowFunction="sum" dataDxfId="70" totalsRowDxfId="69"/>
    <tableColumn id="5" name="Afholdt beløb" totalsRowFunction="sum" dataDxfId="68" totalsRowDxfId="67" dataCellStyle="Valuta"/>
    <tableColumn id="4" name="Beskrivelse af post/afvigelse" dataDxfId="66" totalsRowDxfId="65"/>
  </tableColumns>
  <tableStyleInfo name="ERST" showFirstColumn="0" showLastColumn="0" showRowStripes="1" showColumnStripes="0"/>
</table>
</file>

<file path=xl/tables/table19.xml><?xml version="1.0" encoding="utf-8"?>
<table xmlns="http://schemas.openxmlformats.org/spreadsheetml/2006/main" id="27" name="Table3531714182022242628" displayName="Table3531714182022242628" ref="A49:E65" totalsRowCount="1" headerRowDxfId="64" dataDxfId="63" totalsRowDxfId="62">
  <tableColumns count="5">
    <tableColumn id="1" name="Nummer" totalsRowLabel="Totale omkostninger" dataDxfId="61" totalsRowDxfId="60"/>
    <tableColumn id="2" name="Post" dataDxfId="59" totalsRowDxfId="58"/>
    <tableColumn id="3" name="Budgetteret beløb" totalsRowFunction="sum" dataDxfId="57" totalsRowDxfId="56" dataCellStyle="Valuta"/>
    <tableColumn id="5" name="Afholdt beløb" totalsRowFunction="sum" dataDxfId="55" totalsRowDxfId="54" dataCellStyle="Valuta"/>
    <tableColumn id="4" name="Beskrivelse af post/afvigelse" dataDxfId="53" totalsRowDxfId="52"/>
  </tableColumns>
  <tableStyleInfo name="ERST" showFirstColumn="0" showLastColumn="0" showRowStripes="1" showColumnStripes="0"/>
</table>
</file>

<file path=xl/tables/table2.xml><?xml version="1.0" encoding="utf-8"?>
<table xmlns="http://schemas.openxmlformats.org/spreadsheetml/2006/main" id="1" name="Table35" displayName="Table35" ref="A34:E50" totalsRowCount="1" headerRowDxfId="437" dataDxfId="436" totalsRowDxfId="435">
  <tableColumns count="5">
    <tableColumn id="1" name="Nummer" totalsRowLabel="Totale omkostninger" dataDxfId="434" totalsRowDxfId="433"/>
    <tableColumn id="2" name="Post" dataDxfId="432" totalsRowDxfId="431"/>
    <tableColumn id="3" name="Budgetteret beløb" totalsRowFunction="sum" dataDxfId="430" totalsRowDxfId="429"/>
    <tableColumn id="5" name="Afholdt beløb" totalsRowFunction="sum" dataDxfId="428" totalsRowDxfId="427" dataCellStyle="Valuta"/>
    <tableColumn id="4" name="Beskrivelse af post                   Afvigelse angives her:" dataDxfId="426" totalsRowDxfId="425"/>
  </tableColumns>
  <tableStyleInfo name="ERST" showFirstColumn="0" showLastColumn="0" showRowStripes="1" showColumnStripes="0"/>
</table>
</file>

<file path=xl/tables/table20.xml><?xml version="1.0" encoding="utf-8"?>
<table xmlns="http://schemas.openxmlformats.org/spreadsheetml/2006/main" id="28" name="Table35161315192123252729" displayName="Table35161315192123252729" ref="A30:E46" totalsRowCount="1" headerRowDxfId="32" dataDxfId="31" totalsRowDxfId="30">
  <tableColumns count="5">
    <tableColumn id="1" name="Nummer" totalsRowLabel="Totale omkostninger" dataDxfId="29" totalsRowDxfId="28"/>
    <tableColumn id="2" name="Post" dataDxfId="27" totalsRowDxfId="26"/>
    <tableColumn id="3" name="Budgetteret beløb" totalsRowFunction="sum" dataDxfId="25" totalsRowDxfId="24"/>
    <tableColumn id="5" name="Afholdt beløb" totalsRowFunction="sum" dataDxfId="23" totalsRowDxfId="22" dataCellStyle="Valuta"/>
    <tableColumn id="4" name="Beskrivelse af post/afvigelse" dataDxfId="21" totalsRowDxfId="20"/>
  </tableColumns>
  <tableStyleInfo name="ERST" showFirstColumn="0" showLastColumn="0" showRowStripes="1" showColumnStripes="0"/>
</table>
</file>

<file path=xl/tables/table21.xml><?xml version="1.0" encoding="utf-8"?>
<table xmlns="http://schemas.openxmlformats.org/spreadsheetml/2006/main" id="29" name="Table353171418202224262830" displayName="Table353171418202224262830" ref="A49:E65" totalsRowCount="1" headerRowDxfId="19" dataDxfId="18" totalsRowDxfId="17">
  <tableColumns count="5">
    <tableColumn id="1" name="Nummer" totalsRowLabel="Totale omkostninger" dataDxfId="16" totalsRowDxfId="15"/>
    <tableColumn id="2" name="Post" dataDxfId="14" totalsRowDxfId="13"/>
    <tableColumn id="3" name="Budgetteret beløb" totalsRowFunction="sum" dataDxfId="12" totalsRowDxfId="11" dataCellStyle="Valuta"/>
    <tableColumn id="5" name="Afholdt beløb" totalsRowFunction="sum" dataDxfId="10" totalsRowDxfId="9" dataCellStyle="Valuta"/>
    <tableColumn id="4" name="Beskrivelse af post/afvigelse" dataDxfId="8" totalsRowDxfId="7"/>
  </tableColumns>
  <tableStyleInfo name="ERST" showFirstColumn="0" showLastColumn="0" showRowStripes="1" showColumnStripes="0"/>
</table>
</file>

<file path=xl/tables/table22.xml><?xml version="1.0" encoding="utf-8"?>
<table xmlns="http://schemas.openxmlformats.org/spreadsheetml/2006/main" id="3" name="Table1" displayName="Table1" ref="B2:B9" totalsRowShown="0" headerRowDxfId="6">
  <autoFilter ref="B2:B9"/>
  <sortState ref="B3:B17">
    <sortCondition ref="B2:B17"/>
  </sortState>
  <tableColumns count="1">
    <tableColumn id="1" name="Type"/>
  </tableColumns>
  <tableStyleInfo name="TableStyleMedium2" showFirstColumn="0" showLastColumn="0" showRowStripes="1" showColumnStripes="0"/>
</table>
</file>

<file path=xl/tables/table23.xml><?xml version="1.0" encoding="utf-8"?>
<table xmlns="http://schemas.openxmlformats.org/spreadsheetml/2006/main" id="4" name="Table2" displayName="Table2" ref="E2:F11" totalsRowShown="0" headerRowDxfId="5">
  <autoFilter ref="E2:F11"/>
  <sortState ref="E3:E14">
    <sortCondition ref="E2:E14"/>
  </sortState>
  <tableColumns count="2">
    <tableColumn id="4" name="Post" dataDxfId="4"/>
    <tableColumn id="1" name="Column1" dataDxfId="3"/>
  </tableColumns>
  <tableStyleInfo name="TableStyleMedium2" showFirstColumn="0" showLastColumn="0" showRowStripes="1" showColumnStripes="0"/>
</table>
</file>

<file path=xl/tables/table24.xml><?xml version="1.0" encoding="utf-8"?>
<table xmlns="http://schemas.openxmlformats.org/spreadsheetml/2006/main" id="6" name="Table17" displayName="Table17" ref="K2:K7" totalsRowShown="0">
  <autoFilter ref="K2:K7"/>
  <tableColumns count="1">
    <tableColumn id="1" name="Årsag"/>
  </tableColumns>
  <tableStyleInfo name="TableStyleMedium2" showFirstColumn="0" showLastColumn="0" showRowStripes="1" showColumnStripes="0"/>
</table>
</file>

<file path=xl/tables/table25.xml><?xml version="1.0" encoding="utf-8"?>
<table xmlns="http://schemas.openxmlformats.org/spreadsheetml/2006/main" id="7" name="Table18" displayName="Table18" ref="N2:N5" totalsRowShown="0">
  <autoFilter ref="N2:N5"/>
  <tableColumns count="1">
    <tableColumn id="1" name="Ja/Nej"/>
  </tableColumns>
  <tableStyleInfo name="TableStyleMedium2" showFirstColumn="0" showLastColumn="0" showRowStripes="1" showColumnStripes="0"/>
</table>
</file>

<file path=xl/tables/table26.xml><?xml version="1.0" encoding="utf-8"?>
<table xmlns="http://schemas.openxmlformats.org/spreadsheetml/2006/main" id="8" name="Table13" displayName="Table13" ref="Q2:Q64" totalsRowShown="0" dataDxfId="2">
  <autoFilter ref="Q2:Q64"/>
  <sortState ref="Q3:Q64">
    <sortCondition ref="Q2:Q64"/>
  </sortState>
  <tableColumns count="1">
    <tableColumn id="1" name="Dato" dataDxfId="1"/>
  </tableColumns>
  <tableStyleInfo name="TableStyleMedium2" showFirstColumn="0" showLastColumn="0" showRowStripes="1" showColumnStripes="0"/>
</table>
</file>

<file path=xl/tables/table27.xml><?xml version="1.0" encoding="utf-8"?>
<table xmlns="http://schemas.openxmlformats.org/spreadsheetml/2006/main" id="9" name="Table14" displayName="Table14" ref="H2:H17" totalsRowShown="0" headerRowDxfId="0">
  <autoFilter ref="H2:H17"/>
  <sortState ref="H3:H26">
    <sortCondition ref="H2:H26"/>
  </sortState>
  <tableColumns count="1">
    <tableColumn id="2" name="Post"/>
  </tableColumns>
  <tableStyleInfo name="TableStyleMedium2" showFirstColumn="0" showLastColumn="0" showRowStripes="1" showColumnStripes="0"/>
</table>
</file>

<file path=xl/tables/table28.xml><?xml version="1.0" encoding="utf-8"?>
<table xmlns="http://schemas.openxmlformats.org/spreadsheetml/2006/main" id="10" name="Tabel7" displayName="Tabel7" ref="S2:S12" totalsRowShown="0">
  <autoFilter ref="S2:S12"/>
  <tableColumns count="1">
    <tableColumn id="1" name="Post"/>
  </tableColumns>
  <tableStyleInfo name="TableStyleMedium2" showFirstColumn="0" showLastColumn="0" showRowStripes="1" showColumnStripes="0"/>
</table>
</file>

<file path=xl/tables/table29.xml><?xml version="1.0" encoding="utf-8"?>
<table xmlns="http://schemas.openxmlformats.org/spreadsheetml/2006/main" id="11" name="Tabel11" displayName="Tabel11" ref="W2:W8" totalsRowShown="0">
  <autoFilter ref="W2:W8"/>
  <tableColumns count="1">
    <tableColumn id="1" name="Direkte indtægter"/>
  </tableColumns>
  <tableStyleInfo name="TableStyleMedium2" showFirstColumn="0" showLastColumn="0" showRowStripes="1" showColumnStripes="0"/>
</table>
</file>

<file path=xl/tables/table3.xml><?xml version="1.0" encoding="utf-8"?>
<table xmlns="http://schemas.openxmlformats.org/spreadsheetml/2006/main" id="2" name="Table353" displayName="Table353" ref="A53:E69" totalsRowCount="1" headerRowDxfId="424" dataDxfId="423" totalsRowDxfId="422">
  <tableColumns count="5">
    <tableColumn id="1" name="Nummer" totalsRowLabel="Totale omkostninger" dataDxfId="421" totalsRowDxfId="420"/>
    <tableColumn id="2" name="Post" dataDxfId="419" totalsRowDxfId="418"/>
    <tableColumn id="3" name="Budgetteret beløb" totalsRowFunction="sum" dataDxfId="417" totalsRowDxfId="416" dataCellStyle="Valuta"/>
    <tableColumn id="5" name="Afholdt beløb" totalsRowFunction="sum" dataDxfId="415" totalsRowDxfId="414" dataCellStyle="Valuta"/>
    <tableColumn id="4" name="Beskrivelse af post                   Afvigelse angives her:" dataDxfId="413" totalsRowDxfId="412"/>
  </tableColumns>
  <tableStyleInfo name="ERST" showFirstColumn="0" showLastColumn="0" showRowStripes="1" showColumnStripes="0"/>
</table>
</file>

<file path=xl/tables/table4.xml><?xml version="1.0" encoding="utf-8"?>
<table xmlns="http://schemas.openxmlformats.org/spreadsheetml/2006/main" id="15" name="Table3516" displayName="Table3516" ref="A30:E46" totalsRowCount="1" headerRowDxfId="392" dataDxfId="391" totalsRowDxfId="390">
  <tableColumns count="5">
    <tableColumn id="1" name="Nummer" totalsRowLabel="Totale omkostninger" dataDxfId="389" totalsRowDxfId="388"/>
    <tableColumn id="2" name="Post" dataDxfId="387" totalsRowDxfId="386"/>
    <tableColumn id="3" name="Budgetteret beløb" totalsRowFunction="sum" dataDxfId="385" totalsRowDxfId="384"/>
    <tableColumn id="5" name="Afholdt beløb" totalsRowFunction="sum" dataDxfId="383" totalsRowDxfId="382" dataCellStyle="Valuta"/>
    <tableColumn id="4" name="Beskrivelse af post/afvigelse" dataDxfId="381" totalsRowDxfId="380"/>
  </tableColumns>
  <tableStyleInfo name="ERST" showFirstColumn="0" showLastColumn="0" showRowStripes="1" showColumnStripes="0"/>
</table>
</file>

<file path=xl/tables/table5.xml><?xml version="1.0" encoding="utf-8"?>
<table xmlns="http://schemas.openxmlformats.org/spreadsheetml/2006/main" id="16" name="Table35317" displayName="Table35317" ref="A49:E65" totalsRowCount="1" headerRowDxfId="379" dataDxfId="378" totalsRowDxfId="377">
  <tableColumns count="5">
    <tableColumn id="1" name="Nummer" totalsRowLabel="Totale omkostninger" dataDxfId="376" totalsRowDxfId="375"/>
    <tableColumn id="2" name="Post" dataDxfId="374" totalsRowDxfId="373"/>
    <tableColumn id="3" name="Budgetteret beløb" totalsRowFunction="sum" dataDxfId="372" totalsRowDxfId="371" dataCellStyle="Valuta"/>
    <tableColumn id="5" name="Afholdt beløb" totalsRowFunction="sum" dataDxfId="370" totalsRowDxfId="369" dataCellStyle="Valuta"/>
    <tableColumn id="4" name="Beskrivelse af post/afvigelse" dataDxfId="368" totalsRowDxfId="367"/>
  </tableColumns>
  <tableStyleInfo name="ERST" showFirstColumn="0" showLastColumn="0" showRowStripes="1" showColumnStripes="0"/>
</table>
</file>

<file path=xl/tables/table6.xml><?xml version="1.0" encoding="utf-8"?>
<table xmlns="http://schemas.openxmlformats.org/spreadsheetml/2006/main" id="12" name="Table351613" displayName="Table351613" ref="A30:E46" totalsRowCount="1" headerRowDxfId="347" dataDxfId="346" totalsRowDxfId="345">
  <tableColumns count="5">
    <tableColumn id="1" name="Nummer" totalsRowLabel="Totale omkostninger" dataDxfId="344" totalsRowDxfId="343"/>
    <tableColumn id="2" name="Post" dataDxfId="342" totalsRowDxfId="341"/>
    <tableColumn id="3" name="Budgetteret beløb" totalsRowFunction="sum" dataDxfId="340" totalsRowDxfId="339"/>
    <tableColumn id="5" name="Afholdt beløb" totalsRowFunction="sum" dataDxfId="338" totalsRowDxfId="337" dataCellStyle="Valuta"/>
    <tableColumn id="4" name="Beskrivelse af post/afvigelse" dataDxfId="336" totalsRowDxfId="335"/>
  </tableColumns>
  <tableStyleInfo name="ERST" showFirstColumn="0" showLastColumn="0" showRowStripes="1" showColumnStripes="0"/>
</table>
</file>

<file path=xl/tables/table7.xml><?xml version="1.0" encoding="utf-8"?>
<table xmlns="http://schemas.openxmlformats.org/spreadsheetml/2006/main" id="13" name="Table3531714" displayName="Table3531714" ref="A49:E65" totalsRowCount="1" headerRowDxfId="334" dataDxfId="333" totalsRowDxfId="332">
  <tableColumns count="5">
    <tableColumn id="1" name="Nummer" totalsRowLabel="Totale omkostninger" dataDxfId="331" totalsRowDxfId="330"/>
    <tableColumn id="2" name="Post" dataDxfId="329" totalsRowDxfId="328"/>
    <tableColumn id="3" name="Budgetteret beløb" totalsRowFunction="sum" dataDxfId="327" totalsRowDxfId="326" dataCellStyle="Valuta"/>
    <tableColumn id="5" name="Afholdt beløb" totalsRowFunction="sum" dataDxfId="325" totalsRowDxfId="324" dataCellStyle="Valuta"/>
    <tableColumn id="4" name="Beskrivelse af post/afvigelse" dataDxfId="323" totalsRowDxfId="322"/>
  </tableColumns>
  <tableStyleInfo name="ERST" showFirstColumn="0" showLastColumn="0" showRowStripes="1" showColumnStripes="0"/>
</table>
</file>

<file path=xl/tables/table8.xml><?xml version="1.0" encoding="utf-8"?>
<table xmlns="http://schemas.openxmlformats.org/spreadsheetml/2006/main" id="14" name="Table35161315" displayName="Table35161315" ref="A30:E46" totalsRowCount="1" headerRowDxfId="302" dataDxfId="301" totalsRowDxfId="300">
  <tableColumns count="5">
    <tableColumn id="1" name="Nummer" totalsRowLabel="Totale omkostninger" dataDxfId="299" totalsRowDxfId="298"/>
    <tableColumn id="2" name="Post" dataDxfId="297" totalsRowDxfId="296"/>
    <tableColumn id="3" name="Budgetteret beløb" totalsRowFunction="sum" dataDxfId="295" totalsRowDxfId="294"/>
    <tableColumn id="5" name="Afholdt beløb" totalsRowFunction="sum" dataDxfId="293" totalsRowDxfId="292" dataCellStyle="Valuta"/>
    <tableColumn id="4" name="Beskrivelse af post/afvigelse" dataDxfId="291" totalsRowDxfId="290"/>
  </tableColumns>
  <tableStyleInfo name="ERST" showFirstColumn="0" showLastColumn="0" showRowStripes="1" showColumnStripes="0"/>
</table>
</file>

<file path=xl/tables/table9.xml><?xml version="1.0" encoding="utf-8"?>
<table xmlns="http://schemas.openxmlformats.org/spreadsheetml/2006/main" id="17" name="Table353171418" displayName="Table353171418" ref="A49:E65" totalsRowCount="1" headerRowDxfId="289" dataDxfId="288" totalsRowDxfId="287">
  <tableColumns count="5">
    <tableColumn id="1" name="Nummer" totalsRowLabel="Totale omkostninger" dataDxfId="286" totalsRowDxfId="285"/>
    <tableColumn id="2" name="Post" dataDxfId="284" totalsRowDxfId="283"/>
    <tableColumn id="3" name="Budgetteret beløb" totalsRowFunction="sum" dataDxfId="282" totalsRowDxfId="281" dataCellStyle="Valuta"/>
    <tableColumn id="5" name="Afholdt beløb" totalsRowFunction="sum" dataDxfId="280" totalsRowDxfId="279" dataCellStyle="Valuta"/>
    <tableColumn id="4" name="Beskrivelse af post/afvigelse" dataDxfId="278" totalsRowDxfId="277"/>
  </tableColumns>
  <tableStyleInfo name="ERST"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6" Type="http://schemas.openxmlformats.org/officeDocument/2006/relationships/table" Target="../tables/table25.xml"/><Relationship Id="rId11" Type="http://schemas.openxmlformats.org/officeDocument/2006/relationships/comments" Target="../comments1.xml"/><Relationship Id="rId5" Type="http://schemas.openxmlformats.org/officeDocument/2006/relationships/table" Target="../tables/table2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60" zoomScaleNormal="60" workbookViewId="0">
      <selection activeCell="A19" sqref="A19:XFD19"/>
    </sheetView>
  </sheetViews>
  <sheetFormatPr defaultRowHeight="15" x14ac:dyDescent="0.25"/>
  <cols>
    <col min="1" max="1" width="60" customWidth="1"/>
    <col min="2" max="2" width="22" customWidth="1"/>
    <col min="3" max="3" width="12.5703125" bestFit="1" customWidth="1"/>
    <col min="4" max="4" width="14.42578125" customWidth="1"/>
    <col min="5" max="6" width="20.42578125" style="24" bestFit="1" customWidth="1"/>
    <col min="7" max="7" width="20.28515625" customWidth="1"/>
    <col min="8" max="8" width="25.28515625" customWidth="1"/>
    <col min="9" max="9" width="23.7109375" customWidth="1"/>
    <col min="10" max="10" width="24.28515625" bestFit="1" customWidth="1"/>
    <col min="11" max="11" width="26.140625" style="24" hidden="1" customWidth="1"/>
    <col min="12" max="12" width="27" customWidth="1"/>
    <col min="13" max="14" width="23.85546875" customWidth="1"/>
  </cols>
  <sheetData>
    <row r="1" spans="1:14" ht="27" customHeight="1" x14ac:dyDescent="0.25">
      <c r="A1" s="81" t="s">
        <v>45</v>
      </c>
      <c r="B1" s="82"/>
      <c r="C1" s="82"/>
      <c r="D1" s="82"/>
      <c r="E1" s="82"/>
      <c r="F1" s="82"/>
      <c r="G1" s="82"/>
      <c r="H1" s="82"/>
      <c r="I1" s="82"/>
      <c r="J1" s="82"/>
      <c r="K1" s="82"/>
      <c r="L1" s="82"/>
      <c r="M1" s="149"/>
      <c r="N1" s="149"/>
    </row>
    <row r="2" spans="1:14" ht="17.649999999999999" customHeight="1" x14ac:dyDescent="0.25">
      <c r="A2" s="84" t="s">
        <v>1</v>
      </c>
      <c r="B2" s="109" t="str">
        <f>IF('Aktivitet 1'!$C$4="","",'Aktivitet 1'!$C$4)</f>
        <v/>
      </c>
      <c r="C2" s="85"/>
      <c r="D2" s="143" t="s">
        <v>131</v>
      </c>
      <c r="E2" s="144"/>
      <c r="F2" s="144"/>
      <c r="G2" s="144"/>
      <c r="H2" s="144"/>
      <c r="I2" s="144"/>
      <c r="J2" s="144"/>
      <c r="K2" s="144"/>
      <c r="L2" s="144"/>
      <c r="M2" s="144"/>
      <c r="N2" s="144"/>
    </row>
    <row r="3" spans="1:14" s="24" customFormat="1" ht="18" x14ac:dyDescent="0.25">
      <c r="A3" s="86" t="s">
        <v>133</v>
      </c>
      <c r="B3" s="110" t="str">
        <f>IF('Aktivitet 1'!C7="","",'Aktivitet 1'!C7)</f>
        <v/>
      </c>
      <c r="C3" s="13"/>
      <c r="D3" s="145"/>
      <c r="E3" s="146"/>
      <c r="F3" s="146"/>
      <c r="G3" s="146"/>
      <c r="H3" s="146"/>
      <c r="I3" s="146"/>
      <c r="J3" s="146"/>
      <c r="K3" s="146"/>
      <c r="L3" s="146"/>
      <c r="M3" s="146"/>
      <c r="N3" s="146"/>
    </row>
    <row r="4" spans="1:14" ht="18" x14ac:dyDescent="0.25">
      <c r="A4" s="86" t="s">
        <v>2</v>
      </c>
      <c r="B4" s="111" t="str">
        <f>IF('Aktivitet 1'!$C$5="","",'Aktivitet 1'!$C$5)</f>
        <v/>
      </c>
      <c r="C4" s="14"/>
      <c r="D4" s="145"/>
      <c r="E4" s="146"/>
      <c r="F4" s="146"/>
      <c r="G4" s="146"/>
      <c r="H4" s="146"/>
      <c r="I4" s="146"/>
      <c r="J4" s="146"/>
      <c r="K4" s="146"/>
      <c r="L4" s="146"/>
      <c r="M4" s="146"/>
      <c r="N4" s="146"/>
    </row>
    <row r="5" spans="1:14" ht="14.65" customHeight="1" x14ac:dyDescent="0.25">
      <c r="A5" s="87" t="s">
        <v>3</v>
      </c>
      <c r="B5" s="112" t="str">
        <f>IF('Aktivitet 1'!$C$6="","",'Aktivitet 1'!$C$6)</f>
        <v/>
      </c>
      <c r="C5" s="14"/>
      <c r="D5" s="145"/>
      <c r="E5" s="146"/>
      <c r="F5" s="146"/>
      <c r="G5" s="146"/>
      <c r="H5" s="146"/>
      <c r="I5" s="146"/>
      <c r="J5" s="146"/>
      <c r="K5" s="146"/>
      <c r="L5" s="146"/>
      <c r="M5" s="146"/>
      <c r="N5" s="146"/>
    </row>
    <row r="6" spans="1:14" ht="14.65" customHeight="1" x14ac:dyDescent="0.25">
      <c r="A6" s="88" t="s">
        <v>39</v>
      </c>
      <c r="B6" s="113">
        <f>SUM(F23:F32)</f>
        <v>0</v>
      </c>
      <c r="C6" s="14"/>
      <c r="D6" s="145"/>
      <c r="E6" s="146"/>
      <c r="F6" s="146"/>
      <c r="G6" s="146"/>
      <c r="H6" s="146"/>
      <c r="I6" s="146"/>
      <c r="J6" s="146"/>
      <c r="K6" s="146"/>
      <c r="L6" s="146"/>
      <c r="M6" s="146"/>
      <c r="N6" s="146"/>
    </row>
    <row r="7" spans="1:14" ht="14.65" customHeight="1" x14ac:dyDescent="0.25">
      <c r="A7" s="88" t="s">
        <v>25</v>
      </c>
      <c r="B7" s="113">
        <f>I33</f>
        <v>0</v>
      </c>
      <c r="C7" s="14"/>
      <c r="D7" s="145"/>
      <c r="E7" s="146"/>
      <c r="F7" s="146"/>
      <c r="G7" s="146"/>
      <c r="H7" s="146"/>
      <c r="I7" s="146"/>
      <c r="J7" s="146"/>
      <c r="K7" s="146"/>
      <c r="L7" s="146"/>
      <c r="M7" s="146"/>
      <c r="N7" s="146"/>
    </row>
    <row r="8" spans="1:14" ht="14.65" customHeight="1" x14ac:dyDescent="0.25">
      <c r="A8" s="88" t="s">
        <v>40</v>
      </c>
      <c r="B8" s="113">
        <f>E33</f>
        <v>0</v>
      </c>
      <c r="C8" s="14"/>
      <c r="D8" s="145"/>
      <c r="E8" s="146"/>
      <c r="F8" s="146"/>
      <c r="G8" s="146"/>
      <c r="H8" s="146"/>
      <c r="I8" s="146"/>
      <c r="J8" s="146"/>
      <c r="K8" s="146"/>
      <c r="L8" s="146"/>
      <c r="M8" s="146"/>
      <c r="N8" s="146"/>
    </row>
    <row r="9" spans="1:14" ht="14.65" customHeight="1" x14ac:dyDescent="0.25">
      <c r="A9" s="88" t="s">
        <v>41</v>
      </c>
      <c r="B9" s="114">
        <f>J33</f>
        <v>0</v>
      </c>
      <c r="C9" s="14"/>
      <c r="D9" s="145"/>
      <c r="E9" s="146"/>
      <c r="F9" s="146"/>
      <c r="G9" s="146"/>
      <c r="H9" s="146"/>
      <c r="I9" s="146"/>
      <c r="J9" s="146"/>
      <c r="K9" s="146"/>
      <c r="L9" s="146"/>
      <c r="M9" s="146"/>
      <c r="N9" s="146"/>
    </row>
    <row r="10" spans="1:14" s="24" customFormat="1" ht="14.65" customHeight="1" x14ac:dyDescent="0.25">
      <c r="A10" s="104"/>
      <c r="B10" s="103"/>
      <c r="C10" s="79"/>
      <c r="D10" s="145"/>
      <c r="E10" s="146"/>
      <c r="F10" s="146"/>
      <c r="G10" s="146"/>
      <c r="H10" s="146"/>
      <c r="I10" s="146"/>
      <c r="J10" s="146"/>
      <c r="K10" s="146"/>
      <c r="L10" s="146"/>
      <c r="M10" s="146"/>
      <c r="N10" s="146"/>
    </row>
    <row r="11" spans="1:14" ht="153.6" customHeight="1" x14ac:dyDescent="0.25">
      <c r="A11" s="102"/>
      <c r="B11" s="102"/>
      <c r="C11" s="105"/>
      <c r="D11" s="147"/>
      <c r="E11" s="148"/>
      <c r="F11" s="148"/>
      <c r="G11" s="148"/>
      <c r="H11" s="148"/>
      <c r="I11" s="148"/>
      <c r="J11" s="148"/>
      <c r="K11" s="148"/>
      <c r="L11" s="148"/>
      <c r="M11" s="148"/>
      <c r="N11" s="148"/>
    </row>
    <row r="12" spans="1:14" s="24" customFormat="1" ht="30" customHeight="1" x14ac:dyDescent="0.25">
      <c r="A12" s="101" t="s">
        <v>117</v>
      </c>
      <c r="B12" s="115">
        <f>N33</f>
        <v>0</v>
      </c>
      <c r="C12" s="105"/>
      <c r="D12" s="99"/>
      <c r="E12" s="99"/>
      <c r="F12" s="99"/>
      <c r="G12" s="99"/>
      <c r="H12" s="99"/>
      <c r="I12" s="99"/>
      <c r="J12" s="99"/>
      <c r="K12" s="99"/>
      <c r="L12" s="99"/>
      <c r="M12" s="99"/>
      <c r="N12" s="99"/>
    </row>
    <row r="13" spans="1:14" s="24" customFormat="1" x14ac:dyDescent="0.25">
      <c r="A13" s="100" t="s">
        <v>118</v>
      </c>
      <c r="B13" s="116">
        <f>IFERROR(IF(J33+M33&gt;I33,IF((J33+M33)-I33&gt;M33,M33,(J33+M33)-I33),0),0)</f>
        <v>0</v>
      </c>
      <c r="C13" s="105"/>
      <c r="D13" s="99"/>
      <c r="E13" s="99"/>
      <c r="F13" s="99"/>
      <c r="G13" s="99"/>
      <c r="H13" s="99"/>
      <c r="I13" s="99"/>
      <c r="J13" s="99"/>
      <c r="K13" s="99"/>
      <c r="L13" s="99"/>
      <c r="M13" s="99"/>
      <c r="N13" s="99"/>
    </row>
    <row r="14" spans="1:14" s="24" customFormat="1" x14ac:dyDescent="0.25">
      <c r="A14" s="100" t="s">
        <v>130</v>
      </c>
      <c r="B14" s="116">
        <f>IFERROR(B12+B13,0)</f>
        <v>0</v>
      </c>
      <c r="C14" s="105"/>
      <c r="D14" s="99"/>
      <c r="E14" s="99"/>
      <c r="F14" s="99"/>
      <c r="G14" s="99"/>
      <c r="H14" s="99"/>
      <c r="I14" s="99"/>
      <c r="J14" s="99"/>
      <c r="K14" s="99"/>
      <c r="L14" s="99"/>
      <c r="M14" s="99"/>
      <c r="N14" s="99"/>
    </row>
    <row r="15" spans="1:14" s="24" customFormat="1" x14ac:dyDescent="0.25">
      <c r="A15" s="102"/>
      <c r="B15" s="117"/>
      <c r="C15" s="105"/>
      <c r="D15" s="99"/>
      <c r="E15" s="99"/>
      <c r="F15" s="99"/>
      <c r="G15" s="99"/>
      <c r="H15" s="99"/>
      <c r="I15" s="99"/>
      <c r="J15" s="99"/>
      <c r="K15" s="99"/>
      <c r="L15" s="99"/>
      <c r="M15" s="99"/>
      <c r="N15" s="99"/>
    </row>
    <row r="16" spans="1:14" s="24" customFormat="1" hidden="1" x14ac:dyDescent="0.25">
      <c r="A16" s="101" t="s">
        <v>127</v>
      </c>
      <c r="B16" s="118" t="e">
        <f>IF(#REF!="",0,#REF!)</f>
        <v>#REF!</v>
      </c>
      <c r="C16" s="105"/>
      <c r="D16" s="99"/>
      <c r="E16" s="99"/>
      <c r="F16" s="99"/>
      <c r="G16" s="99"/>
      <c r="H16" s="99"/>
      <c r="I16" s="99"/>
      <c r="J16" s="99"/>
      <c r="K16" s="99"/>
      <c r="L16" s="99"/>
      <c r="M16" s="99"/>
      <c r="N16" s="99"/>
    </row>
    <row r="17" spans="1:16" s="24" customFormat="1" hidden="1" x14ac:dyDescent="0.25">
      <c r="A17" s="100" t="s">
        <v>128</v>
      </c>
      <c r="B17" s="116" t="e">
        <f>IF(#REF!="",0,#REF!)</f>
        <v>#REF!</v>
      </c>
      <c r="C17" s="105"/>
      <c r="D17" s="99"/>
      <c r="E17" s="99"/>
      <c r="F17" s="99"/>
      <c r="G17" s="99"/>
      <c r="H17" s="99"/>
      <c r="I17" s="99"/>
      <c r="J17" s="99"/>
      <c r="K17" s="99"/>
      <c r="L17" s="99"/>
      <c r="M17" s="99"/>
      <c r="N17" s="99"/>
    </row>
    <row r="18" spans="1:16" s="24" customFormat="1" hidden="1" x14ac:dyDescent="0.25">
      <c r="A18" s="100" t="s">
        <v>126</v>
      </c>
      <c r="B18" s="116" t="e">
        <f>IF(#REF!="",0,#REF!)</f>
        <v>#REF!</v>
      </c>
      <c r="C18" s="105"/>
      <c r="D18" s="99"/>
      <c r="E18" s="99"/>
      <c r="F18" s="99"/>
      <c r="G18" s="99"/>
      <c r="H18" s="99"/>
      <c r="I18" s="99"/>
      <c r="J18" s="99"/>
      <c r="K18" s="99"/>
      <c r="L18" s="99"/>
      <c r="M18" s="99"/>
      <c r="N18" s="99"/>
    </row>
    <row r="19" spans="1:16" s="24" customFormat="1" hidden="1" x14ac:dyDescent="0.25">
      <c r="A19" s="100" t="s">
        <v>129</v>
      </c>
      <c r="B19" s="116" t="e">
        <f>IF(#REF!="",0,#REF!)</f>
        <v>#REF!</v>
      </c>
      <c r="C19" s="105"/>
      <c r="D19" s="99"/>
      <c r="E19" s="99"/>
      <c r="F19" s="99"/>
      <c r="G19" s="99"/>
      <c r="H19" s="99"/>
      <c r="I19" s="99"/>
      <c r="J19" s="99"/>
      <c r="K19" s="99"/>
      <c r="L19" s="99"/>
      <c r="M19" s="99"/>
      <c r="N19" s="99"/>
    </row>
    <row r="20" spans="1:16" s="24" customFormat="1" x14ac:dyDescent="0.25">
      <c r="A20" s="102"/>
      <c r="B20" s="117"/>
      <c r="C20" s="105"/>
      <c r="D20" s="99"/>
      <c r="E20" s="99"/>
      <c r="F20" s="99"/>
      <c r="G20" s="99"/>
      <c r="H20" s="99"/>
      <c r="I20" s="99"/>
      <c r="J20" s="99"/>
      <c r="K20" s="99"/>
      <c r="L20" s="99"/>
      <c r="M20" s="99"/>
      <c r="N20" s="99"/>
    </row>
    <row r="21" spans="1:16" s="24" customFormat="1" x14ac:dyDescent="0.25">
      <c r="A21" s="106" t="s">
        <v>125</v>
      </c>
      <c r="B21" s="119">
        <f>IF(E23=0,0,E33-B14-B19)</f>
        <v>0</v>
      </c>
      <c r="C21" s="105"/>
      <c r="D21" s="99"/>
      <c r="E21" s="99"/>
      <c r="F21" s="99"/>
      <c r="G21" s="99"/>
      <c r="H21" s="99"/>
      <c r="I21" s="99"/>
      <c r="J21" s="99"/>
      <c r="K21" s="99"/>
      <c r="L21" s="99"/>
      <c r="M21" s="99"/>
      <c r="N21" s="99"/>
    </row>
    <row r="22" spans="1:16" ht="96" customHeight="1" x14ac:dyDescent="0.25">
      <c r="A22" s="15" t="s">
        <v>21</v>
      </c>
      <c r="B22" s="15" t="s">
        <v>22</v>
      </c>
      <c r="C22" s="15" t="s">
        <v>23</v>
      </c>
      <c r="D22" s="15" t="s">
        <v>12</v>
      </c>
      <c r="E22" s="15" t="s">
        <v>110</v>
      </c>
      <c r="F22" s="15" t="s">
        <v>115</v>
      </c>
      <c r="G22" s="15" t="s">
        <v>19</v>
      </c>
      <c r="H22" s="15" t="s">
        <v>20</v>
      </c>
      <c r="I22" s="15" t="s">
        <v>42</v>
      </c>
      <c r="J22" s="15" t="s">
        <v>27</v>
      </c>
      <c r="K22" s="107" t="s">
        <v>107</v>
      </c>
      <c r="L22" s="108" t="s">
        <v>116</v>
      </c>
      <c r="M22" s="83" t="s">
        <v>113</v>
      </c>
      <c r="N22" s="83" t="s">
        <v>114</v>
      </c>
      <c r="O22" s="80"/>
      <c r="P22" s="58"/>
    </row>
    <row r="23" spans="1:16" x14ac:dyDescent="0.25">
      <c r="A23" s="16">
        <v>1</v>
      </c>
      <c r="B23" s="120">
        <f>'Aktivitet 1'!$C$8</f>
        <v>0</v>
      </c>
      <c r="C23" s="121" t="str">
        <f>'Aktivitet 1'!$C$16</f>
        <v>Vælg dato</v>
      </c>
      <c r="D23" s="122">
        <f>'Aktivitet 1'!$C$17</f>
        <v>0</v>
      </c>
      <c r="E23" s="123">
        <f>'Aktivitet 1'!C13</f>
        <v>0</v>
      </c>
      <c r="F23" s="124">
        <f>'Aktivitet 1'!$C$50+'Aktivitet 1'!$C$69</f>
        <v>0</v>
      </c>
      <c r="G23" s="125">
        <f>'Aktivitet 1'!$D$50</f>
        <v>0</v>
      </c>
      <c r="H23" s="125">
        <f>'Aktivitet 1'!$D$69</f>
        <v>0</v>
      </c>
      <c r="I23" s="126">
        <f>Table15[[#This Row],[Afholdte direkte omkostninger]]+Table15[[#This Row],[Afholdte indirekte omkostninger]]</f>
        <v>0</v>
      </c>
      <c r="J23" s="127">
        <f>'Aktivitet 1'!$D$31</f>
        <v>0</v>
      </c>
      <c r="K23" s="128">
        <f>Table15[[#This Row],[Samlede afholdte omkostninger]]*0.65</f>
        <v>0</v>
      </c>
      <c r="L23" s="126" t="str">
        <f>IF(OR(Table15[[#This Row],[Samlede afholdte omkostninger]]=0,Table15[[#This Row],[Samlede afholdte omkostninger]]=""),"",IF(Table15[[#This Row],[Modtaget tilskud]]&gt;Table15[[#This Row],[Samlede afholdte omkostninger]]*0.65,"Ja - overskydende beløb skal tilbagebetales","Nej - ingen tilbagebetaling"))</f>
        <v/>
      </c>
      <c r="M23"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3" s="129">
        <f>IF(Table15[[#This Row],[Er der udbetalt for meget tilskud til den enkelte aktivitet som følge af for høje budgetterede omkostninger?]]="Ja - overskydende beløb skal tilbagebetales",Table15[[#This Row],[Modtaget tilskud]]-Table15[[#This Row],[Endeligt tilskudsbeløb]],0)</f>
        <v>0</v>
      </c>
    </row>
    <row r="24" spans="1:16" x14ac:dyDescent="0.25">
      <c r="A24" s="16">
        <v>2</v>
      </c>
      <c r="B24" s="120">
        <f>'Aktivitet 2'!$C$4</f>
        <v>0</v>
      </c>
      <c r="C24" s="121" t="str">
        <f>'Aktivitet 2'!$C$12</f>
        <v>Vælg dato</v>
      </c>
      <c r="D24" s="122">
        <f>'Aktivitet 2'!$C$13</f>
        <v>0</v>
      </c>
      <c r="E24" s="123">
        <f>'Aktivitet 2'!C9</f>
        <v>0</v>
      </c>
      <c r="F24" s="124">
        <f>'Aktivitet 2'!$C$46+'Aktivitet 2'!$C$65</f>
        <v>0</v>
      </c>
      <c r="G24" s="125">
        <f>'Aktivitet 2'!$D$46</f>
        <v>0</v>
      </c>
      <c r="H24" s="125">
        <f>'Aktivitet 2'!$D$65</f>
        <v>0</v>
      </c>
      <c r="I24" s="126">
        <f>Table15[[#This Row],[Afholdte direkte omkostninger]]+Table15[[#This Row],[Afholdte indirekte omkostninger]]</f>
        <v>0</v>
      </c>
      <c r="J24" s="130">
        <f>'Aktivitet 2'!$D$27</f>
        <v>0</v>
      </c>
      <c r="K24" s="128">
        <f>Table15[[#This Row],[Samlede afholdte omkostninger]]*0.65</f>
        <v>0</v>
      </c>
      <c r="L24" s="126" t="str">
        <f>IF(OR(Table15[[#This Row],[Samlede afholdte omkostninger]]=0,Table15[[#This Row],[Samlede afholdte omkostninger]]=""),"",IF(Table15[[#This Row],[Modtaget tilskud]]&gt;Table15[[#This Row],[Samlede afholdte omkostninger]]*0.65,"Ja - overskydende beløb skal tilbagebetales","Nej - ingen tilbagebetaling"))</f>
        <v/>
      </c>
      <c r="M24"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4" s="129">
        <f>IF(Table15[[#This Row],[Er der udbetalt for meget tilskud til den enkelte aktivitet som følge af for høje budgetterede omkostninger?]]="Ja - overskydende beløb skal tilbagebetales",Table15[[#This Row],[Modtaget tilskud]]-Table15[[#This Row],[Endeligt tilskudsbeløb]],0)</f>
        <v>0</v>
      </c>
    </row>
    <row r="25" spans="1:16" x14ac:dyDescent="0.25">
      <c r="A25" s="16">
        <v>3</v>
      </c>
      <c r="B25" s="120">
        <f>'Aktivitet 3'!$C$4</f>
        <v>0</v>
      </c>
      <c r="C25" s="121" t="str">
        <f>'Aktivitet 3'!$C$12</f>
        <v>Vælg dato</v>
      </c>
      <c r="D25" s="122">
        <f>'Aktivitet 3'!$C$13</f>
        <v>0</v>
      </c>
      <c r="E25" s="123">
        <f>'Aktivitet 3'!C9</f>
        <v>0</v>
      </c>
      <c r="F25" s="124">
        <f>'Aktivitet 3'!$C$46+'Aktivitet 3'!$C$65</f>
        <v>0</v>
      </c>
      <c r="G25" s="125">
        <f>'Aktivitet 3'!$D$46</f>
        <v>0</v>
      </c>
      <c r="H25" s="125">
        <f>'Aktivitet 3'!$D$65</f>
        <v>0</v>
      </c>
      <c r="I25" s="126">
        <f>Table15[[#This Row],[Afholdte direkte omkostninger]]+Table15[[#This Row],[Afholdte indirekte omkostninger]]</f>
        <v>0</v>
      </c>
      <c r="J25" s="130">
        <f>'Aktivitet 3'!$D$27</f>
        <v>0</v>
      </c>
      <c r="K25" s="128">
        <f>Table15[[#This Row],[Samlede afholdte omkostninger]]*0.65</f>
        <v>0</v>
      </c>
      <c r="L25" s="126" t="str">
        <f>IF(OR(Table15[[#This Row],[Samlede afholdte omkostninger]]=0,Table15[[#This Row],[Samlede afholdte omkostninger]]=""),"",IF(Table15[[#This Row],[Modtaget tilskud]]&gt;Table15[[#This Row],[Samlede afholdte omkostninger]]*0.65,"Ja - overskydende beløb skal tilbagebetales","Nej - ingen tilbagebetaling"))</f>
        <v/>
      </c>
      <c r="M25"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5" s="129">
        <f>IF(Table15[[#This Row],[Er der udbetalt for meget tilskud til den enkelte aktivitet som følge af for høje budgetterede omkostninger?]]="Ja - overskydende beløb skal tilbagebetales",Table15[[#This Row],[Modtaget tilskud]]-Table15[[#This Row],[Endeligt tilskudsbeløb]],0)</f>
        <v>0</v>
      </c>
    </row>
    <row r="26" spans="1:16" x14ac:dyDescent="0.25">
      <c r="A26" s="16">
        <v>4</v>
      </c>
      <c r="B26" s="120">
        <f>'Aktivitet 4'!$C$4</f>
        <v>0</v>
      </c>
      <c r="C26" s="121" t="str">
        <f>'Aktivitet 4'!$C$12</f>
        <v>Vælg dato</v>
      </c>
      <c r="D26" s="122">
        <f>'Aktivitet 4'!$C$13</f>
        <v>0</v>
      </c>
      <c r="E26" s="123">
        <f>'Aktivitet 4'!C9</f>
        <v>0</v>
      </c>
      <c r="F26" s="124">
        <f>'Aktivitet 4'!$C$46+'Aktivitet 4'!$C$65</f>
        <v>0</v>
      </c>
      <c r="G26" s="125">
        <f>'Aktivitet 4'!$D$46</f>
        <v>0</v>
      </c>
      <c r="H26" s="125">
        <f>'Aktivitet 4'!$D$65</f>
        <v>0</v>
      </c>
      <c r="I26" s="126">
        <f>Table15[[#This Row],[Afholdte direkte omkostninger]]+Table15[[#This Row],[Afholdte indirekte omkostninger]]</f>
        <v>0</v>
      </c>
      <c r="J26" s="130">
        <f>'Aktivitet 4'!$D$27</f>
        <v>0</v>
      </c>
      <c r="K26" s="128">
        <f>Table15[[#This Row],[Samlede afholdte omkostninger]]*0.65</f>
        <v>0</v>
      </c>
      <c r="L26" s="126" t="str">
        <f>IF(OR(Table15[[#This Row],[Samlede afholdte omkostninger]]=0,Table15[[#This Row],[Samlede afholdte omkostninger]]=""),"",IF(Table15[[#This Row],[Modtaget tilskud]]&gt;Table15[[#This Row],[Samlede afholdte omkostninger]]*0.65,"Ja - overskydende beløb skal tilbagebetales","Nej - ingen tilbagebetaling"))</f>
        <v/>
      </c>
      <c r="M26"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6" s="129">
        <f>IF(Table15[[#This Row],[Er der udbetalt for meget tilskud til den enkelte aktivitet som følge af for høje budgetterede omkostninger?]]="Ja - overskydende beløb skal tilbagebetales",Table15[[#This Row],[Modtaget tilskud]]-Table15[[#This Row],[Endeligt tilskudsbeløb]],0)</f>
        <v>0</v>
      </c>
    </row>
    <row r="27" spans="1:16" x14ac:dyDescent="0.25">
      <c r="A27" s="16">
        <v>5</v>
      </c>
      <c r="B27" s="120">
        <f>'Aktivitet 5'!$C$4</f>
        <v>0</v>
      </c>
      <c r="C27" s="121" t="str">
        <f>'Aktivitet 5'!$C$12</f>
        <v>Vælg dato</v>
      </c>
      <c r="D27" s="122">
        <f>'Aktivitet 5'!$C$13</f>
        <v>0</v>
      </c>
      <c r="E27" s="123">
        <f>'Aktivitet 5'!C9</f>
        <v>0</v>
      </c>
      <c r="F27" s="124">
        <f>'Aktivitet 5'!$C$46+'Aktivitet 5'!$C$65</f>
        <v>0</v>
      </c>
      <c r="G27" s="125">
        <f>'Aktivitet 5'!$D$46</f>
        <v>0</v>
      </c>
      <c r="H27" s="125">
        <f>'Aktivitet 5'!$D$65</f>
        <v>0</v>
      </c>
      <c r="I27" s="126">
        <f>Table15[[#This Row],[Afholdte direkte omkostninger]]+Table15[[#This Row],[Afholdte indirekte omkostninger]]</f>
        <v>0</v>
      </c>
      <c r="J27" s="130">
        <f>'Aktivitet 5'!$D$27</f>
        <v>0</v>
      </c>
      <c r="K27" s="128">
        <f>Table15[[#This Row],[Samlede afholdte omkostninger]]*0.65</f>
        <v>0</v>
      </c>
      <c r="L27" s="126" t="str">
        <f>IF(OR(Table15[[#This Row],[Samlede afholdte omkostninger]]=0,Table15[[#This Row],[Samlede afholdte omkostninger]]=""),"",IF(Table15[[#This Row],[Modtaget tilskud]]&gt;Table15[[#This Row],[Samlede afholdte omkostninger]]*0.65,"Ja - overskydende beløb skal tilbagebetales","Nej - ingen tilbagebetaling"))</f>
        <v/>
      </c>
      <c r="M27"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7" s="129">
        <f>IF(Table15[[#This Row],[Er der udbetalt for meget tilskud til den enkelte aktivitet som følge af for høje budgetterede omkostninger?]]="Ja - overskydende beløb skal tilbagebetales",Table15[[#This Row],[Modtaget tilskud]]-Table15[[#This Row],[Endeligt tilskudsbeløb]],0)</f>
        <v>0</v>
      </c>
    </row>
    <row r="28" spans="1:16" x14ac:dyDescent="0.25">
      <c r="A28" s="16">
        <v>6</v>
      </c>
      <c r="B28" s="120">
        <f>'Aktivitet 6'!$C$4</f>
        <v>0</v>
      </c>
      <c r="C28" s="121" t="str">
        <f>'Aktivitet 6'!$C$12</f>
        <v>Vælg dato</v>
      </c>
      <c r="D28" s="122">
        <f>'Aktivitet 6'!$C$13</f>
        <v>0</v>
      </c>
      <c r="E28" s="123">
        <f>'Aktivitet 6'!C9</f>
        <v>0</v>
      </c>
      <c r="F28" s="124">
        <f>'Aktivitet 6'!$C$46+'Aktivitet 6'!$C$65</f>
        <v>0</v>
      </c>
      <c r="G28" s="125">
        <f>'Aktivitet 6'!$D$46</f>
        <v>0</v>
      </c>
      <c r="H28" s="125">
        <f>'Aktivitet 6'!$D$65</f>
        <v>0</v>
      </c>
      <c r="I28" s="126">
        <f>Table15[[#This Row],[Afholdte direkte omkostninger]]+Table15[[#This Row],[Afholdte indirekte omkostninger]]</f>
        <v>0</v>
      </c>
      <c r="J28" s="130">
        <f>'Aktivitet 6'!$D$27</f>
        <v>0</v>
      </c>
      <c r="K28" s="128">
        <f>Table15[[#This Row],[Samlede afholdte omkostninger]]*0.65</f>
        <v>0</v>
      </c>
      <c r="L28" s="126" t="str">
        <f>IF(OR(Table15[[#This Row],[Samlede afholdte omkostninger]]=0,Table15[[#This Row],[Samlede afholdte omkostninger]]=""),"",IF(Table15[[#This Row],[Modtaget tilskud]]&gt;Table15[[#This Row],[Samlede afholdte omkostninger]]*0.65,"Ja - overskydende beløb skal tilbagebetales","Nej - ingen tilbagebetaling"))</f>
        <v/>
      </c>
      <c r="M28"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8" s="129">
        <f>IF(Table15[[#This Row],[Er der udbetalt for meget tilskud til den enkelte aktivitet som følge af for høje budgetterede omkostninger?]]="Ja - overskydende beløb skal tilbagebetales",Table15[[#This Row],[Modtaget tilskud]]-Table15[[#This Row],[Endeligt tilskudsbeløb]],0)</f>
        <v>0</v>
      </c>
    </row>
    <row r="29" spans="1:16" x14ac:dyDescent="0.25">
      <c r="A29" s="16">
        <v>7</v>
      </c>
      <c r="B29" s="120">
        <f>'Aktivitet 7'!$C$4</f>
        <v>0</v>
      </c>
      <c r="C29" s="121" t="str">
        <f>'Aktivitet 7'!$C$12</f>
        <v>Vælg dato</v>
      </c>
      <c r="D29" s="122">
        <f>'Aktivitet 7'!$C$13</f>
        <v>0</v>
      </c>
      <c r="E29" s="123">
        <f>'Aktivitet 7'!C9</f>
        <v>0</v>
      </c>
      <c r="F29" s="124">
        <f>'Aktivitet 7'!$C$46+'Aktivitet 7'!$C$65</f>
        <v>0</v>
      </c>
      <c r="G29" s="125">
        <f>'Aktivitet 7'!$D$46</f>
        <v>0</v>
      </c>
      <c r="H29" s="125">
        <f>'Aktivitet 7'!$D$65</f>
        <v>0</v>
      </c>
      <c r="I29" s="126">
        <f>Table15[[#This Row],[Afholdte direkte omkostninger]]+Table15[[#This Row],[Afholdte indirekte omkostninger]]</f>
        <v>0</v>
      </c>
      <c r="J29" s="130">
        <f>'Aktivitet 7'!$D$27</f>
        <v>0</v>
      </c>
      <c r="K29" s="128">
        <f>Table15[[#This Row],[Samlede afholdte omkostninger]]*0.65</f>
        <v>0</v>
      </c>
      <c r="L29" s="126" t="str">
        <f>IF(OR(Table15[[#This Row],[Samlede afholdte omkostninger]]=0,Table15[[#This Row],[Samlede afholdte omkostninger]]=""),"",IF(Table15[[#This Row],[Modtaget tilskud]]&gt;Table15[[#This Row],[Samlede afholdte omkostninger]]*0.65,"Ja - overskydende beløb skal tilbagebetales","Nej - ingen tilbagebetaling"))</f>
        <v/>
      </c>
      <c r="M29"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29" s="129">
        <f>IF(Table15[[#This Row],[Er der udbetalt for meget tilskud til den enkelte aktivitet som følge af for høje budgetterede omkostninger?]]="Ja - overskydende beløb skal tilbagebetales",Table15[[#This Row],[Modtaget tilskud]]-Table15[[#This Row],[Endeligt tilskudsbeløb]],0)</f>
        <v>0</v>
      </c>
    </row>
    <row r="30" spans="1:16" x14ac:dyDescent="0.25">
      <c r="A30" s="16">
        <v>8</v>
      </c>
      <c r="B30" s="120">
        <f>'Aktivitet 8'!$C$4</f>
        <v>0</v>
      </c>
      <c r="C30" s="121" t="str">
        <f>'Aktivitet 8'!$C$12</f>
        <v>Vælg dato</v>
      </c>
      <c r="D30" s="122">
        <f>'Aktivitet 8'!$C$13</f>
        <v>0</v>
      </c>
      <c r="E30" s="123">
        <f>'Aktivitet 8'!C9</f>
        <v>0</v>
      </c>
      <c r="F30" s="124">
        <f>'Aktivitet 8'!$C$46+'Aktivitet 8'!$C$65</f>
        <v>0</v>
      </c>
      <c r="G30" s="125">
        <f>'Aktivitet 8'!$D$46</f>
        <v>0</v>
      </c>
      <c r="H30" s="125">
        <f>'Aktivitet 8'!$D$65</f>
        <v>0</v>
      </c>
      <c r="I30" s="126">
        <f>Table15[[#This Row],[Afholdte direkte omkostninger]]+Table15[[#This Row],[Afholdte indirekte omkostninger]]</f>
        <v>0</v>
      </c>
      <c r="J30" s="130">
        <f>'Aktivitet 8'!$D$27</f>
        <v>0</v>
      </c>
      <c r="K30" s="128">
        <f>Table15[[#This Row],[Samlede afholdte omkostninger]]*0.65</f>
        <v>0</v>
      </c>
      <c r="L30" s="126" t="str">
        <f>IF(OR(Table15[[#This Row],[Samlede afholdte omkostninger]]=0,Table15[[#This Row],[Samlede afholdte omkostninger]]=""),"",IF(Table15[[#This Row],[Modtaget tilskud]]&gt;Table15[[#This Row],[Samlede afholdte omkostninger]]*0.65,"Ja - overskydende beløb skal tilbagebetales","Nej - ingen tilbagebetaling"))</f>
        <v/>
      </c>
      <c r="M30"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30" s="129">
        <f>IF(Table15[[#This Row],[Er der udbetalt for meget tilskud til den enkelte aktivitet som følge af for høje budgetterede omkostninger?]]="Ja - overskydende beløb skal tilbagebetales",Table15[[#This Row],[Modtaget tilskud]]-Table15[[#This Row],[Endeligt tilskudsbeløb]],0)</f>
        <v>0</v>
      </c>
    </row>
    <row r="31" spans="1:16" x14ac:dyDescent="0.25">
      <c r="A31" s="16">
        <v>9</v>
      </c>
      <c r="B31" s="120">
        <f>'Aktivitet 9'!$C$4</f>
        <v>0</v>
      </c>
      <c r="C31" s="121" t="str">
        <f>'Aktivitet 9'!$C$12</f>
        <v>Vælg dato</v>
      </c>
      <c r="D31" s="122">
        <f>'Aktivitet 9'!$C$13</f>
        <v>0</v>
      </c>
      <c r="E31" s="123">
        <f>'Aktivitet 9'!C9</f>
        <v>0</v>
      </c>
      <c r="F31" s="124">
        <f>'Aktivitet 9'!$C$46+'Aktivitet 9'!$C$65</f>
        <v>0</v>
      </c>
      <c r="G31" s="125">
        <f>'Aktivitet 9'!$D$46</f>
        <v>0</v>
      </c>
      <c r="H31" s="125">
        <f>'Aktivitet 9'!$D$65</f>
        <v>0</v>
      </c>
      <c r="I31" s="126">
        <f>Table15[[#This Row],[Afholdte direkte omkostninger]]+Table15[[#This Row],[Afholdte indirekte omkostninger]]</f>
        <v>0</v>
      </c>
      <c r="J31" s="130">
        <f>'Aktivitet 9'!$D$27</f>
        <v>0</v>
      </c>
      <c r="K31" s="128">
        <f>Table15[[#This Row],[Samlede afholdte omkostninger]]*0.65</f>
        <v>0</v>
      </c>
      <c r="L31" s="126" t="str">
        <f>IF(OR(Table15[[#This Row],[Samlede afholdte omkostninger]]=0,Table15[[#This Row],[Samlede afholdte omkostninger]]=""),"",IF(Table15[[#This Row],[Modtaget tilskud]]&gt;Table15[[#This Row],[Samlede afholdte omkostninger]]*0.65,"Ja - overskydende beløb skal tilbagebetales","Nej - ingen tilbagebetaling"))</f>
        <v/>
      </c>
      <c r="M31"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31" s="129">
        <f>IF(Table15[[#This Row],[Er der udbetalt for meget tilskud til den enkelte aktivitet som følge af for høje budgetterede omkostninger?]]="Ja - overskydende beløb skal tilbagebetales",Table15[[#This Row],[Modtaget tilskud]]-Table15[[#This Row],[Endeligt tilskudsbeløb]],0)</f>
        <v>0</v>
      </c>
    </row>
    <row r="32" spans="1:16" x14ac:dyDescent="0.25">
      <c r="A32" s="16">
        <v>10</v>
      </c>
      <c r="B32" s="120">
        <f>'Aktivitet 10'!$C$4</f>
        <v>0</v>
      </c>
      <c r="C32" s="121" t="str">
        <f>'Aktivitet 10'!$C$12</f>
        <v>Vælg dato</v>
      </c>
      <c r="D32" s="122">
        <f>'Aktivitet 10'!$C$13</f>
        <v>0</v>
      </c>
      <c r="E32" s="123">
        <f>'Aktivitet 10'!C9</f>
        <v>0</v>
      </c>
      <c r="F32" s="124">
        <f>'Aktivitet 10'!$C$46+'Aktivitet 10'!$C$65</f>
        <v>0</v>
      </c>
      <c r="G32" s="125">
        <f>'Aktivitet 10'!$D$46</f>
        <v>0</v>
      </c>
      <c r="H32" s="125">
        <f>'Aktivitet 10'!$D$65</f>
        <v>0</v>
      </c>
      <c r="I32" s="126">
        <f>Table15[[#This Row],[Afholdte direkte omkostninger]]+Table15[[#This Row],[Afholdte indirekte omkostninger]]</f>
        <v>0</v>
      </c>
      <c r="J32" s="130">
        <f>'Aktivitet 10'!$D$27</f>
        <v>0</v>
      </c>
      <c r="K32" s="128">
        <f>Table15[[#This Row],[Samlede afholdte omkostninger]]*0.65</f>
        <v>0</v>
      </c>
      <c r="L32" s="126" t="str">
        <f>IF(OR(Table15[[#This Row],[Samlede afholdte omkostninger]]=0,Table15[[#This Row],[Samlede afholdte omkostninger]]=""),"",IF(Table15[[#This Row],[Modtaget tilskud]]&gt;Table15[[#This Row],[Samlede afholdte omkostninger]]*0.65,"Ja - overskydende beløb skal tilbagebetales","Nej - ingen tilbagebetaling"))</f>
        <v/>
      </c>
      <c r="M32" s="126" t="str">
        <f>IF(Table15[[#This Row],[Er der udbetalt for meget tilskud til den enkelte aktivitet som følge af for høje budgetterede omkostninger?]]="","",IF(Table15[[#This Row],[Er der udbetalt for meget tilskud til den enkelte aktivitet som følge af for høje budgetterede omkostninger?]]="Nej - ingen tilbagebetaling",Table15[[#This Row],[Modtaget tilskud]],IF(Table15[[#This Row],[Er der udbetalt for meget tilskud til den enkelte aktivitet som følge af for høje budgetterede omkostninger?]]="Ja - overskydende beløb skal tilbagebetales",Table15[[#This Row],[Ny tilskudsberegning på baggrund af faktiske omkostninger (max. 65%)]])))</f>
        <v/>
      </c>
      <c r="N32" s="129">
        <f>IF(Table15[[#This Row],[Er der udbetalt for meget tilskud til den enkelte aktivitet som følge af for høje budgetterede omkostninger?]]="Ja - overskydende beløb skal tilbagebetales",Table15[[#This Row],[Modtaget tilskud]]-Table15[[#This Row],[Endeligt tilskudsbeløb]],0)</f>
        <v>0</v>
      </c>
    </row>
    <row r="33" spans="1:14" ht="22.5" x14ac:dyDescent="0.25">
      <c r="A33" s="17" t="s">
        <v>24</v>
      </c>
      <c r="B33" s="131"/>
      <c r="C33" s="132"/>
      <c r="D33" s="132">
        <f>SUM(D23:D32)</f>
        <v>0</v>
      </c>
      <c r="E33" s="133">
        <f t="shared" ref="E33:J33" si="0">SUBTOTAL(109,E23:E32)</f>
        <v>0</v>
      </c>
      <c r="F33" s="133">
        <f t="shared" si="0"/>
        <v>0</v>
      </c>
      <c r="G33" s="134">
        <f t="shared" si="0"/>
        <v>0</v>
      </c>
      <c r="H33" s="134">
        <f t="shared" si="0"/>
        <v>0</v>
      </c>
      <c r="I33" s="134">
        <f t="shared" si="0"/>
        <v>0</v>
      </c>
      <c r="J33" s="135">
        <f t="shared" si="0"/>
        <v>0</v>
      </c>
      <c r="K33" s="136">
        <f>SUBTOTAL(109,K23:K32)</f>
        <v>0</v>
      </c>
      <c r="L33" s="134"/>
      <c r="M33" s="134">
        <f t="shared" ref="M33" si="1">SUBTOTAL(109,M23:M32)</f>
        <v>0</v>
      </c>
      <c r="N33" s="137">
        <f>SUM(N23:N32)</f>
        <v>0</v>
      </c>
    </row>
    <row r="35" spans="1:14" x14ac:dyDescent="0.25">
      <c r="K35" s="58"/>
    </row>
    <row r="36" spans="1:14" x14ac:dyDescent="0.25">
      <c r="K36" s="91"/>
    </row>
  </sheetData>
  <sheetProtection algorithmName="SHA-512" hashValue="oz2GPhptqN9N8Ocingpqv94RWtfs/5diKV1Kl1J1mVLsgT+xG8xvF8AFk+EBITHDQdE+xRP4xAaYlnUc3/vgsw==" saltValue="dH2kPjmknbG/tyo7/RM1vA==" spinCount="100000" sheet="1" objects="1" scenarios="1"/>
  <mergeCells count="2">
    <mergeCell ref="D2:N11"/>
    <mergeCell ref="M1:N1"/>
  </mergeCells>
  <conditionalFormatting sqref="B4">
    <cfRule type="expression" dxfId="480" priority="9">
      <formula>$C$5&lt;&gt;"Angiv CVR-nummer her"</formula>
    </cfRule>
  </conditionalFormatting>
  <conditionalFormatting sqref="B23:B33">
    <cfRule type="expression" dxfId="479" priority="10">
      <formula>IF($C$24:$C$34&lt;&gt;"Skriv navn på arrangementet",1,0)</formula>
    </cfRule>
  </conditionalFormatting>
  <conditionalFormatting sqref="I23:I32">
    <cfRule type="cellIs" dxfId="478" priority="8" operator="lessThan">
      <formula>0</formula>
    </cfRule>
  </conditionalFormatting>
  <conditionalFormatting sqref="B2:B3">
    <cfRule type="expression" dxfId="477" priority="7">
      <formula>$C$5&lt;&gt;"Angiv CVR-nummer her"</formula>
    </cfRule>
  </conditionalFormatting>
  <conditionalFormatting sqref="B10">
    <cfRule type="cellIs" dxfId="476" priority="4" operator="lessThan">
      <formula>0</formula>
    </cfRule>
  </conditionalFormatting>
  <conditionalFormatting sqref="L23:L32">
    <cfRule type="cellIs" dxfId="475" priority="2" operator="lessThan">
      <formula>0</formula>
    </cfRule>
  </conditionalFormatting>
  <conditionalFormatting sqref="M23:M32">
    <cfRule type="cellIs" dxfId="474" priority="1" operator="lessThan">
      <formula>0</formula>
    </cfRule>
  </conditionalFormatting>
  <pageMargins left="0.7" right="0.7" top="0.75" bottom="0.75" header="0.3" footer="0.3"/>
  <pageSetup paperSize="9" orientation="portrait" r:id="rId1"/>
  <ignoredErrors>
    <ignoredError sqref="D23 D25:D33 K24 I33:J33 K25:K32" calculatedColumn="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SUBTOTAL(109,Table3516131519[Budgetteret beløb])</f>
        <v>0</v>
      </c>
      <c r="D46" s="65">
        <f>SUBTOTAL(109,Table3516131519[Afholdt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SUBTOTAL(109,Table35317141820[Budgetteret beløb])</f>
        <v>0</v>
      </c>
      <c r="D65" s="65">
        <f>SUBTOTAL(109,Table35317141820[Afholdt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Table3516131519[[#Totals],[Afholdt beløb]]+Table35317141820[[#Totals],[Afholdt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276" priority="14">
      <formula>IF($D$4 &lt;&gt;"Angiv navn",1,0)</formula>
    </cfRule>
  </conditionalFormatting>
  <conditionalFormatting sqref="C6">
    <cfRule type="expression" dxfId="275" priority="13">
      <formula>IF($D$6&lt;&gt;"Angiv arrangementsstype",1,0)</formula>
    </cfRule>
  </conditionalFormatting>
  <conditionalFormatting sqref="C5">
    <cfRule type="expression" dxfId="274" priority="12">
      <formula>IF($D$5&lt;&gt;"Angiv sted",1,0)</formula>
    </cfRule>
  </conditionalFormatting>
  <conditionalFormatting sqref="C7">
    <cfRule type="expression" dxfId="273" priority="11">
      <formula>IF($D$7&lt;&gt;"Angiv antal",1,0)</formula>
    </cfRule>
  </conditionalFormatting>
  <conditionalFormatting sqref="C12">
    <cfRule type="expression" dxfId="272" priority="15">
      <formula>IF(AND($D$12&lt;&gt;"Vælg dato",#REF!="Ja"),1,0)</formula>
    </cfRule>
  </conditionalFormatting>
  <conditionalFormatting sqref="C13">
    <cfRule type="expression" dxfId="271" priority="16">
      <formula>IF(AND($D$13&lt;&gt;"Angiv antal",#REF!="Ja"),1,0)</formula>
    </cfRule>
  </conditionalFormatting>
  <conditionalFormatting sqref="B13">
    <cfRule type="expression" dxfId="270" priority="17">
      <formula>#REF!&lt;&gt;"Ja"</formula>
    </cfRule>
  </conditionalFormatting>
  <conditionalFormatting sqref="A11:D13">
    <cfRule type="expression" dxfId="269" priority="18">
      <formula>IF(#REF!&lt;&gt;"Ja",1,0)</formula>
    </cfRule>
  </conditionalFormatting>
  <conditionalFormatting sqref="D12:D13">
    <cfRule type="expression" dxfId="268" priority="19">
      <formula>IF(AND($E$12&lt;&gt;"Vælg dato",#REF!="Ja"),1,0)</formula>
    </cfRule>
  </conditionalFormatting>
  <conditionalFormatting sqref="B31:B45">
    <cfRule type="expression" dxfId="267" priority="10">
      <formula>IF(B31&lt;&gt;"Vælg eller skriv post",1,0)</formula>
    </cfRule>
  </conditionalFormatting>
  <conditionalFormatting sqref="E31:E45">
    <cfRule type="expression" dxfId="266" priority="8">
      <formula>IF(E31&lt;&gt;"Beskrivelse af post",1,0)</formula>
    </cfRule>
    <cfRule type="expression" dxfId="265" priority="9">
      <formula>B31 = "Øvrige"</formula>
    </cfRule>
  </conditionalFormatting>
  <conditionalFormatting sqref="F31:F45">
    <cfRule type="expression" dxfId="264" priority="6">
      <formula>IF(F31&lt;&gt;"Beskrivelse af post",1,0)</formula>
    </cfRule>
    <cfRule type="expression" dxfId="263" priority="7">
      <formula>#REF! = "Øvrige"</formula>
    </cfRule>
  </conditionalFormatting>
  <conditionalFormatting sqref="F48:F62">
    <cfRule type="expression" dxfId="262" priority="4">
      <formula>IF(F48&lt;&gt;"Beskrivelse af post",1,0)</formula>
    </cfRule>
    <cfRule type="expression" dxfId="261" priority="5">
      <formula>#REF! = "Øvrige"</formula>
    </cfRule>
  </conditionalFormatting>
  <conditionalFormatting sqref="E50:E64">
    <cfRule type="expression" dxfId="260" priority="2">
      <formula>IF(E50&lt;&gt;"Beskrivelse af post",1,0)</formula>
    </cfRule>
    <cfRule type="expression" dxfId="259" priority="3">
      <formula>B50 = "Øvrige"</formula>
    </cfRule>
  </conditionalFormatting>
  <conditionalFormatting sqref="A50:C64">
    <cfRule type="expression" dxfId="258" priority="1">
      <formula>IF(A50&lt;&gt;"Vælg eller skriv post",1,0)</formula>
    </cfRule>
  </conditionalFormatting>
  <dataValidations count="4">
    <dataValidation showErrorMessage="1" promptTitle="Forklaring" prompt="Datoen angiver den første dato du havde planlagt at afholde arrangementet._x000a_" sqref="C13"/>
    <dataValidation allowBlank="1" showInputMessage="1" showErrorMessage="1" promptTitle="Forklaring" prompt="Antal deltagere per afvikling skal opgøres som det mindste antal samtidige deltagere til arrangementet" sqref="C7"/>
    <dataValidation allowBlank="1" sqref="C6"/>
    <dataValidation showErrorMessage="1" promptTitle="Forklaring" prompt="Datoen angiver den sidste dato du havde planlagt at afholde arrangementet." sqref="D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'C:\Users\B059343\Desktop\ATK\[Budgetskema_kulturaktiviteter (3).xlsx]List'!#REF!</xm:f>
          </x14:formula1>
          <xm:sqref>B47:C47</xm:sqref>
        </x14:dataValidation>
        <x14:dataValidation type="list" allowBlank="1" showInputMessage="1" showErrorMessage="1">
          <x14:formula1>
            <xm:f>List!$W$2:$W$8</xm:f>
          </x14:formula1>
          <xm:sqref>B17:B26</xm:sqref>
        </x14:dataValidation>
        <x14:dataValidation type="list" allowBlank="1">
          <x14:formula1>
            <xm:f>List!$H$3:$H$17</xm:f>
          </x14:formula1>
          <xm:sqref>B31:B45</xm:sqref>
        </x14:dataValidation>
        <x14:dataValidation type="list" allowBlank="1">
          <x14:formula1>
            <xm:f>List!$S$3:$S$12</xm:f>
          </x14:formula1>
          <xm:sqref>B50:B64</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SUBTOTAL(109,Table351613151921[Budgetteret beløb])</f>
        <v>0</v>
      </c>
      <c r="D46" s="65">
        <f>SUBTOTAL(109,Table351613151921[Afholdt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SUBTOTAL(109,Table3531714182022[Budgetteret beløb])</f>
        <v>0</v>
      </c>
      <c r="D65" s="65">
        <f>SUBTOTAL(109,Table3531714182022[Afholdt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Table351613151921[[#Totals],[Afholdt beløb]]+Table3531714182022[[#Totals],[Afholdt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231" priority="14">
      <formula>IF($D$4 &lt;&gt;"Angiv navn",1,0)</formula>
    </cfRule>
  </conditionalFormatting>
  <conditionalFormatting sqref="C6">
    <cfRule type="expression" dxfId="230" priority="13">
      <formula>IF($D$6&lt;&gt;"Angiv arrangementsstype",1,0)</formula>
    </cfRule>
  </conditionalFormatting>
  <conditionalFormatting sqref="C5">
    <cfRule type="expression" dxfId="229" priority="12">
      <formula>IF($D$5&lt;&gt;"Angiv sted",1,0)</formula>
    </cfRule>
  </conditionalFormatting>
  <conditionalFormatting sqref="C7">
    <cfRule type="expression" dxfId="228" priority="11">
      <formula>IF($D$7&lt;&gt;"Angiv antal",1,0)</formula>
    </cfRule>
  </conditionalFormatting>
  <conditionalFormatting sqref="C12">
    <cfRule type="expression" dxfId="227" priority="15">
      <formula>IF(AND($D$12&lt;&gt;"Vælg dato",#REF!="Ja"),1,0)</formula>
    </cfRule>
  </conditionalFormatting>
  <conditionalFormatting sqref="C13">
    <cfRule type="expression" dxfId="226" priority="16">
      <formula>IF(AND($D$13&lt;&gt;"Angiv antal",#REF!="Ja"),1,0)</formula>
    </cfRule>
  </conditionalFormatting>
  <conditionalFormatting sqref="B13">
    <cfRule type="expression" dxfId="225" priority="17">
      <formula>#REF!&lt;&gt;"Ja"</formula>
    </cfRule>
  </conditionalFormatting>
  <conditionalFormatting sqref="A11:D13">
    <cfRule type="expression" dxfId="224" priority="18">
      <formula>IF(#REF!&lt;&gt;"Ja",1,0)</formula>
    </cfRule>
  </conditionalFormatting>
  <conditionalFormatting sqref="D12:D13">
    <cfRule type="expression" dxfId="223" priority="19">
      <formula>IF(AND($E$12&lt;&gt;"Vælg dato",#REF!="Ja"),1,0)</formula>
    </cfRule>
  </conditionalFormatting>
  <conditionalFormatting sqref="B31:B45">
    <cfRule type="expression" dxfId="222" priority="10">
      <formula>IF(B31&lt;&gt;"Vælg eller skriv post",1,0)</formula>
    </cfRule>
  </conditionalFormatting>
  <conditionalFormatting sqref="E31:E45">
    <cfRule type="expression" dxfId="221" priority="8">
      <formula>IF(E31&lt;&gt;"Beskrivelse af post",1,0)</formula>
    </cfRule>
    <cfRule type="expression" dxfId="220" priority="9">
      <formula>B31 = "Øvrige"</formula>
    </cfRule>
  </conditionalFormatting>
  <conditionalFormatting sqref="F31:F45">
    <cfRule type="expression" dxfId="219" priority="6">
      <formula>IF(F31&lt;&gt;"Beskrivelse af post",1,0)</formula>
    </cfRule>
    <cfRule type="expression" dxfId="218" priority="7">
      <formula>#REF! = "Øvrige"</formula>
    </cfRule>
  </conditionalFormatting>
  <conditionalFormatting sqref="F48:F62">
    <cfRule type="expression" dxfId="217" priority="4">
      <formula>IF(F48&lt;&gt;"Beskrivelse af post",1,0)</formula>
    </cfRule>
    <cfRule type="expression" dxfId="216" priority="5">
      <formula>#REF! = "Øvrige"</formula>
    </cfRule>
  </conditionalFormatting>
  <conditionalFormatting sqref="E50:E64">
    <cfRule type="expression" dxfId="215" priority="2">
      <formula>IF(E50&lt;&gt;"Beskrivelse af post",1,0)</formula>
    </cfRule>
    <cfRule type="expression" dxfId="214" priority="3">
      <formula>B50 = "Øvrige"</formula>
    </cfRule>
  </conditionalFormatting>
  <conditionalFormatting sqref="A50:C64">
    <cfRule type="expression" dxfId="213" priority="1">
      <formula>IF(A50&lt;&gt;"Vælg eller skriv post",1,0)</formula>
    </cfRule>
  </conditionalFormatting>
  <dataValidations count="4">
    <dataValidation showErrorMessage="1" promptTitle="Forklaring" prompt="Datoen angiver den sidste dato du havde planlagt at afholde arrangementet." sqref="D13"/>
    <dataValidation allowBlank="1" sqref="C6"/>
    <dataValidation allowBlank="1" showInputMessage="1" showErrorMessage="1" promptTitle="Forklaring" prompt="Antal deltagere per afvikling skal opgøres som det mindste antal samtidige deltagere til arrangementet" sqref="C7"/>
    <dataValidation showErrorMessage="1" promptTitle="Forklaring" prompt="Datoen angiver den første dato du havde planlagt at afholde arrangementet._x000a_" sqref="C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x14:formula1>
            <xm:f>List!$S$3:$S$12</xm:f>
          </x14:formula1>
          <xm:sqref>B50:B64</xm:sqref>
        </x14:dataValidation>
        <x14:dataValidation type="list" allowBlank="1">
          <x14:formula1>
            <xm:f>List!$H$3:$H$17</xm:f>
          </x14:formula1>
          <xm:sqref>B31:B45</xm:sqref>
        </x14:dataValidation>
        <x14:dataValidation type="list" allowBlank="1" showInputMessage="1" showErrorMessage="1">
          <x14:formula1>
            <xm:f>List!$W$2:$W$8</xm:f>
          </x14:formula1>
          <xm:sqref>B17:B26</xm:sqref>
        </x14:dataValidation>
        <x14:dataValidation type="list" allowBlank="1" showInputMessage="1" showErrorMessage="1">
          <x14:formula1>
            <xm:f>'C:\Users\B059343\Desktop\ATK\[Budgetskema_kulturaktiviteter (3).xlsx]List'!#REF!</xm:f>
          </x14:formula1>
          <xm:sqref>B47:C47</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SUBTOTAL(109,Table35161315192123[Budgetteret beløb])</f>
        <v>0</v>
      </c>
      <c r="D46" s="65">
        <f>SUBTOTAL(109,Table35161315192123[Afholdt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SUBTOTAL(109,Table353171418202224[Budgetteret beløb])</f>
        <v>0</v>
      </c>
      <c r="D65" s="65">
        <f>SUBTOTAL(109,Table353171418202224[Afholdt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Table35161315192123[[#Totals],[Afholdt beløb]]+Table353171418202224[[#Totals],[Afholdt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186" priority="14">
      <formula>IF($D$4 &lt;&gt;"Angiv navn",1,0)</formula>
    </cfRule>
  </conditionalFormatting>
  <conditionalFormatting sqref="C6">
    <cfRule type="expression" dxfId="185" priority="13">
      <formula>IF($D$6&lt;&gt;"Angiv arrangementsstype",1,0)</formula>
    </cfRule>
  </conditionalFormatting>
  <conditionalFormatting sqref="C5">
    <cfRule type="expression" dxfId="184" priority="12">
      <formula>IF($D$5&lt;&gt;"Angiv sted",1,0)</formula>
    </cfRule>
  </conditionalFormatting>
  <conditionalFormatting sqref="C7">
    <cfRule type="expression" dxfId="183" priority="11">
      <formula>IF($D$7&lt;&gt;"Angiv antal",1,0)</formula>
    </cfRule>
  </conditionalFormatting>
  <conditionalFormatting sqref="C12">
    <cfRule type="expression" dxfId="182" priority="15">
      <formula>IF(AND($D$12&lt;&gt;"Vælg dato",#REF!="Ja"),1,0)</formula>
    </cfRule>
  </conditionalFormatting>
  <conditionalFormatting sqref="C13">
    <cfRule type="expression" dxfId="181" priority="16">
      <formula>IF(AND($D$13&lt;&gt;"Angiv antal",#REF!="Ja"),1,0)</formula>
    </cfRule>
  </conditionalFormatting>
  <conditionalFormatting sqref="B13">
    <cfRule type="expression" dxfId="180" priority="17">
      <formula>#REF!&lt;&gt;"Ja"</formula>
    </cfRule>
  </conditionalFormatting>
  <conditionalFormatting sqref="A11:D13">
    <cfRule type="expression" dxfId="179" priority="18">
      <formula>IF(#REF!&lt;&gt;"Ja",1,0)</formula>
    </cfRule>
  </conditionalFormatting>
  <conditionalFormatting sqref="D12:D13">
    <cfRule type="expression" dxfId="178" priority="19">
      <formula>IF(AND($E$12&lt;&gt;"Vælg dato",#REF!="Ja"),1,0)</formula>
    </cfRule>
  </conditionalFormatting>
  <conditionalFormatting sqref="B31:B45">
    <cfRule type="expression" dxfId="177" priority="10">
      <formula>IF(B31&lt;&gt;"Vælg eller skriv post",1,0)</formula>
    </cfRule>
  </conditionalFormatting>
  <conditionalFormatting sqref="E31:E45">
    <cfRule type="expression" dxfId="176" priority="8">
      <formula>IF(E31&lt;&gt;"Beskrivelse af post",1,0)</formula>
    </cfRule>
    <cfRule type="expression" dxfId="175" priority="9">
      <formula>B31 = "Øvrige"</formula>
    </cfRule>
  </conditionalFormatting>
  <conditionalFormatting sqref="F31:F45">
    <cfRule type="expression" dxfId="174" priority="6">
      <formula>IF(F31&lt;&gt;"Beskrivelse af post",1,0)</formula>
    </cfRule>
    <cfRule type="expression" dxfId="173" priority="7">
      <formula>#REF! = "Øvrige"</formula>
    </cfRule>
  </conditionalFormatting>
  <conditionalFormatting sqref="F48:F62">
    <cfRule type="expression" dxfId="172" priority="4">
      <formula>IF(F48&lt;&gt;"Beskrivelse af post",1,0)</formula>
    </cfRule>
    <cfRule type="expression" dxfId="171" priority="5">
      <formula>#REF! = "Øvrige"</formula>
    </cfRule>
  </conditionalFormatting>
  <conditionalFormatting sqref="E50:E64">
    <cfRule type="expression" dxfId="170" priority="2">
      <formula>IF(E50&lt;&gt;"Beskrivelse af post",1,0)</formula>
    </cfRule>
    <cfRule type="expression" dxfId="169" priority="3">
      <formula>B50 = "Øvrige"</formula>
    </cfRule>
  </conditionalFormatting>
  <conditionalFormatting sqref="A50:C64">
    <cfRule type="expression" dxfId="168" priority="1">
      <formula>IF(A50&lt;&gt;"Vælg eller skriv post",1,0)</formula>
    </cfRule>
  </conditionalFormatting>
  <dataValidations count="4">
    <dataValidation showErrorMessage="1" promptTitle="Forklaring" prompt="Datoen angiver den første dato du havde planlagt at afholde arrangementet._x000a_" sqref="C13"/>
    <dataValidation allowBlank="1" showInputMessage="1" showErrorMessage="1" promptTitle="Forklaring" prompt="Antal deltagere per afvikling skal opgøres som det mindste antal samtidige deltagere til arrangementet" sqref="C7"/>
    <dataValidation allowBlank="1" sqref="C6"/>
    <dataValidation showErrorMessage="1" promptTitle="Forklaring" prompt="Datoen angiver den sidste dato du havde planlagt at afholde arrangementet." sqref="D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'C:\Users\B059343\Desktop\ATK\[Budgetskema_kulturaktiviteter (3).xlsx]List'!#REF!</xm:f>
          </x14:formula1>
          <xm:sqref>B47:C47</xm:sqref>
        </x14:dataValidation>
        <x14:dataValidation type="list" allowBlank="1" showInputMessage="1" showErrorMessage="1">
          <x14:formula1>
            <xm:f>List!$W$2:$W$8</xm:f>
          </x14:formula1>
          <xm:sqref>B17:B26</xm:sqref>
        </x14:dataValidation>
        <x14:dataValidation type="list" allowBlank="1">
          <x14:formula1>
            <xm:f>List!$H$3:$H$17</xm:f>
          </x14:formula1>
          <xm:sqref>B31:B45</xm:sqref>
        </x14:dataValidation>
        <x14:dataValidation type="list" allowBlank="1">
          <x14:formula1>
            <xm:f>List!$S$3:$S$12</xm:f>
          </x14:formula1>
          <xm:sqref>B50:B64</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SUBTOTAL(109,Table3516131519212325[Budgetteret beløb])</f>
        <v>0</v>
      </c>
      <c r="D46" s="65">
        <f>SUBTOTAL(109,Table3516131519212325[Afholdt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SUBTOTAL(109,Table35317141820222426[Budgetteret beløb])</f>
        <v>0</v>
      </c>
      <c r="D65" s="65">
        <f>SUBTOTAL(109,Table35317141820222426[Afholdt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Table3516131519212325[[#Totals],[Afholdt beløb]]+Table35317141820222426[[#Totals],[Afholdt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141" priority="14">
      <formula>IF($D$4 &lt;&gt;"Angiv navn",1,0)</formula>
    </cfRule>
  </conditionalFormatting>
  <conditionalFormatting sqref="C6">
    <cfRule type="expression" dxfId="140" priority="13">
      <formula>IF($D$6&lt;&gt;"Angiv arrangementsstype",1,0)</formula>
    </cfRule>
  </conditionalFormatting>
  <conditionalFormatting sqref="C5">
    <cfRule type="expression" dxfId="139" priority="12">
      <formula>IF($D$5&lt;&gt;"Angiv sted",1,0)</formula>
    </cfRule>
  </conditionalFormatting>
  <conditionalFormatting sqref="C7">
    <cfRule type="expression" dxfId="138" priority="11">
      <formula>IF($D$7&lt;&gt;"Angiv antal",1,0)</formula>
    </cfRule>
  </conditionalFormatting>
  <conditionalFormatting sqref="C12">
    <cfRule type="expression" dxfId="137" priority="15">
      <formula>IF(AND($D$12&lt;&gt;"Vælg dato",#REF!="Ja"),1,0)</formula>
    </cfRule>
  </conditionalFormatting>
  <conditionalFormatting sqref="C13">
    <cfRule type="expression" dxfId="136" priority="16">
      <formula>IF(AND($D$13&lt;&gt;"Angiv antal",#REF!="Ja"),1,0)</formula>
    </cfRule>
  </conditionalFormatting>
  <conditionalFormatting sqref="B13">
    <cfRule type="expression" dxfId="135" priority="17">
      <formula>#REF!&lt;&gt;"Ja"</formula>
    </cfRule>
  </conditionalFormatting>
  <conditionalFormatting sqref="A11:D13">
    <cfRule type="expression" dxfId="134" priority="18">
      <formula>IF(#REF!&lt;&gt;"Ja",1,0)</formula>
    </cfRule>
  </conditionalFormatting>
  <conditionalFormatting sqref="D12:D13">
    <cfRule type="expression" dxfId="133" priority="19">
      <formula>IF(AND($E$12&lt;&gt;"Vælg dato",#REF!="Ja"),1,0)</formula>
    </cfRule>
  </conditionalFormatting>
  <conditionalFormatting sqref="B31:B45">
    <cfRule type="expression" dxfId="132" priority="10">
      <formula>IF(B31&lt;&gt;"Vælg eller skriv post",1,0)</formula>
    </cfRule>
  </conditionalFormatting>
  <conditionalFormatting sqref="E31:E45">
    <cfRule type="expression" dxfId="131" priority="8">
      <formula>IF(E31&lt;&gt;"Beskrivelse af post",1,0)</formula>
    </cfRule>
    <cfRule type="expression" dxfId="130" priority="9">
      <formula>B31 = "Øvrige"</formula>
    </cfRule>
  </conditionalFormatting>
  <conditionalFormatting sqref="F31:F45">
    <cfRule type="expression" dxfId="129" priority="6">
      <formula>IF(F31&lt;&gt;"Beskrivelse af post",1,0)</formula>
    </cfRule>
    <cfRule type="expression" dxfId="128" priority="7">
      <formula>#REF! = "Øvrige"</formula>
    </cfRule>
  </conditionalFormatting>
  <conditionalFormatting sqref="F48:F62">
    <cfRule type="expression" dxfId="127" priority="4">
      <formula>IF(F48&lt;&gt;"Beskrivelse af post",1,0)</formula>
    </cfRule>
    <cfRule type="expression" dxfId="126" priority="5">
      <formula>#REF! = "Øvrige"</formula>
    </cfRule>
  </conditionalFormatting>
  <conditionalFormatting sqref="E50:E64">
    <cfRule type="expression" dxfId="125" priority="2">
      <formula>IF(E50&lt;&gt;"Beskrivelse af post",1,0)</formula>
    </cfRule>
    <cfRule type="expression" dxfId="124" priority="3">
      <formula>B50 = "Øvrige"</formula>
    </cfRule>
  </conditionalFormatting>
  <conditionalFormatting sqref="A50:C64">
    <cfRule type="expression" dxfId="123" priority="1">
      <formula>IF(A50&lt;&gt;"Vælg eller skriv post",1,0)</formula>
    </cfRule>
  </conditionalFormatting>
  <dataValidations count="4">
    <dataValidation showErrorMessage="1" promptTitle="Forklaring" prompt="Datoen angiver den sidste dato du havde planlagt at afholde arrangementet." sqref="D13"/>
    <dataValidation allowBlank="1" sqref="C6"/>
    <dataValidation allowBlank="1" showInputMessage="1" showErrorMessage="1" promptTitle="Forklaring" prompt="Antal deltagere per afvikling skal opgøres som det mindste antal samtidige deltagere til arrangementet" sqref="C7"/>
    <dataValidation showErrorMessage="1" promptTitle="Forklaring" prompt="Datoen angiver den første dato du havde planlagt at afholde arrangementet._x000a_" sqref="C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x14:formula1>
            <xm:f>List!$S$3:$S$12</xm:f>
          </x14:formula1>
          <xm:sqref>B50:B64</xm:sqref>
        </x14:dataValidation>
        <x14:dataValidation type="list" allowBlank="1">
          <x14:formula1>
            <xm:f>List!$H$3:$H$17</xm:f>
          </x14:formula1>
          <xm:sqref>B31:B45</xm:sqref>
        </x14:dataValidation>
        <x14:dataValidation type="list" allowBlank="1" showInputMessage="1" showErrorMessage="1">
          <x14:formula1>
            <xm:f>List!$W$2:$W$8</xm:f>
          </x14:formula1>
          <xm:sqref>B17:B26</xm:sqref>
        </x14:dataValidation>
        <x14:dataValidation type="list" allowBlank="1" showInputMessage="1" showErrorMessage="1">
          <x14:formula1>
            <xm:f>'C:\Users\B059343\Desktop\ATK\[Budgetskema_kulturaktiviteter (3).xlsx]List'!#REF!</xm:f>
          </x14:formula1>
          <xm:sqref>B47:C47</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v>0</v>
      </c>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SUBTOTAL(109,Table351613151921232527[Budgetteret beløb])</f>
        <v>0</v>
      </c>
      <c r="D46" s="65">
        <f>SUBTOTAL(109,Table351613151921232527[Afholdt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SUBTOTAL(109,Table3531714182022242628[Budgetteret beløb])</f>
        <v>0</v>
      </c>
      <c r="D65" s="65">
        <f>SUBTOTAL(109,Table3531714182022242628[Afholdt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Table351613151921232527[[#Totals],[Afholdt beløb]]+Table3531714182022242628[[#Totals],[Afholdt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96" priority="14">
      <formula>IF($D$4 &lt;&gt;"Angiv navn",1,0)</formula>
    </cfRule>
  </conditionalFormatting>
  <conditionalFormatting sqref="C6">
    <cfRule type="expression" dxfId="95" priority="13">
      <formula>IF($D$6&lt;&gt;"Angiv arrangementsstype",1,0)</formula>
    </cfRule>
  </conditionalFormatting>
  <conditionalFormatting sqref="C5">
    <cfRule type="expression" dxfId="94" priority="12">
      <formula>IF($D$5&lt;&gt;"Angiv sted",1,0)</formula>
    </cfRule>
  </conditionalFormatting>
  <conditionalFormatting sqref="C7">
    <cfRule type="expression" dxfId="93" priority="11">
      <formula>IF($D$7&lt;&gt;"Angiv antal",1,0)</formula>
    </cfRule>
  </conditionalFormatting>
  <conditionalFormatting sqref="C12">
    <cfRule type="expression" dxfId="92" priority="15">
      <formula>IF(AND($D$12&lt;&gt;"Vælg dato",#REF!="Ja"),1,0)</formula>
    </cfRule>
  </conditionalFormatting>
  <conditionalFormatting sqref="C13">
    <cfRule type="expression" dxfId="91" priority="16">
      <formula>IF(AND($D$13&lt;&gt;"Angiv antal",#REF!="Ja"),1,0)</formula>
    </cfRule>
  </conditionalFormatting>
  <conditionalFormatting sqref="B13">
    <cfRule type="expression" dxfId="90" priority="17">
      <formula>#REF!&lt;&gt;"Ja"</formula>
    </cfRule>
  </conditionalFormatting>
  <conditionalFormatting sqref="A11:D13">
    <cfRule type="expression" dxfId="89" priority="18">
      <formula>IF(#REF!&lt;&gt;"Ja",1,0)</formula>
    </cfRule>
  </conditionalFormatting>
  <conditionalFormatting sqref="D12:D13">
    <cfRule type="expression" dxfId="88" priority="19">
      <formula>IF(AND($E$12&lt;&gt;"Vælg dato",#REF!="Ja"),1,0)</formula>
    </cfRule>
  </conditionalFormatting>
  <conditionalFormatting sqref="B31:B45">
    <cfRule type="expression" dxfId="87" priority="10">
      <formula>IF(B31&lt;&gt;"Vælg eller skriv post",1,0)</formula>
    </cfRule>
  </conditionalFormatting>
  <conditionalFormatting sqref="E31:E45">
    <cfRule type="expression" dxfId="86" priority="8">
      <formula>IF(E31&lt;&gt;"Beskrivelse af post",1,0)</formula>
    </cfRule>
    <cfRule type="expression" dxfId="85" priority="9">
      <formula>B31 = "Øvrige"</formula>
    </cfRule>
  </conditionalFormatting>
  <conditionalFormatting sqref="F31:F45">
    <cfRule type="expression" dxfId="84" priority="6">
      <formula>IF(F31&lt;&gt;"Beskrivelse af post",1,0)</formula>
    </cfRule>
    <cfRule type="expression" dxfId="83" priority="7">
      <formula>#REF! = "Øvrige"</formula>
    </cfRule>
  </conditionalFormatting>
  <conditionalFormatting sqref="F48:F62">
    <cfRule type="expression" dxfId="82" priority="4">
      <formula>IF(F48&lt;&gt;"Beskrivelse af post",1,0)</formula>
    </cfRule>
    <cfRule type="expression" dxfId="81" priority="5">
      <formula>#REF! = "Øvrige"</formula>
    </cfRule>
  </conditionalFormatting>
  <conditionalFormatting sqref="E50:E64">
    <cfRule type="expression" dxfId="80" priority="2">
      <formula>IF(E50&lt;&gt;"Beskrivelse af post",1,0)</formula>
    </cfRule>
    <cfRule type="expression" dxfId="79" priority="3">
      <formula>B50 = "Øvrige"</formula>
    </cfRule>
  </conditionalFormatting>
  <conditionalFormatting sqref="A50:C64">
    <cfRule type="expression" dxfId="78" priority="1">
      <formula>IF(A50&lt;&gt;"Vælg eller skriv post",1,0)</formula>
    </cfRule>
  </conditionalFormatting>
  <dataValidations count="4">
    <dataValidation showErrorMessage="1" promptTitle="Forklaring" prompt="Datoen angiver den første dato du havde planlagt at afholde arrangementet._x000a_" sqref="C13"/>
    <dataValidation allowBlank="1" showInputMessage="1" showErrorMessage="1" promptTitle="Forklaring" prompt="Antal deltagere per afvikling skal opgøres som det mindste antal samtidige deltagere til arrangementet" sqref="C7"/>
    <dataValidation allowBlank="1" sqref="C6"/>
    <dataValidation showErrorMessage="1" promptTitle="Forklaring" prompt="Datoen angiver den sidste dato du havde planlagt at afholde arrangementet." sqref="D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'C:\Users\B059343\Desktop\ATK\[Budgetskema_kulturaktiviteter (3).xlsx]List'!#REF!</xm:f>
          </x14:formula1>
          <xm:sqref>B47:C47</xm:sqref>
        </x14:dataValidation>
        <x14:dataValidation type="list" allowBlank="1" showInputMessage="1" showErrorMessage="1">
          <x14:formula1>
            <xm:f>List!$W$2:$W$8</xm:f>
          </x14:formula1>
          <xm:sqref>B17:B26</xm:sqref>
        </x14:dataValidation>
        <x14:dataValidation type="list" allowBlank="1">
          <x14:formula1>
            <xm:f>List!$H$3:$H$17</xm:f>
          </x14:formula1>
          <xm:sqref>B31:B45</xm:sqref>
        </x14:dataValidation>
        <x14:dataValidation type="list" allowBlank="1">
          <x14:formula1>
            <xm:f>List!$S$3:$S$12</xm:f>
          </x14:formula1>
          <xm:sqref>B50:B64</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election activeCell="C12" sqref="C12"/>
    </sheetView>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v>0</v>
      </c>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SUBTOTAL(109,Table35161315192123252729[Budgetteret beløb])</f>
        <v>0</v>
      </c>
      <c r="D46" s="65">
        <f>SUBTOTAL(109,Table35161315192123252729[Afholdt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c r="D50" s="33"/>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SUBTOTAL(109,Table353171418202224262830[Budgetteret beløb])</f>
        <v>0</v>
      </c>
      <c r="D65" s="65">
        <f>SUBTOTAL(109,Table353171418202224262830[Afholdt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Table35161315192123252729[[#Totals],[Afholdt beløb]]+Table353171418202224262830[[#Totals],[Afholdt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51" priority="14">
      <formula>IF($D$4 &lt;&gt;"Angiv navn",1,0)</formula>
    </cfRule>
  </conditionalFormatting>
  <conditionalFormatting sqref="C6">
    <cfRule type="expression" dxfId="50" priority="13">
      <formula>IF($D$6&lt;&gt;"Angiv arrangementsstype",1,0)</formula>
    </cfRule>
  </conditionalFormatting>
  <conditionalFormatting sqref="C5">
    <cfRule type="expression" dxfId="49" priority="12">
      <formula>IF($D$5&lt;&gt;"Angiv sted",1,0)</formula>
    </cfRule>
  </conditionalFormatting>
  <conditionalFormatting sqref="C7">
    <cfRule type="expression" dxfId="48" priority="11">
      <formula>IF($D$7&lt;&gt;"Angiv antal",1,0)</formula>
    </cfRule>
  </conditionalFormatting>
  <conditionalFormatting sqref="C12">
    <cfRule type="expression" dxfId="47" priority="15">
      <formula>IF(AND($D$12&lt;&gt;"Vælg dato",#REF!="Ja"),1,0)</formula>
    </cfRule>
  </conditionalFormatting>
  <conditionalFormatting sqref="C13">
    <cfRule type="expression" dxfId="46" priority="16">
      <formula>IF(AND($D$13&lt;&gt;"Angiv antal",#REF!="Ja"),1,0)</formula>
    </cfRule>
  </conditionalFormatting>
  <conditionalFormatting sqref="B13">
    <cfRule type="expression" dxfId="45" priority="17">
      <formula>#REF!&lt;&gt;"Ja"</formula>
    </cfRule>
  </conditionalFormatting>
  <conditionalFormatting sqref="A11:D13">
    <cfRule type="expression" dxfId="44" priority="18">
      <formula>IF(#REF!&lt;&gt;"Ja",1,0)</formula>
    </cfRule>
  </conditionalFormatting>
  <conditionalFormatting sqref="D12:D13">
    <cfRule type="expression" dxfId="43" priority="19">
      <formula>IF(AND($E$12&lt;&gt;"Vælg dato",#REF!="Ja"),1,0)</formula>
    </cfRule>
  </conditionalFormatting>
  <conditionalFormatting sqref="B31:B45">
    <cfRule type="expression" dxfId="42" priority="10">
      <formula>IF(B31&lt;&gt;"Vælg eller skriv post",1,0)</formula>
    </cfRule>
  </conditionalFormatting>
  <conditionalFormatting sqref="E31:E45">
    <cfRule type="expression" dxfId="41" priority="8">
      <formula>IF(E31&lt;&gt;"Beskrivelse af post",1,0)</formula>
    </cfRule>
    <cfRule type="expression" dxfId="40" priority="9">
      <formula>B31 = "Øvrige"</formula>
    </cfRule>
  </conditionalFormatting>
  <conditionalFormatting sqref="F31:F45">
    <cfRule type="expression" dxfId="39" priority="6">
      <formula>IF(F31&lt;&gt;"Beskrivelse af post",1,0)</formula>
    </cfRule>
    <cfRule type="expression" dxfId="38" priority="7">
      <formula>#REF! = "Øvrige"</formula>
    </cfRule>
  </conditionalFormatting>
  <conditionalFormatting sqref="F48:F62">
    <cfRule type="expression" dxfId="37" priority="4">
      <formula>IF(F48&lt;&gt;"Beskrivelse af post",1,0)</formula>
    </cfRule>
    <cfRule type="expression" dxfId="36" priority="5">
      <formula>#REF! = "Øvrige"</formula>
    </cfRule>
  </conditionalFormatting>
  <conditionalFormatting sqref="E50:E64">
    <cfRule type="expression" dxfId="35" priority="2">
      <formula>IF(E50&lt;&gt;"Beskrivelse af post",1,0)</formula>
    </cfRule>
    <cfRule type="expression" dxfId="34" priority="3">
      <formula>B50 = "Øvrige"</formula>
    </cfRule>
  </conditionalFormatting>
  <conditionalFormatting sqref="A50:C64">
    <cfRule type="expression" dxfId="33" priority="1">
      <formula>IF(A50&lt;&gt;"Vælg eller skriv post",1,0)</formula>
    </cfRule>
  </conditionalFormatting>
  <dataValidations count="4">
    <dataValidation showErrorMessage="1" promptTitle="Forklaring" prompt="Datoen angiver den sidste dato du havde planlagt at afholde arrangementet." sqref="D13"/>
    <dataValidation allowBlank="1" sqref="C6"/>
    <dataValidation allowBlank="1" showInputMessage="1" showErrorMessage="1" promptTitle="Forklaring" prompt="Antal deltagere per afvikling skal opgøres som det mindste antal samtidige deltagere til arrangementet" sqref="C7"/>
    <dataValidation showErrorMessage="1" promptTitle="Forklaring" prompt="Datoen angiver den første dato du havde planlagt at afholde arrangementet._x000a_" sqref="C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x14:formula1>
            <xm:f>List!$S$3:$S$12</xm:f>
          </x14:formula1>
          <xm:sqref>B50:B64</xm:sqref>
        </x14:dataValidation>
        <x14:dataValidation type="list" allowBlank="1">
          <x14:formula1>
            <xm:f>List!$H$3:$H$17</xm:f>
          </x14:formula1>
          <xm:sqref>B31:B45</xm:sqref>
        </x14:dataValidation>
        <x14:dataValidation type="list" allowBlank="1" showInputMessage="1" showErrorMessage="1">
          <x14:formula1>
            <xm:f>List!$W$2:$W$8</xm:f>
          </x14:formula1>
          <xm:sqref>B17:B26</xm:sqref>
        </x14:dataValidation>
        <x14:dataValidation type="list" allowBlank="1" showInputMessage="1" showErrorMessage="1">
          <x14:formula1>
            <xm:f>'C:\Users\B059343\Desktop\ATK\[Budgetskema_kulturaktiviteter (3).xlsx]List'!#REF!</xm:f>
          </x14:formula1>
          <xm:sqref>B47:C47</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4"/>
  <sheetViews>
    <sheetView topLeftCell="E1" workbookViewId="0">
      <selection activeCell="Q64" sqref="Q64"/>
    </sheetView>
  </sheetViews>
  <sheetFormatPr defaultRowHeight="15" x14ac:dyDescent="0.25"/>
  <cols>
    <col min="2" max="2" width="56.85546875" bestFit="1" customWidth="1"/>
    <col min="5" max="5" width="37.28515625" bestFit="1" customWidth="1"/>
    <col min="8" max="8" width="32.7109375" bestFit="1" customWidth="1"/>
    <col min="11" max="11" width="16" bestFit="1" customWidth="1"/>
    <col min="17" max="17" width="10.28515625" bestFit="1" customWidth="1"/>
    <col min="19" max="19" width="47.5703125" bestFit="1" customWidth="1"/>
    <col min="22" max="22" width="17.42578125" customWidth="1"/>
    <col min="23" max="23" width="38.42578125" customWidth="1"/>
  </cols>
  <sheetData>
    <row r="1" spans="1:23" x14ac:dyDescent="0.25">
      <c r="A1" s="24"/>
      <c r="B1" s="24"/>
      <c r="C1" s="24"/>
      <c r="D1" s="24"/>
      <c r="E1" s="57"/>
      <c r="F1" s="57"/>
      <c r="G1" s="57"/>
      <c r="H1" s="57" t="s">
        <v>57</v>
      </c>
      <c r="I1" s="57"/>
      <c r="J1" s="57"/>
      <c r="K1" s="24"/>
      <c r="L1" s="24"/>
      <c r="M1" s="57"/>
      <c r="N1" s="24"/>
      <c r="O1" s="24"/>
      <c r="P1" s="57"/>
      <c r="Q1" s="24"/>
      <c r="R1" s="24"/>
      <c r="S1" s="24"/>
      <c r="T1" s="24"/>
    </row>
    <row r="2" spans="1:23" x14ac:dyDescent="0.25">
      <c r="A2" s="24"/>
      <c r="B2" s="58" t="s">
        <v>58</v>
      </c>
      <c r="C2" s="24"/>
      <c r="D2" s="58" t="s">
        <v>27</v>
      </c>
      <c r="E2" s="58" t="s">
        <v>14</v>
      </c>
      <c r="F2" s="58" t="s">
        <v>59</v>
      </c>
      <c r="G2" s="58" t="s">
        <v>50</v>
      </c>
      <c r="H2" s="56" t="s">
        <v>14</v>
      </c>
      <c r="I2" s="56"/>
      <c r="J2" s="57" t="s">
        <v>60</v>
      </c>
      <c r="K2" s="24" t="s">
        <v>61</v>
      </c>
      <c r="L2" s="24"/>
      <c r="M2" s="57" t="s">
        <v>60</v>
      </c>
      <c r="N2" s="24" t="s">
        <v>62</v>
      </c>
      <c r="O2" s="24"/>
      <c r="P2" s="57" t="s">
        <v>60</v>
      </c>
      <c r="Q2" s="24" t="s">
        <v>23</v>
      </c>
      <c r="R2" s="24"/>
      <c r="S2" s="24" t="s">
        <v>14</v>
      </c>
      <c r="T2" s="24"/>
      <c r="V2" t="s">
        <v>60</v>
      </c>
      <c r="W2" s="24" t="s">
        <v>53</v>
      </c>
    </row>
    <row r="3" spans="1:23" x14ac:dyDescent="0.25">
      <c r="A3" s="57" t="s">
        <v>60</v>
      </c>
      <c r="B3" s="56" t="s">
        <v>63</v>
      </c>
      <c r="C3" s="24"/>
      <c r="D3" s="57" t="s">
        <v>60</v>
      </c>
      <c r="E3" s="59" t="s">
        <v>64</v>
      </c>
      <c r="F3" s="59"/>
      <c r="G3" s="57" t="s">
        <v>60</v>
      </c>
      <c r="H3" s="60" t="s">
        <v>65</v>
      </c>
      <c r="I3" s="24"/>
      <c r="J3" s="24"/>
      <c r="K3" s="24" t="s">
        <v>66</v>
      </c>
      <c r="L3" s="24"/>
      <c r="M3" s="24"/>
      <c r="N3" s="24" t="s">
        <v>67</v>
      </c>
      <c r="O3" s="24"/>
      <c r="P3" s="24"/>
      <c r="Q3" s="61">
        <v>44256</v>
      </c>
      <c r="R3" s="24"/>
      <c r="S3" s="60" t="s">
        <v>68</v>
      </c>
      <c r="T3" s="24"/>
      <c r="W3" s="24" t="s">
        <v>35</v>
      </c>
    </row>
    <row r="4" spans="1:23" x14ac:dyDescent="0.25">
      <c r="A4" s="24"/>
      <c r="B4" s="24" t="s">
        <v>69</v>
      </c>
      <c r="C4" s="24"/>
      <c r="D4" s="24"/>
      <c r="E4" s="59" t="s">
        <v>70</v>
      </c>
      <c r="F4" s="59"/>
      <c r="G4" s="24"/>
      <c r="H4" s="60" t="s">
        <v>71</v>
      </c>
      <c r="I4" s="24"/>
      <c r="J4" s="24"/>
      <c r="K4" s="24" t="s">
        <v>72</v>
      </c>
      <c r="L4" s="24"/>
      <c r="M4" s="24"/>
      <c r="N4" s="24" t="s">
        <v>43</v>
      </c>
      <c r="O4" s="24"/>
      <c r="P4" s="24"/>
      <c r="Q4" s="61">
        <v>44257</v>
      </c>
      <c r="R4" s="24"/>
      <c r="S4" s="60" t="s">
        <v>73</v>
      </c>
      <c r="T4" s="24"/>
      <c r="W4" s="24" t="s">
        <v>36</v>
      </c>
    </row>
    <row r="5" spans="1:23" x14ac:dyDescent="0.25">
      <c r="A5" s="24"/>
      <c r="B5" s="24" t="s">
        <v>74</v>
      </c>
      <c r="C5" s="24"/>
      <c r="D5" s="24"/>
      <c r="E5" s="59" t="s">
        <v>75</v>
      </c>
      <c r="F5" s="59"/>
      <c r="G5" s="24"/>
      <c r="H5" s="60" t="s">
        <v>76</v>
      </c>
      <c r="I5" s="24"/>
      <c r="J5" s="24"/>
      <c r="K5" s="24" t="s">
        <v>77</v>
      </c>
      <c r="L5" s="24"/>
      <c r="M5" s="24"/>
      <c r="N5" s="24" t="s">
        <v>44</v>
      </c>
      <c r="O5" s="24"/>
      <c r="P5" s="24"/>
      <c r="Q5" s="61">
        <v>44258</v>
      </c>
      <c r="R5" s="24"/>
      <c r="S5" s="60" t="s">
        <v>78</v>
      </c>
      <c r="T5" s="24"/>
      <c r="W5" s="24" t="s">
        <v>29</v>
      </c>
    </row>
    <row r="6" spans="1:23" x14ac:dyDescent="0.25">
      <c r="A6" s="24"/>
      <c r="B6" s="24" t="s">
        <v>79</v>
      </c>
      <c r="C6" s="24"/>
      <c r="D6" s="24"/>
      <c r="E6" s="59" t="s">
        <v>80</v>
      </c>
      <c r="F6" s="59"/>
      <c r="G6" s="24"/>
      <c r="H6" s="60" t="s">
        <v>81</v>
      </c>
      <c r="I6" s="24"/>
      <c r="J6" s="24"/>
      <c r="K6" s="24" t="s">
        <v>82</v>
      </c>
      <c r="L6" s="24"/>
      <c r="M6" s="24"/>
      <c r="N6" s="24"/>
      <c r="O6" s="24"/>
      <c r="P6" s="24"/>
      <c r="Q6" s="61">
        <v>44259</v>
      </c>
      <c r="R6" s="24"/>
      <c r="S6" s="60" t="s">
        <v>83</v>
      </c>
      <c r="T6" s="24"/>
      <c r="W6" s="24" t="s">
        <v>37</v>
      </c>
    </row>
    <row r="7" spans="1:23" x14ac:dyDescent="0.25">
      <c r="A7" s="24"/>
      <c r="B7" s="24" t="s">
        <v>84</v>
      </c>
      <c r="C7" s="24"/>
      <c r="D7" s="24"/>
      <c r="E7" s="59" t="s">
        <v>85</v>
      </c>
      <c r="F7" s="59"/>
      <c r="G7" s="24"/>
      <c r="H7" s="60" t="s">
        <v>86</v>
      </c>
      <c r="I7" s="24"/>
      <c r="J7" s="24"/>
      <c r="K7" s="24" t="s">
        <v>87</v>
      </c>
      <c r="L7" s="24"/>
      <c r="M7" s="24"/>
      <c r="N7" s="24"/>
      <c r="O7" s="24"/>
      <c r="P7" s="24"/>
      <c r="Q7" s="61">
        <v>44260</v>
      </c>
      <c r="R7" s="24"/>
      <c r="S7" s="60" t="s">
        <v>88</v>
      </c>
      <c r="T7" s="24"/>
      <c r="W7" s="24" t="s">
        <v>38</v>
      </c>
    </row>
    <row r="8" spans="1:23" x14ac:dyDescent="0.25">
      <c r="A8" s="56"/>
      <c r="B8" s="24" t="s">
        <v>89</v>
      </c>
      <c r="C8" s="24"/>
      <c r="D8" s="24"/>
      <c r="E8" s="59" t="s">
        <v>90</v>
      </c>
      <c r="F8" s="59"/>
      <c r="G8" s="56"/>
      <c r="H8" s="60" t="s">
        <v>91</v>
      </c>
      <c r="I8" s="24"/>
      <c r="J8" s="24"/>
      <c r="K8" s="24"/>
      <c r="L8" s="24"/>
      <c r="M8" s="24"/>
      <c r="N8" s="24"/>
      <c r="O8" s="24"/>
      <c r="P8" s="24"/>
      <c r="Q8" s="61">
        <v>44261</v>
      </c>
      <c r="R8" s="24"/>
      <c r="S8" s="60" t="s">
        <v>92</v>
      </c>
      <c r="T8" s="24"/>
      <c r="W8" t="s">
        <v>17</v>
      </c>
    </row>
    <row r="9" spans="1:23" x14ac:dyDescent="0.25">
      <c r="A9" s="24"/>
      <c r="B9" s="56" t="s">
        <v>93</v>
      </c>
      <c r="C9" s="24"/>
      <c r="D9" s="24"/>
      <c r="E9" s="59" t="s">
        <v>94</v>
      </c>
      <c r="F9" s="59"/>
      <c r="G9" s="24"/>
      <c r="H9" s="60" t="s">
        <v>95</v>
      </c>
      <c r="I9" s="24"/>
      <c r="J9" s="24"/>
      <c r="K9" s="24"/>
      <c r="L9" s="24"/>
      <c r="M9" s="24"/>
      <c r="N9" s="24"/>
      <c r="O9" s="24"/>
      <c r="P9" s="24"/>
      <c r="Q9" s="61">
        <v>44262</v>
      </c>
      <c r="R9" s="24"/>
      <c r="S9" s="60" t="s">
        <v>96</v>
      </c>
      <c r="T9" s="24"/>
    </row>
    <row r="10" spans="1:23" x14ac:dyDescent="0.25">
      <c r="A10" s="24"/>
      <c r="B10" s="24"/>
      <c r="C10" s="24"/>
      <c r="D10" s="24"/>
      <c r="E10" s="59" t="s">
        <v>97</v>
      </c>
      <c r="F10" s="59"/>
      <c r="G10" s="24"/>
      <c r="H10" s="60" t="s">
        <v>98</v>
      </c>
      <c r="I10" s="24"/>
      <c r="J10" s="24"/>
      <c r="K10" s="24"/>
      <c r="L10" s="24"/>
      <c r="M10" s="24"/>
      <c r="N10" s="24"/>
      <c r="O10" s="24"/>
      <c r="P10" s="24"/>
      <c r="Q10" s="61">
        <v>44263</v>
      </c>
      <c r="R10" s="24"/>
      <c r="S10" s="60" t="s">
        <v>99</v>
      </c>
      <c r="T10" s="24"/>
    </row>
    <row r="11" spans="1:23" x14ac:dyDescent="0.25">
      <c r="A11" s="24"/>
      <c r="B11" s="24"/>
      <c r="C11" s="24"/>
      <c r="D11" s="24"/>
      <c r="E11" s="59" t="s">
        <v>100</v>
      </c>
      <c r="F11" s="59"/>
      <c r="G11" s="24"/>
      <c r="H11" s="60" t="s">
        <v>101</v>
      </c>
      <c r="I11" s="24"/>
      <c r="J11" s="24"/>
      <c r="K11" s="24"/>
      <c r="L11" s="24"/>
      <c r="M11" s="24"/>
      <c r="N11" s="24"/>
      <c r="O11" s="24"/>
      <c r="P11" s="24"/>
      <c r="Q11" s="61">
        <v>44264</v>
      </c>
      <c r="R11" s="24"/>
      <c r="S11" s="60" t="s">
        <v>102</v>
      </c>
      <c r="T11" s="24"/>
    </row>
    <row r="12" spans="1:23" x14ac:dyDescent="0.25">
      <c r="A12" s="24"/>
      <c r="B12" s="24"/>
      <c r="C12" s="24"/>
      <c r="D12" s="24"/>
      <c r="E12" s="59"/>
      <c r="F12" s="59"/>
      <c r="G12" s="24"/>
      <c r="H12" s="60" t="s">
        <v>103</v>
      </c>
      <c r="I12" s="24"/>
      <c r="J12" s="24"/>
      <c r="K12" s="24"/>
      <c r="L12" s="24"/>
      <c r="M12" s="24"/>
      <c r="N12" s="24"/>
      <c r="O12" s="24"/>
      <c r="P12" s="24"/>
      <c r="Q12" s="61">
        <v>44265</v>
      </c>
      <c r="R12" s="24"/>
      <c r="S12" s="24" t="s">
        <v>17</v>
      </c>
      <c r="T12" s="24"/>
    </row>
    <row r="13" spans="1:23" x14ac:dyDescent="0.25">
      <c r="A13" s="24"/>
      <c r="B13" s="24"/>
      <c r="C13" s="24"/>
      <c r="D13" s="24"/>
      <c r="E13" s="59"/>
      <c r="F13" s="59"/>
      <c r="G13" s="24"/>
      <c r="H13" s="60" t="s">
        <v>104</v>
      </c>
      <c r="I13" s="24"/>
      <c r="J13" s="24"/>
      <c r="K13" s="24"/>
      <c r="L13" s="24"/>
      <c r="M13" s="24"/>
      <c r="N13" s="24"/>
      <c r="O13" s="24"/>
      <c r="P13" s="24"/>
      <c r="Q13" s="61">
        <v>44266</v>
      </c>
      <c r="R13" s="24"/>
      <c r="S13" s="24"/>
      <c r="T13" s="24"/>
    </row>
    <row r="14" spans="1:23" x14ac:dyDescent="0.25">
      <c r="A14" s="24"/>
      <c r="B14" s="24"/>
      <c r="C14" s="24"/>
      <c r="D14" s="24"/>
      <c r="E14" s="59"/>
      <c r="F14" s="59"/>
      <c r="G14" s="24"/>
      <c r="H14" s="60" t="s">
        <v>105</v>
      </c>
      <c r="I14" s="24"/>
      <c r="J14" s="24"/>
      <c r="K14" s="24"/>
      <c r="L14" s="24"/>
      <c r="M14" s="24"/>
      <c r="N14" s="24"/>
      <c r="O14" s="24"/>
      <c r="P14" s="24"/>
      <c r="Q14" s="61">
        <v>44267</v>
      </c>
      <c r="R14" s="24"/>
      <c r="S14" s="24"/>
      <c r="T14" s="24"/>
    </row>
    <row r="15" spans="1:23" x14ac:dyDescent="0.25">
      <c r="A15" s="24"/>
      <c r="B15" s="24"/>
      <c r="C15" s="24"/>
      <c r="D15" s="24"/>
      <c r="E15" s="59"/>
      <c r="F15" s="59"/>
      <c r="G15" s="56"/>
      <c r="H15" s="60" t="s">
        <v>106</v>
      </c>
      <c r="I15" s="24"/>
      <c r="J15" s="24"/>
      <c r="K15" s="24"/>
      <c r="L15" s="24"/>
      <c r="M15" s="24"/>
      <c r="N15" s="24"/>
      <c r="O15" s="24"/>
      <c r="P15" s="24"/>
      <c r="Q15" s="61">
        <v>44268</v>
      </c>
      <c r="R15" s="24"/>
      <c r="S15" s="24"/>
      <c r="T15" s="24"/>
    </row>
    <row r="16" spans="1:23" x14ac:dyDescent="0.25">
      <c r="A16" s="24"/>
      <c r="B16" s="24"/>
      <c r="C16" s="24"/>
      <c r="D16" s="24"/>
      <c r="E16" s="59"/>
      <c r="F16" s="59"/>
      <c r="G16" s="24"/>
      <c r="H16" s="60" t="s">
        <v>102</v>
      </c>
      <c r="I16" s="24"/>
      <c r="J16" s="24"/>
      <c r="K16" s="24"/>
      <c r="L16" s="24"/>
      <c r="M16" s="24"/>
      <c r="N16" s="24"/>
      <c r="O16" s="24"/>
      <c r="P16" s="24"/>
      <c r="Q16" s="61">
        <v>44269</v>
      </c>
      <c r="R16" s="24"/>
      <c r="S16" s="24"/>
      <c r="T16" s="24"/>
    </row>
    <row r="17" spans="1:20" x14ac:dyDescent="0.25">
      <c r="A17" s="24"/>
      <c r="B17" s="24"/>
      <c r="C17" s="24"/>
      <c r="D17" s="24"/>
      <c r="E17" s="59"/>
      <c r="F17" s="59"/>
      <c r="G17" s="24"/>
      <c r="H17" s="24" t="s">
        <v>17</v>
      </c>
      <c r="I17" s="24"/>
      <c r="J17" s="24"/>
      <c r="K17" s="24"/>
      <c r="L17" s="24"/>
      <c r="M17" s="24"/>
      <c r="N17" s="24"/>
      <c r="O17" s="24"/>
      <c r="P17" s="24"/>
      <c r="Q17" s="61">
        <v>44270</v>
      </c>
      <c r="R17" s="24"/>
      <c r="S17" s="24"/>
      <c r="T17" s="24"/>
    </row>
    <row r="18" spans="1:20" x14ac:dyDescent="0.25">
      <c r="A18" s="24"/>
      <c r="B18" s="24"/>
      <c r="C18" s="24"/>
      <c r="D18" s="24"/>
      <c r="E18" s="59"/>
      <c r="F18" s="59"/>
      <c r="G18" s="24"/>
      <c r="H18" s="24"/>
      <c r="I18" s="24"/>
      <c r="J18" s="24"/>
      <c r="K18" s="24"/>
      <c r="L18" s="24"/>
      <c r="M18" s="24"/>
      <c r="N18" s="24"/>
      <c r="O18" s="24"/>
      <c r="P18" s="24"/>
      <c r="Q18" s="61">
        <v>44271</v>
      </c>
      <c r="R18" s="24"/>
      <c r="S18" s="24"/>
      <c r="T18" s="24"/>
    </row>
    <row r="19" spans="1:20" x14ac:dyDescent="0.25">
      <c r="A19" s="24"/>
      <c r="B19" s="24"/>
      <c r="C19" s="24"/>
      <c r="D19" s="24"/>
      <c r="E19" s="59"/>
      <c r="F19" s="59"/>
      <c r="G19" s="24"/>
      <c r="H19" s="24"/>
      <c r="I19" s="24"/>
      <c r="J19" s="24"/>
      <c r="K19" s="24"/>
      <c r="L19" s="24"/>
      <c r="M19" s="24"/>
      <c r="N19" s="24"/>
      <c r="O19" s="24"/>
      <c r="P19" s="24"/>
      <c r="Q19" s="61">
        <v>44272</v>
      </c>
      <c r="R19" s="24"/>
      <c r="S19" s="24"/>
      <c r="T19" s="24"/>
    </row>
    <row r="20" spans="1:20" x14ac:dyDescent="0.25">
      <c r="A20" s="24"/>
      <c r="B20" s="24"/>
      <c r="C20" s="24"/>
      <c r="D20" s="24"/>
      <c r="E20" s="59"/>
      <c r="F20" s="59"/>
      <c r="G20" s="24"/>
      <c r="H20" s="24"/>
      <c r="I20" s="24"/>
      <c r="J20" s="24"/>
      <c r="K20" s="24"/>
      <c r="L20" s="24"/>
      <c r="M20" s="24"/>
      <c r="N20" s="24"/>
      <c r="O20" s="24"/>
      <c r="P20" s="24"/>
      <c r="Q20" s="61">
        <v>44273</v>
      </c>
      <c r="R20" s="24"/>
      <c r="S20" s="24"/>
      <c r="T20" s="24"/>
    </row>
    <row r="21" spans="1:20" x14ac:dyDescent="0.25">
      <c r="A21" s="24"/>
      <c r="B21" s="24"/>
      <c r="C21" s="24"/>
      <c r="D21" s="24"/>
      <c r="E21" s="62"/>
      <c r="F21" s="59"/>
      <c r="G21" s="24"/>
      <c r="H21" s="24"/>
      <c r="I21" s="24"/>
      <c r="J21" s="24"/>
      <c r="K21" s="24"/>
      <c r="L21" s="24"/>
      <c r="M21" s="24"/>
      <c r="N21" s="24"/>
      <c r="O21" s="24"/>
      <c r="P21" s="24"/>
      <c r="Q21" s="61">
        <v>44274</v>
      </c>
      <c r="R21" s="24"/>
      <c r="S21" s="24"/>
      <c r="T21" s="24"/>
    </row>
    <row r="22" spans="1:20" x14ac:dyDescent="0.25">
      <c r="A22" s="24"/>
      <c r="B22" s="24"/>
      <c r="C22" s="24"/>
      <c r="D22" s="24"/>
      <c r="E22" s="62"/>
      <c r="F22" s="59"/>
      <c r="G22" s="24"/>
      <c r="H22" s="24"/>
      <c r="I22" s="24"/>
      <c r="J22" s="24"/>
      <c r="K22" s="24"/>
      <c r="L22" s="24"/>
      <c r="M22" s="24"/>
      <c r="N22" s="24"/>
      <c r="O22" s="24"/>
      <c r="P22" s="24"/>
      <c r="Q22" s="61">
        <v>44275</v>
      </c>
      <c r="R22" s="24"/>
      <c r="S22" s="24"/>
      <c r="T22" s="24"/>
    </row>
    <row r="23" spans="1:20" x14ac:dyDescent="0.25">
      <c r="A23" s="24"/>
      <c r="B23" s="24"/>
      <c r="C23" s="24"/>
      <c r="D23" s="24"/>
      <c r="E23" s="62"/>
      <c r="F23" s="62"/>
      <c r="G23" s="24"/>
      <c r="H23" s="24"/>
      <c r="I23" s="24"/>
      <c r="J23" s="24"/>
      <c r="K23" s="24"/>
      <c r="L23" s="24"/>
      <c r="M23" s="24"/>
      <c r="N23" s="24"/>
      <c r="O23" s="24"/>
      <c r="P23" s="24"/>
      <c r="Q23" s="61">
        <v>44276</v>
      </c>
      <c r="R23" s="24"/>
      <c r="S23" s="24"/>
      <c r="T23" s="24"/>
    </row>
    <row r="24" spans="1:20" x14ac:dyDescent="0.25">
      <c r="A24" s="24"/>
      <c r="B24" s="24"/>
      <c r="C24" s="24"/>
      <c r="D24" s="24"/>
      <c r="E24" s="62"/>
      <c r="F24" s="62"/>
      <c r="G24" s="24"/>
      <c r="H24" s="24"/>
      <c r="I24" s="24"/>
      <c r="J24" s="24"/>
      <c r="K24" s="24"/>
      <c r="L24" s="24"/>
      <c r="M24" s="24"/>
      <c r="N24" s="24"/>
      <c r="O24" s="24"/>
      <c r="P24" s="24"/>
      <c r="Q24" s="61">
        <v>44277</v>
      </c>
      <c r="R24" s="24"/>
      <c r="S24" s="24"/>
      <c r="T24" s="24"/>
    </row>
    <row r="25" spans="1:20" x14ac:dyDescent="0.25">
      <c r="A25" s="24"/>
      <c r="B25" s="24"/>
      <c r="C25" s="24"/>
      <c r="D25" s="24"/>
      <c r="E25" s="59"/>
      <c r="F25" s="62"/>
      <c r="G25" s="24"/>
      <c r="H25" s="24"/>
      <c r="I25" s="24"/>
      <c r="J25" s="24"/>
      <c r="K25" s="24"/>
      <c r="L25" s="24"/>
      <c r="M25" s="24"/>
      <c r="N25" s="24"/>
      <c r="O25" s="24"/>
      <c r="P25" s="24"/>
      <c r="Q25" s="61">
        <v>44278</v>
      </c>
      <c r="R25" s="24"/>
      <c r="S25" s="24"/>
      <c r="T25" s="24"/>
    </row>
    <row r="26" spans="1:20" x14ac:dyDescent="0.25">
      <c r="A26" s="24"/>
      <c r="B26" s="24"/>
      <c r="C26" s="24"/>
      <c r="D26" s="24"/>
      <c r="E26" s="59"/>
      <c r="F26" s="62"/>
      <c r="G26" s="24"/>
      <c r="H26" s="24"/>
      <c r="I26" s="24"/>
      <c r="J26" s="24"/>
      <c r="K26" s="24"/>
      <c r="L26" s="24"/>
      <c r="M26" s="24"/>
      <c r="N26" s="24"/>
      <c r="O26" s="24"/>
      <c r="P26" s="24"/>
      <c r="Q26" s="61">
        <v>44279</v>
      </c>
      <c r="R26" s="24"/>
      <c r="S26" s="24"/>
      <c r="T26" s="24"/>
    </row>
    <row r="27" spans="1:20" x14ac:dyDescent="0.25">
      <c r="A27" s="24"/>
      <c r="B27" s="24"/>
      <c r="C27" s="24"/>
      <c r="D27" s="24"/>
      <c r="E27" s="62"/>
      <c r="F27" s="59"/>
      <c r="G27" s="24"/>
      <c r="H27" s="24"/>
      <c r="I27" s="24"/>
      <c r="J27" s="24"/>
      <c r="K27" s="24"/>
      <c r="L27" s="24"/>
      <c r="M27" s="24"/>
      <c r="N27" s="24"/>
      <c r="O27" s="24"/>
      <c r="P27" s="24"/>
      <c r="Q27" s="61">
        <v>44280</v>
      </c>
      <c r="R27" s="24"/>
      <c r="S27" s="24"/>
      <c r="T27" s="24"/>
    </row>
    <row r="28" spans="1:20" x14ac:dyDescent="0.25">
      <c r="A28" s="24"/>
      <c r="B28" s="24"/>
      <c r="C28" s="24"/>
      <c r="D28" s="24"/>
      <c r="E28" s="59"/>
      <c r="F28" s="59"/>
      <c r="G28" s="24"/>
      <c r="H28" s="24"/>
      <c r="I28" s="24"/>
      <c r="J28" s="24"/>
      <c r="K28" s="24"/>
      <c r="L28" s="24"/>
      <c r="M28" s="24"/>
      <c r="N28" s="24"/>
      <c r="O28" s="24"/>
      <c r="P28" s="24"/>
      <c r="Q28" s="61">
        <v>44281</v>
      </c>
      <c r="R28" s="24"/>
      <c r="S28" s="24"/>
      <c r="T28" s="24"/>
    </row>
    <row r="29" spans="1:20" x14ac:dyDescent="0.25">
      <c r="A29" s="24"/>
      <c r="B29" s="24"/>
      <c r="C29" s="24"/>
      <c r="D29" s="24"/>
      <c r="E29" s="59"/>
      <c r="F29" s="62"/>
      <c r="G29" s="24"/>
      <c r="H29" s="24"/>
      <c r="I29" s="24"/>
      <c r="J29" s="24"/>
      <c r="K29" s="24"/>
      <c r="L29" s="24"/>
      <c r="M29" s="24"/>
      <c r="N29" s="24"/>
      <c r="O29" s="24"/>
      <c r="P29" s="24"/>
      <c r="Q29" s="61">
        <v>44282</v>
      </c>
      <c r="R29" s="24"/>
      <c r="S29" s="24"/>
      <c r="T29" s="24"/>
    </row>
    <row r="30" spans="1:20" x14ac:dyDescent="0.25">
      <c r="A30" s="24"/>
      <c r="B30" s="24"/>
      <c r="C30" s="24"/>
      <c r="D30" s="24"/>
      <c r="E30" s="59"/>
      <c r="F30" s="59"/>
      <c r="G30" s="24"/>
      <c r="H30" s="24"/>
      <c r="I30" s="24"/>
      <c r="J30" s="24"/>
      <c r="K30" s="24"/>
      <c r="L30" s="24"/>
      <c r="M30" s="24"/>
      <c r="N30" s="24"/>
      <c r="O30" s="24"/>
      <c r="P30" s="24"/>
      <c r="Q30" s="61">
        <v>44283</v>
      </c>
      <c r="R30" s="24"/>
      <c r="S30" s="24"/>
      <c r="T30" s="24"/>
    </row>
    <row r="31" spans="1:20" x14ac:dyDescent="0.25">
      <c r="A31" s="24"/>
      <c r="B31" s="24"/>
      <c r="C31" s="24"/>
      <c r="D31" s="24"/>
      <c r="E31" s="59"/>
      <c r="F31" s="59"/>
      <c r="G31" s="24"/>
      <c r="H31" s="24"/>
      <c r="I31" s="24"/>
      <c r="J31" s="24"/>
      <c r="K31" s="24"/>
      <c r="L31" s="24"/>
      <c r="M31" s="24"/>
      <c r="N31" s="24"/>
      <c r="O31" s="24"/>
      <c r="P31" s="24"/>
      <c r="Q31" s="61">
        <v>44284</v>
      </c>
      <c r="R31" s="24"/>
      <c r="S31" s="24"/>
      <c r="T31" s="24"/>
    </row>
    <row r="32" spans="1:20" x14ac:dyDescent="0.25">
      <c r="A32" s="24"/>
      <c r="B32" s="24"/>
      <c r="C32" s="24"/>
      <c r="D32" s="24"/>
      <c r="E32" s="59"/>
      <c r="F32" s="59"/>
      <c r="G32" s="24"/>
      <c r="H32" s="63"/>
      <c r="I32" s="56"/>
      <c r="J32" s="24"/>
      <c r="K32" s="24"/>
      <c r="L32" s="24"/>
      <c r="M32" s="24"/>
      <c r="N32" s="24"/>
      <c r="O32" s="24"/>
      <c r="P32" s="24"/>
      <c r="Q32" s="61">
        <v>44285</v>
      </c>
      <c r="R32" s="24"/>
      <c r="S32" s="24"/>
      <c r="T32" s="24"/>
    </row>
    <row r="33" spans="1:20" x14ac:dyDescent="0.25">
      <c r="A33" s="24"/>
      <c r="B33" s="24"/>
      <c r="C33" s="24"/>
      <c r="D33" s="24"/>
      <c r="E33" s="59"/>
      <c r="F33" s="59"/>
      <c r="G33" s="24"/>
      <c r="H33" s="24"/>
      <c r="I33" s="24"/>
      <c r="J33" s="24"/>
      <c r="K33" s="24"/>
      <c r="L33" s="24"/>
      <c r="M33" s="24"/>
      <c r="N33" s="24"/>
      <c r="O33" s="24"/>
      <c r="P33" s="24"/>
      <c r="Q33" s="61">
        <v>44286</v>
      </c>
      <c r="R33" s="24"/>
      <c r="S33" s="24"/>
      <c r="T33" s="24"/>
    </row>
    <row r="34" spans="1:20" x14ac:dyDescent="0.25">
      <c r="A34" s="24"/>
      <c r="B34" s="24"/>
      <c r="C34" s="24"/>
      <c r="D34" s="24"/>
      <c r="E34" s="59"/>
      <c r="F34" s="59"/>
      <c r="G34" s="24"/>
      <c r="H34" s="56"/>
      <c r="I34" s="56"/>
      <c r="J34" s="24"/>
      <c r="K34" s="24"/>
      <c r="L34" s="24"/>
      <c r="M34" s="24"/>
      <c r="N34" s="24"/>
      <c r="O34" s="24"/>
      <c r="P34" s="24"/>
      <c r="Q34" s="61">
        <v>44287</v>
      </c>
      <c r="R34" s="24"/>
      <c r="S34" s="24"/>
      <c r="T34" s="24"/>
    </row>
    <row r="35" spans="1:20" x14ac:dyDescent="0.25">
      <c r="A35" s="24"/>
      <c r="B35" s="24"/>
      <c r="C35" s="24"/>
      <c r="D35" s="24"/>
      <c r="E35" s="59"/>
      <c r="F35" s="59"/>
      <c r="G35" s="24"/>
      <c r="H35" s="24"/>
      <c r="I35" s="24"/>
      <c r="J35" s="24"/>
      <c r="K35" s="24"/>
      <c r="L35" s="24"/>
      <c r="M35" s="24"/>
      <c r="N35" s="24"/>
      <c r="O35" s="24"/>
      <c r="P35" s="24"/>
      <c r="Q35" s="61">
        <v>44288</v>
      </c>
      <c r="R35" s="24"/>
      <c r="S35" s="24"/>
      <c r="T35" s="24"/>
    </row>
    <row r="36" spans="1:20" x14ac:dyDescent="0.25">
      <c r="A36" s="24"/>
      <c r="B36" s="24"/>
      <c r="C36" s="24"/>
      <c r="D36" s="24"/>
      <c r="E36" s="24"/>
      <c r="F36" s="59"/>
      <c r="G36" s="24"/>
      <c r="H36" s="24"/>
      <c r="I36" s="24"/>
      <c r="J36" s="24"/>
      <c r="K36" s="24"/>
      <c r="L36" s="24"/>
      <c r="M36" s="24"/>
      <c r="N36" s="24"/>
      <c r="O36" s="24"/>
      <c r="P36" s="24"/>
      <c r="Q36" s="61">
        <v>44289</v>
      </c>
      <c r="R36" s="24"/>
      <c r="S36" s="24"/>
      <c r="T36" s="24"/>
    </row>
    <row r="37" spans="1:20" x14ac:dyDescent="0.25">
      <c r="A37" s="24"/>
      <c r="B37" s="24"/>
      <c r="C37" s="24"/>
      <c r="D37" s="24"/>
      <c r="E37" s="24"/>
      <c r="F37" s="59"/>
      <c r="G37" s="24"/>
      <c r="H37" s="24"/>
      <c r="I37" s="24"/>
      <c r="J37" s="24"/>
      <c r="K37" s="24"/>
      <c r="L37" s="24"/>
      <c r="M37" s="24"/>
      <c r="N37" s="24"/>
      <c r="O37" s="24"/>
      <c r="P37" s="24"/>
      <c r="Q37" s="61">
        <v>44290</v>
      </c>
      <c r="R37" s="24"/>
      <c r="S37" s="24"/>
      <c r="T37" s="24"/>
    </row>
    <row r="38" spans="1:20" x14ac:dyDescent="0.25">
      <c r="A38" s="24"/>
      <c r="B38" s="24"/>
      <c r="C38" s="24"/>
      <c r="D38" s="24"/>
      <c r="E38" s="24"/>
      <c r="F38" s="24"/>
      <c r="G38" s="24"/>
      <c r="H38" s="24"/>
      <c r="I38" s="24"/>
      <c r="J38" s="24"/>
      <c r="K38" s="24"/>
      <c r="L38" s="24"/>
      <c r="M38" s="24"/>
      <c r="N38" s="24"/>
      <c r="O38" s="24"/>
      <c r="P38" s="24"/>
      <c r="Q38" s="61">
        <v>44291</v>
      </c>
      <c r="R38" s="24"/>
      <c r="S38" s="24"/>
      <c r="T38" s="24"/>
    </row>
    <row r="39" spans="1:20" x14ac:dyDescent="0.25">
      <c r="A39" s="24"/>
      <c r="B39" s="24"/>
      <c r="C39" s="24"/>
      <c r="D39" s="24"/>
      <c r="E39" s="24"/>
      <c r="F39" s="24"/>
      <c r="G39" s="24"/>
      <c r="H39" s="24"/>
      <c r="I39" s="24"/>
      <c r="J39" s="24"/>
      <c r="K39" s="24"/>
      <c r="L39" s="24"/>
      <c r="M39" s="24"/>
      <c r="N39" s="24"/>
      <c r="O39" s="24"/>
      <c r="P39" s="24"/>
      <c r="Q39" s="61">
        <v>44292</v>
      </c>
      <c r="R39" s="24"/>
      <c r="S39" s="24"/>
      <c r="T39" s="24"/>
    </row>
    <row r="40" spans="1:20" x14ac:dyDescent="0.25">
      <c r="A40" s="24"/>
      <c r="B40" s="24"/>
      <c r="C40" s="24"/>
      <c r="D40" s="24"/>
      <c r="E40" s="24"/>
      <c r="F40" s="24"/>
      <c r="G40" s="24"/>
      <c r="H40" s="24"/>
      <c r="I40" s="24"/>
      <c r="J40" s="24"/>
      <c r="K40" s="24"/>
      <c r="L40" s="24"/>
      <c r="M40" s="24"/>
      <c r="N40" s="24"/>
      <c r="O40" s="24"/>
      <c r="P40" s="24"/>
      <c r="Q40" s="61">
        <v>44293</v>
      </c>
      <c r="R40" s="24"/>
      <c r="S40" s="24"/>
      <c r="T40" s="24"/>
    </row>
    <row r="41" spans="1:20" x14ac:dyDescent="0.25">
      <c r="A41" s="24"/>
      <c r="B41" s="24"/>
      <c r="C41" s="24"/>
      <c r="D41" s="24"/>
      <c r="E41" s="24"/>
      <c r="F41" s="24"/>
      <c r="G41" s="24"/>
      <c r="H41" s="56"/>
      <c r="I41" s="56"/>
      <c r="J41" s="24"/>
      <c r="K41" s="24"/>
      <c r="L41" s="24"/>
      <c r="M41" s="24"/>
      <c r="N41" s="24"/>
      <c r="O41" s="24"/>
      <c r="P41" s="24"/>
      <c r="Q41" s="61">
        <v>44294</v>
      </c>
      <c r="R41" s="24"/>
      <c r="S41" s="24"/>
      <c r="T41" s="24"/>
    </row>
    <row r="42" spans="1:20" x14ac:dyDescent="0.25">
      <c r="A42" s="24"/>
      <c r="B42" s="24"/>
      <c r="C42" s="24"/>
      <c r="D42" s="24"/>
      <c r="E42" s="24"/>
      <c r="F42" s="24"/>
      <c r="G42" s="24"/>
      <c r="H42" s="24"/>
      <c r="I42" s="24"/>
      <c r="J42" s="24"/>
      <c r="K42" s="24"/>
      <c r="L42" s="24"/>
      <c r="M42" s="24"/>
      <c r="N42" s="24"/>
      <c r="O42" s="24"/>
      <c r="P42" s="24"/>
      <c r="Q42" s="61">
        <v>44295</v>
      </c>
      <c r="R42" s="24"/>
      <c r="S42" s="24"/>
      <c r="T42" s="24"/>
    </row>
    <row r="43" spans="1:20" x14ac:dyDescent="0.25">
      <c r="A43" s="24"/>
      <c r="B43" s="24"/>
      <c r="C43" s="24"/>
      <c r="D43" s="24"/>
      <c r="E43" s="24"/>
      <c r="F43" s="24"/>
      <c r="G43" s="24"/>
      <c r="H43" s="24"/>
      <c r="I43" s="24"/>
      <c r="J43" s="24"/>
      <c r="K43" s="24"/>
      <c r="L43" s="24"/>
      <c r="M43" s="24"/>
      <c r="N43" s="24"/>
      <c r="O43" s="24"/>
      <c r="P43" s="24"/>
      <c r="Q43" s="61">
        <v>44296</v>
      </c>
      <c r="R43" s="24"/>
      <c r="S43" s="24"/>
      <c r="T43" s="24"/>
    </row>
    <row r="44" spans="1:20" x14ac:dyDescent="0.25">
      <c r="A44" s="24"/>
      <c r="B44" s="24"/>
      <c r="C44" s="24"/>
      <c r="D44" s="24"/>
      <c r="E44" s="24"/>
      <c r="F44" s="24"/>
      <c r="G44" s="24"/>
      <c r="H44" s="24"/>
      <c r="I44" s="24"/>
      <c r="J44" s="24"/>
      <c r="K44" s="24"/>
      <c r="L44" s="24"/>
      <c r="M44" s="24"/>
      <c r="N44" s="24"/>
      <c r="O44" s="24"/>
      <c r="P44" s="24"/>
      <c r="Q44" s="61">
        <v>44297</v>
      </c>
      <c r="R44" s="24"/>
      <c r="S44" s="24"/>
      <c r="T44" s="24"/>
    </row>
    <row r="45" spans="1:20" x14ac:dyDescent="0.25">
      <c r="A45" s="24"/>
      <c r="B45" s="24"/>
      <c r="C45" s="24"/>
      <c r="D45" s="24"/>
      <c r="E45" s="24"/>
      <c r="F45" s="24"/>
      <c r="G45" s="24"/>
      <c r="H45" s="24"/>
      <c r="I45" s="24"/>
      <c r="J45" s="24"/>
      <c r="K45" s="24"/>
      <c r="L45" s="24"/>
      <c r="M45" s="24"/>
      <c r="N45" s="24"/>
      <c r="O45" s="24"/>
      <c r="P45" s="24"/>
      <c r="Q45" s="61">
        <v>44298</v>
      </c>
      <c r="R45" s="24"/>
      <c r="S45" s="24"/>
      <c r="T45" s="24"/>
    </row>
    <row r="46" spans="1:20" x14ac:dyDescent="0.25">
      <c r="A46" s="24"/>
      <c r="B46" s="24"/>
      <c r="C46" s="24"/>
      <c r="D46" s="24"/>
      <c r="E46" s="24"/>
      <c r="F46" s="24"/>
      <c r="G46" s="24"/>
      <c r="H46" s="24"/>
      <c r="I46" s="24"/>
      <c r="J46" s="24"/>
      <c r="K46" s="24"/>
      <c r="L46" s="24"/>
      <c r="M46" s="24"/>
      <c r="N46" s="24"/>
      <c r="O46" s="24"/>
      <c r="P46" s="24"/>
      <c r="Q46" s="61">
        <v>44299</v>
      </c>
      <c r="R46" s="24"/>
      <c r="S46" s="24"/>
      <c r="T46" s="24"/>
    </row>
    <row r="47" spans="1:20" x14ac:dyDescent="0.25">
      <c r="A47" s="24"/>
      <c r="B47" s="24"/>
      <c r="C47" s="24"/>
      <c r="D47" s="24"/>
      <c r="E47" s="24"/>
      <c r="F47" s="24"/>
      <c r="G47" s="24"/>
      <c r="H47" s="24"/>
      <c r="I47" s="24"/>
      <c r="J47" s="24"/>
      <c r="K47" s="24"/>
      <c r="L47" s="24"/>
      <c r="M47" s="24"/>
      <c r="N47" s="24"/>
      <c r="O47" s="24"/>
      <c r="P47" s="24"/>
      <c r="Q47" s="61">
        <v>44300</v>
      </c>
      <c r="R47" s="24"/>
      <c r="S47" s="24"/>
      <c r="T47" s="24"/>
    </row>
    <row r="48" spans="1:20" x14ac:dyDescent="0.25">
      <c r="A48" s="24"/>
      <c r="B48" s="24"/>
      <c r="C48" s="24"/>
      <c r="D48" s="24"/>
      <c r="E48" s="24"/>
      <c r="F48" s="24"/>
      <c r="G48" s="24"/>
      <c r="H48" s="24"/>
      <c r="I48" s="24"/>
      <c r="J48" s="24"/>
      <c r="K48" s="24"/>
      <c r="L48" s="24"/>
      <c r="M48" s="24"/>
      <c r="N48" s="24"/>
      <c r="O48" s="24"/>
      <c r="P48" s="24"/>
      <c r="Q48" s="61">
        <v>44301</v>
      </c>
      <c r="R48" s="24"/>
      <c r="S48" s="24"/>
      <c r="T48" s="24"/>
    </row>
    <row r="49" spans="1:20" x14ac:dyDescent="0.25">
      <c r="A49" s="24"/>
      <c r="B49" s="24"/>
      <c r="C49" s="24"/>
      <c r="D49" s="24"/>
      <c r="E49" s="24"/>
      <c r="F49" s="24"/>
      <c r="G49" s="24"/>
      <c r="H49" s="24"/>
      <c r="I49" s="24"/>
      <c r="J49" s="24"/>
      <c r="K49" s="24"/>
      <c r="L49" s="24"/>
      <c r="M49" s="24"/>
      <c r="N49" s="24"/>
      <c r="O49" s="24"/>
      <c r="P49" s="24"/>
      <c r="Q49" s="61">
        <v>44302</v>
      </c>
      <c r="R49" s="24"/>
      <c r="S49" s="24"/>
      <c r="T49" s="24"/>
    </row>
    <row r="50" spans="1:20" x14ac:dyDescent="0.25">
      <c r="A50" s="24"/>
      <c r="B50" s="24"/>
      <c r="C50" s="24"/>
      <c r="D50" s="24"/>
      <c r="E50" s="24"/>
      <c r="F50" s="24"/>
      <c r="G50" s="24"/>
      <c r="H50" s="24"/>
      <c r="I50" s="24"/>
      <c r="J50" s="24"/>
      <c r="K50" s="24"/>
      <c r="L50" s="24"/>
      <c r="M50" s="24"/>
      <c r="N50" s="24"/>
      <c r="O50" s="24"/>
      <c r="P50" s="24"/>
      <c r="Q50" s="61">
        <v>44303</v>
      </c>
      <c r="R50" s="24"/>
      <c r="S50" s="24"/>
      <c r="T50" s="24"/>
    </row>
    <row r="51" spans="1:20" x14ac:dyDescent="0.25">
      <c r="A51" s="24"/>
      <c r="B51" s="24"/>
      <c r="C51" s="24"/>
      <c r="D51" s="24"/>
      <c r="E51" s="24"/>
      <c r="F51" s="24"/>
      <c r="G51" s="24"/>
      <c r="H51" s="24"/>
      <c r="I51" s="24"/>
      <c r="J51" s="24"/>
      <c r="K51" s="24"/>
      <c r="L51" s="24"/>
      <c r="M51" s="24"/>
      <c r="N51" s="24"/>
      <c r="O51" s="24"/>
      <c r="P51" s="24"/>
      <c r="Q51" s="61">
        <v>44304</v>
      </c>
      <c r="R51" s="24"/>
      <c r="S51" s="24"/>
      <c r="T51" s="24"/>
    </row>
    <row r="52" spans="1:20" x14ac:dyDescent="0.25">
      <c r="A52" s="24"/>
      <c r="B52" s="24"/>
      <c r="C52" s="24"/>
      <c r="D52" s="24"/>
      <c r="E52" s="24"/>
      <c r="F52" s="24"/>
      <c r="G52" s="24"/>
      <c r="H52" s="24"/>
      <c r="I52" s="24"/>
      <c r="J52" s="24"/>
      <c r="K52" s="24"/>
      <c r="L52" s="24"/>
      <c r="M52" s="24"/>
      <c r="N52" s="24"/>
      <c r="O52" s="24"/>
      <c r="P52" s="24"/>
      <c r="Q52" s="61">
        <v>44305</v>
      </c>
      <c r="R52" s="24"/>
      <c r="S52" s="24"/>
      <c r="T52" s="24"/>
    </row>
    <row r="53" spans="1:20" x14ac:dyDescent="0.25">
      <c r="A53" s="24"/>
      <c r="B53" s="24"/>
      <c r="C53" s="24"/>
      <c r="D53" s="24"/>
      <c r="E53" s="24"/>
      <c r="F53" s="24"/>
      <c r="G53" s="24"/>
      <c r="H53" s="24"/>
      <c r="I53" s="24"/>
      <c r="J53" s="24"/>
      <c r="K53" s="24"/>
      <c r="L53" s="24"/>
      <c r="M53" s="24"/>
      <c r="N53" s="24"/>
      <c r="O53" s="24"/>
      <c r="P53" s="24"/>
      <c r="Q53" s="61">
        <v>44306</v>
      </c>
      <c r="R53" s="24"/>
      <c r="S53" s="24"/>
      <c r="T53" s="24"/>
    </row>
    <row r="54" spans="1:20" x14ac:dyDescent="0.25">
      <c r="A54" s="24"/>
      <c r="B54" s="24"/>
      <c r="C54" s="24"/>
      <c r="D54" s="24"/>
      <c r="E54" s="24"/>
      <c r="F54" s="24"/>
      <c r="G54" s="24"/>
      <c r="H54" s="24"/>
      <c r="I54" s="24"/>
      <c r="J54" s="24"/>
      <c r="K54" s="24"/>
      <c r="L54" s="24"/>
      <c r="M54" s="24"/>
      <c r="N54" s="24"/>
      <c r="O54" s="24"/>
      <c r="P54" s="24"/>
      <c r="Q54" s="61">
        <v>44307</v>
      </c>
      <c r="R54" s="24"/>
      <c r="S54" s="24"/>
      <c r="T54" s="24"/>
    </row>
    <row r="55" spans="1:20" x14ac:dyDescent="0.25">
      <c r="A55" s="24"/>
      <c r="B55" s="24"/>
      <c r="C55" s="24"/>
      <c r="D55" s="24"/>
      <c r="E55" s="24"/>
      <c r="F55" s="24"/>
      <c r="G55" s="24"/>
      <c r="H55" s="24"/>
      <c r="I55" s="24"/>
      <c r="J55" s="24"/>
      <c r="K55" s="24"/>
      <c r="L55" s="24"/>
      <c r="M55" s="24"/>
      <c r="N55" s="24"/>
      <c r="O55" s="24"/>
      <c r="P55" s="24"/>
      <c r="Q55" s="61">
        <v>44308</v>
      </c>
      <c r="R55" s="24"/>
      <c r="S55" s="24"/>
      <c r="T55" s="24"/>
    </row>
    <row r="56" spans="1:20" x14ac:dyDescent="0.25">
      <c r="A56" s="24"/>
      <c r="B56" s="24"/>
      <c r="C56" s="24"/>
      <c r="D56" s="24"/>
      <c r="E56" s="24"/>
      <c r="F56" s="24"/>
      <c r="G56" s="24"/>
      <c r="H56" s="24"/>
      <c r="I56" s="24"/>
      <c r="J56" s="24"/>
      <c r="K56" s="24"/>
      <c r="L56" s="24"/>
      <c r="M56" s="24"/>
      <c r="N56" s="24"/>
      <c r="O56" s="24"/>
      <c r="P56" s="24"/>
      <c r="Q56" s="61">
        <v>44309</v>
      </c>
      <c r="R56" s="24"/>
      <c r="S56" s="24"/>
      <c r="T56" s="24"/>
    </row>
    <row r="57" spans="1:20" x14ac:dyDescent="0.25">
      <c r="A57" s="24"/>
      <c r="B57" s="24"/>
      <c r="C57" s="24"/>
      <c r="D57" s="24"/>
      <c r="E57" s="24"/>
      <c r="F57" s="24"/>
      <c r="G57" s="24"/>
      <c r="H57" s="24"/>
      <c r="I57" s="24"/>
      <c r="J57" s="24"/>
      <c r="K57" s="24"/>
      <c r="L57" s="24"/>
      <c r="M57" s="24"/>
      <c r="N57" s="24"/>
      <c r="O57" s="24"/>
      <c r="P57" s="24"/>
      <c r="Q57" s="61">
        <v>44310</v>
      </c>
      <c r="R57" s="24"/>
      <c r="S57" s="24"/>
      <c r="T57" s="24"/>
    </row>
    <row r="58" spans="1:20" x14ac:dyDescent="0.25">
      <c r="A58" s="24"/>
      <c r="B58" s="24"/>
      <c r="C58" s="24"/>
      <c r="D58" s="24"/>
      <c r="E58" s="24"/>
      <c r="F58" s="24"/>
      <c r="G58" s="24"/>
      <c r="H58" s="24"/>
      <c r="I58" s="24"/>
      <c r="J58" s="24"/>
      <c r="K58" s="24"/>
      <c r="L58" s="24"/>
      <c r="M58" s="24"/>
      <c r="N58" s="24"/>
      <c r="O58" s="24"/>
      <c r="P58" s="24"/>
      <c r="Q58" s="61">
        <v>44311</v>
      </c>
      <c r="R58" s="24"/>
      <c r="S58" s="24"/>
      <c r="T58" s="24"/>
    </row>
    <row r="59" spans="1:20" x14ac:dyDescent="0.25">
      <c r="A59" s="24"/>
      <c r="B59" s="24"/>
      <c r="C59" s="24"/>
      <c r="D59" s="24"/>
      <c r="E59" s="24"/>
      <c r="F59" s="24"/>
      <c r="G59" s="24"/>
      <c r="H59" s="24"/>
      <c r="I59" s="24"/>
      <c r="J59" s="24"/>
      <c r="K59" s="24"/>
      <c r="L59" s="24"/>
      <c r="M59" s="24"/>
      <c r="N59" s="24"/>
      <c r="O59" s="24"/>
      <c r="P59" s="24"/>
      <c r="Q59" s="61">
        <v>44312</v>
      </c>
      <c r="R59" s="24"/>
      <c r="S59" s="24"/>
      <c r="T59" s="24"/>
    </row>
    <row r="60" spans="1:20" x14ac:dyDescent="0.25">
      <c r="A60" s="24"/>
      <c r="B60" s="24"/>
      <c r="C60" s="24"/>
      <c r="D60" s="24"/>
      <c r="E60" s="24"/>
      <c r="F60" s="24"/>
      <c r="G60" s="24"/>
      <c r="H60" s="24"/>
      <c r="I60" s="24"/>
      <c r="J60" s="24"/>
      <c r="K60" s="24"/>
      <c r="L60" s="24"/>
      <c r="M60" s="24"/>
      <c r="N60" s="24"/>
      <c r="O60" s="24"/>
      <c r="P60" s="24"/>
      <c r="Q60" s="61">
        <v>44313</v>
      </c>
      <c r="R60" s="24"/>
      <c r="S60" s="24"/>
      <c r="T60" s="24"/>
    </row>
    <row r="61" spans="1:20" x14ac:dyDescent="0.25">
      <c r="A61" s="24"/>
      <c r="B61" s="24"/>
      <c r="C61" s="24"/>
      <c r="D61" s="24"/>
      <c r="E61" s="24"/>
      <c r="F61" s="24"/>
      <c r="G61" s="24"/>
      <c r="H61" s="24"/>
      <c r="I61" s="24"/>
      <c r="J61" s="24"/>
      <c r="K61" s="24"/>
      <c r="L61" s="24"/>
      <c r="M61" s="24"/>
      <c r="N61" s="24"/>
      <c r="O61" s="24"/>
      <c r="P61" s="24"/>
      <c r="Q61" s="61">
        <v>44314</v>
      </c>
      <c r="R61" s="24"/>
      <c r="S61" s="24"/>
      <c r="T61" s="24"/>
    </row>
    <row r="62" spans="1:20" x14ac:dyDescent="0.25">
      <c r="A62" s="24"/>
      <c r="B62" s="24"/>
      <c r="C62" s="24"/>
      <c r="D62" s="24"/>
      <c r="E62" s="24"/>
      <c r="F62" s="24"/>
      <c r="G62" s="24"/>
      <c r="H62" s="24"/>
      <c r="I62" s="24"/>
      <c r="J62" s="24"/>
      <c r="K62" s="24"/>
      <c r="L62" s="24"/>
      <c r="M62" s="24"/>
      <c r="N62" s="24"/>
      <c r="O62" s="24"/>
      <c r="P62" s="24"/>
      <c r="Q62" s="61">
        <v>44315</v>
      </c>
      <c r="R62" s="24"/>
      <c r="S62" s="24"/>
      <c r="T62" s="24"/>
    </row>
    <row r="63" spans="1:20" x14ac:dyDescent="0.25">
      <c r="A63" s="24"/>
      <c r="B63" s="24"/>
      <c r="C63" s="24"/>
      <c r="D63" s="24"/>
      <c r="E63" s="24"/>
      <c r="F63" s="24"/>
      <c r="G63" s="24"/>
      <c r="H63" s="24"/>
      <c r="I63" s="24"/>
      <c r="J63" s="24"/>
      <c r="K63" s="24"/>
      <c r="L63" s="24"/>
      <c r="M63" s="24"/>
      <c r="N63" s="24"/>
      <c r="O63" s="24"/>
      <c r="P63" s="24"/>
      <c r="Q63" s="61">
        <v>44316</v>
      </c>
      <c r="R63" s="24"/>
      <c r="S63" s="24"/>
      <c r="T63" s="24"/>
    </row>
    <row r="64" spans="1:20" x14ac:dyDescent="0.25">
      <c r="A64" s="24"/>
      <c r="B64" s="24"/>
      <c r="C64" s="24"/>
      <c r="D64" s="24"/>
      <c r="E64" s="24"/>
      <c r="F64" s="24"/>
      <c r="G64" s="24"/>
      <c r="H64" s="24"/>
      <c r="I64" s="24"/>
      <c r="J64" s="24"/>
      <c r="K64" s="24"/>
      <c r="L64" s="24"/>
      <c r="M64" s="24"/>
      <c r="N64" s="24"/>
      <c r="O64" s="24"/>
      <c r="P64" s="24"/>
      <c r="Q64" s="61" t="s">
        <v>11</v>
      </c>
      <c r="R64" s="24"/>
      <c r="S64" s="24"/>
      <c r="T64" s="24"/>
    </row>
  </sheetData>
  <sheetProtection algorithmName="SHA-512" hashValue="g4WS1Rj2PVmwkBCLyf3i4FZCqWmE8EScxoNE0Ocx8VeMYK28PVkTx8xEIMJT3/lOA3yHljZsLHRo9Wn055NClg==" saltValue="jP7V6fwUyaXCmG1dpLMJlA==" spinCount="100000" sheet="1" objects="1" scenarios="1" formatColumns="0" formatRows="0"/>
  <pageMargins left="0.7" right="0.7" top="0.75" bottom="0.75" header="0.3" footer="0.3"/>
  <pageSetup paperSize="9" orientation="portrait" r:id="rId1"/>
  <legacy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sqref="A1:K3"/>
    </sheetView>
  </sheetViews>
  <sheetFormatPr defaultRowHeight="15" x14ac:dyDescent="0.25"/>
  <sheetData>
    <row r="1" spans="1:11" x14ac:dyDescent="0.25">
      <c r="A1" s="159" t="s">
        <v>119</v>
      </c>
      <c r="B1" s="159"/>
      <c r="C1" s="159"/>
      <c r="D1" s="159"/>
      <c r="E1" s="159"/>
      <c r="F1" s="159"/>
      <c r="G1" s="159"/>
      <c r="H1" s="159"/>
      <c r="I1" s="159"/>
      <c r="J1" s="159"/>
      <c r="K1" s="159"/>
    </row>
    <row r="2" spans="1:11" x14ac:dyDescent="0.25">
      <c r="A2" s="159"/>
      <c r="B2" s="159"/>
      <c r="C2" s="159"/>
      <c r="D2" s="159"/>
      <c r="E2" s="159"/>
      <c r="F2" s="159"/>
      <c r="G2" s="159"/>
      <c r="H2" s="159"/>
      <c r="I2" s="159"/>
      <c r="J2" s="159"/>
      <c r="K2" s="159"/>
    </row>
    <row r="3" spans="1:11" x14ac:dyDescent="0.25">
      <c r="A3" s="159"/>
      <c r="B3" s="159"/>
      <c r="C3" s="159"/>
      <c r="D3" s="159"/>
      <c r="E3" s="159"/>
      <c r="F3" s="159"/>
      <c r="G3" s="159"/>
      <c r="H3" s="159"/>
      <c r="I3" s="159"/>
      <c r="J3" s="159"/>
      <c r="K3" s="159"/>
    </row>
    <row r="4" spans="1:11" x14ac:dyDescent="0.25">
      <c r="A4" s="92"/>
      <c r="B4" s="92"/>
      <c r="C4" s="92"/>
      <c r="D4" s="92"/>
      <c r="E4" s="92"/>
      <c r="F4" s="92"/>
      <c r="G4" s="92"/>
      <c r="H4" s="92"/>
      <c r="I4" s="92"/>
      <c r="J4" s="59"/>
      <c r="K4" s="59"/>
    </row>
    <row r="5" spans="1:11" x14ac:dyDescent="0.25">
      <c r="A5" s="160" t="s">
        <v>120</v>
      </c>
      <c r="B5" s="160"/>
      <c r="C5" s="160"/>
      <c r="D5" s="160"/>
      <c r="E5" s="160"/>
      <c r="F5" s="160"/>
      <c r="G5" s="160"/>
      <c r="H5" s="160"/>
      <c r="I5" s="160"/>
      <c r="J5" s="160"/>
      <c r="K5" s="160"/>
    </row>
    <row r="6" spans="1:11" x14ac:dyDescent="0.25">
      <c r="A6" s="161" t="s">
        <v>121</v>
      </c>
      <c r="B6" s="161"/>
      <c r="C6" s="161"/>
      <c r="D6" s="161"/>
      <c r="E6" s="161"/>
      <c r="F6" s="161"/>
      <c r="G6" s="161"/>
      <c r="H6" s="161"/>
      <c r="I6" s="161"/>
      <c r="J6" s="161"/>
      <c r="K6" s="161"/>
    </row>
    <row r="7" spans="1:11" x14ac:dyDescent="0.25">
      <c r="A7" s="93"/>
      <c r="B7" s="93"/>
      <c r="C7" s="93"/>
      <c r="D7" s="93"/>
      <c r="E7" s="93"/>
      <c r="F7" s="93"/>
      <c r="G7" s="93"/>
      <c r="H7" s="93"/>
      <c r="I7" s="93"/>
      <c r="J7" s="94"/>
      <c r="K7" s="94"/>
    </row>
    <row r="8" spans="1:11" x14ac:dyDescent="0.25">
      <c r="A8" s="162" t="s">
        <v>122</v>
      </c>
      <c r="B8" s="162"/>
      <c r="C8" s="162"/>
      <c r="D8" s="162"/>
      <c r="E8" s="162"/>
      <c r="F8" s="162"/>
      <c r="G8" s="162"/>
      <c r="H8" s="162"/>
      <c r="I8" s="162"/>
      <c r="J8" s="162"/>
      <c r="K8" s="162"/>
    </row>
    <row r="9" spans="1:11" x14ac:dyDescent="0.25">
      <c r="A9" s="162"/>
      <c r="B9" s="162"/>
      <c r="C9" s="162"/>
      <c r="D9" s="162"/>
      <c r="E9" s="162"/>
      <c r="F9" s="162"/>
      <c r="G9" s="162"/>
      <c r="H9" s="162"/>
      <c r="I9" s="162"/>
      <c r="J9" s="162"/>
      <c r="K9" s="162"/>
    </row>
    <row r="10" spans="1:11" ht="15.75" thickBot="1" x14ac:dyDescent="0.3">
      <c r="A10" s="93" t="s">
        <v>43</v>
      </c>
      <c r="B10" s="93" t="s">
        <v>44</v>
      </c>
      <c r="C10" s="24"/>
      <c r="D10" s="24"/>
      <c r="E10" s="24"/>
      <c r="F10" s="24"/>
      <c r="G10" s="24"/>
      <c r="H10" s="24"/>
      <c r="I10" s="24"/>
      <c r="J10" s="24"/>
      <c r="K10" s="24"/>
    </row>
    <row r="11" spans="1:11" ht="15.75" thickBot="1" x14ac:dyDescent="0.3">
      <c r="A11" s="95"/>
      <c r="B11" s="95"/>
      <c r="C11" s="163"/>
      <c r="D11" s="161"/>
      <c r="E11" s="161"/>
      <c r="F11" s="161"/>
      <c r="G11" s="161"/>
      <c r="H11" s="161"/>
      <c r="I11" s="161"/>
      <c r="J11" s="161"/>
      <c r="K11" s="161"/>
    </row>
    <row r="12" spans="1:11" x14ac:dyDescent="0.25">
      <c r="A12" s="96"/>
      <c r="B12" s="96"/>
      <c r="C12" s="97"/>
      <c r="D12" s="98"/>
      <c r="E12" s="98"/>
      <c r="F12" s="98"/>
      <c r="G12" s="98"/>
      <c r="H12" s="98"/>
      <c r="I12" s="98"/>
      <c r="J12" s="98"/>
      <c r="K12" s="98"/>
    </row>
    <row r="13" spans="1:11" x14ac:dyDescent="0.25">
      <c r="A13" s="164" t="s">
        <v>123</v>
      </c>
      <c r="B13" s="164"/>
      <c r="C13" s="164"/>
      <c r="D13" s="164"/>
      <c r="E13" s="164"/>
      <c r="F13" s="164"/>
      <c r="G13" s="164"/>
      <c r="H13" s="164"/>
      <c r="I13" s="164"/>
      <c r="J13" s="164"/>
      <c r="K13" s="164"/>
    </row>
    <row r="14" spans="1:11" ht="15.75" thickBot="1" x14ac:dyDescent="0.3">
      <c r="A14" s="165"/>
      <c r="B14" s="165"/>
      <c r="C14" s="165"/>
      <c r="D14" s="165"/>
      <c r="E14" s="165"/>
      <c r="F14" s="165"/>
      <c r="G14" s="165"/>
      <c r="H14" s="165"/>
      <c r="I14" s="165"/>
      <c r="J14" s="165"/>
      <c r="K14" s="165"/>
    </row>
    <row r="15" spans="1:11" x14ac:dyDescent="0.25">
      <c r="A15" s="150" t="s">
        <v>124</v>
      </c>
      <c r="B15" s="151"/>
      <c r="C15" s="151"/>
      <c r="D15" s="151"/>
      <c r="E15" s="151"/>
      <c r="F15" s="151"/>
      <c r="G15" s="151"/>
      <c r="H15" s="151"/>
      <c r="I15" s="151"/>
      <c r="J15" s="151"/>
      <c r="K15" s="152"/>
    </row>
    <row r="16" spans="1:11" x14ac:dyDescent="0.25">
      <c r="A16" s="153"/>
      <c r="B16" s="154"/>
      <c r="C16" s="154"/>
      <c r="D16" s="154"/>
      <c r="E16" s="154"/>
      <c r="F16" s="154"/>
      <c r="G16" s="154"/>
      <c r="H16" s="154"/>
      <c r="I16" s="154"/>
      <c r="J16" s="154"/>
      <c r="K16" s="155"/>
    </row>
    <row r="17" spans="1:11" x14ac:dyDescent="0.25">
      <c r="A17" s="153"/>
      <c r="B17" s="154"/>
      <c r="C17" s="154"/>
      <c r="D17" s="154"/>
      <c r="E17" s="154"/>
      <c r="F17" s="154"/>
      <c r="G17" s="154"/>
      <c r="H17" s="154"/>
      <c r="I17" s="154"/>
      <c r="J17" s="154"/>
      <c r="K17" s="155"/>
    </row>
    <row r="18" spans="1:11" x14ac:dyDescent="0.25">
      <c r="A18" s="153"/>
      <c r="B18" s="154"/>
      <c r="C18" s="154"/>
      <c r="D18" s="154"/>
      <c r="E18" s="154"/>
      <c r="F18" s="154"/>
      <c r="G18" s="154"/>
      <c r="H18" s="154"/>
      <c r="I18" s="154"/>
      <c r="J18" s="154"/>
      <c r="K18" s="155"/>
    </row>
    <row r="19" spans="1:11" x14ac:dyDescent="0.25">
      <c r="A19" s="153"/>
      <c r="B19" s="154"/>
      <c r="C19" s="154"/>
      <c r="D19" s="154"/>
      <c r="E19" s="154"/>
      <c r="F19" s="154"/>
      <c r="G19" s="154"/>
      <c r="H19" s="154"/>
      <c r="I19" s="154"/>
      <c r="J19" s="154"/>
      <c r="K19" s="155"/>
    </row>
    <row r="20" spans="1:11" x14ac:dyDescent="0.25">
      <c r="A20" s="153"/>
      <c r="B20" s="154"/>
      <c r="C20" s="154"/>
      <c r="D20" s="154"/>
      <c r="E20" s="154"/>
      <c r="F20" s="154"/>
      <c r="G20" s="154"/>
      <c r="H20" s="154"/>
      <c r="I20" s="154"/>
      <c r="J20" s="154"/>
      <c r="K20" s="155"/>
    </row>
    <row r="21" spans="1:11" x14ac:dyDescent="0.25">
      <c r="A21" s="153"/>
      <c r="B21" s="154"/>
      <c r="C21" s="154"/>
      <c r="D21" s="154"/>
      <c r="E21" s="154"/>
      <c r="F21" s="154"/>
      <c r="G21" s="154"/>
      <c r="H21" s="154"/>
      <c r="I21" s="154"/>
      <c r="J21" s="154"/>
      <c r="K21" s="155"/>
    </row>
    <row r="22" spans="1:11" x14ac:dyDescent="0.25">
      <c r="A22" s="153"/>
      <c r="B22" s="154"/>
      <c r="C22" s="154"/>
      <c r="D22" s="154"/>
      <c r="E22" s="154"/>
      <c r="F22" s="154"/>
      <c r="G22" s="154"/>
      <c r="H22" s="154"/>
      <c r="I22" s="154"/>
      <c r="J22" s="154"/>
      <c r="K22" s="155"/>
    </row>
    <row r="23" spans="1:11" x14ac:dyDescent="0.25">
      <c r="A23" s="153"/>
      <c r="B23" s="154"/>
      <c r="C23" s="154"/>
      <c r="D23" s="154"/>
      <c r="E23" s="154"/>
      <c r="F23" s="154"/>
      <c r="G23" s="154"/>
      <c r="H23" s="154"/>
      <c r="I23" s="154"/>
      <c r="J23" s="154"/>
      <c r="K23" s="155"/>
    </row>
    <row r="24" spans="1:11" x14ac:dyDescent="0.25">
      <c r="A24" s="153"/>
      <c r="B24" s="154"/>
      <c r="C24" s="154"/>
      <c r="D24" s="154"/>
      <c r="E24" s="154"/>
      <c r="F24" s="154"/>
      <c r="G24" s="154"/>
      <c r="H24" s="154"/>
      <c r="I24" s="154"/>
      <c r="J24" s="154"/>
      <c r="K24" s="155"/>
    </row>
    <row r="25" spans="1:11" x14ac:dyDescent="0.25">
      <c r="A25" s="153"/>
      <c r="B25" s="154"/>
      <c r="C25" s="154"/>
      <c r="D25" s="154"/>
      <c r="E25" s="154"/>
      <c r="F25" s="154"/>
      <c r="G25" s="154"/>
      <c r="H25" s="154"/>
      <c r="I25" s="154"/>
      <c r="J25" s="154"/>
      <c r="K25" s="155"/>
    </row>
    <row r="26" spans="1:11" x14ac:dyDescent="0.25">
      <c r="A26" s="153"/>
      <c r="B26" s="154"/>
      <c r="C26" s="154"/>
      <c r="D26" s="154"/>
      <c r="E26" s="154"/>
      <c r="F26" s="154"/>
      <c r="G26" s="154"/>
      <c r="H26" s="154"/>
      <c r="I26" s="154"/>
      <c r="J26" s="154"/>
      <c r="K26" s="155"/>
    </row>
    <row r="27" spans="1:11" x14ac:dyDescent="0.25">
      <c r="A27" s="153"/>
      <c r="B27" s="154"/>
      <c r="C27" s="154"/>
      <c r="D27" s="154"/>
      <c r="E27" s="154"/>
      <c r="F27" s="154"/>
      <c r="G27" s="154"/>
      <c r="H27" s="154"/>
      <c r="I27" s="154"/>
      <c r="J27" s="154"/>
      <c r="K27" s="155"/>
    </row>
    <row r="28" spans="1:11" x14ac:dyDescent="0.25">
      <c r="A28" s="153"/>
      <c r="B28" s="154"/>
      <c r="C28" s="154"/>
      <c r="D28" s="154"/>
      <c r="E28" s="154"/>
      <c r="F28" s="154"/>
      <c r="G28" s="154"/>
      <c r="H28" s="154"/>
      <c r="I28" s="154"/>
      <c r="J28" s="154"/>
      <c r="K28" s="155"/>
    </row>
    <row r="29" spans="1:11" x14ac:dyDescent="0.25">
      <c r="A29" s="153"/>
      <c r="B29" s="154"/>
      <c r="C29" s="154"/>
      <c r="D29" s="154"/>
      <c r="E29" s="154"/>
      <c r="F29" s="154"/>
      <c r="G29" s="154"/>
      <c r="H29" s="154"/>
      <c r="I29" s="154"/>
      <c r="J29" s="154"/>
      <c r="K29" s="155"/>
    </row>
    <row r="30" spans="1:11" x14ac:dyDescent="0.25">
      <c r="A30" s="153"/>
      <c r="B30" s="154"/>
      <c r="C30" s="154"/>
      <c r="D30" s="154"/>
      <c r="E30" s="154"/>
      <c r="F30" s="154"/>
      <c r="G30" s="154"/>
      <c r="H30" s="154"/>
      <c r="I30" s="154"/>
      <c r="J30" s="154"/>
      <c r="K30" s="155"/>
    </row>
    <row r="31" spans="1:11" x14ac:dyDescent="0.25">
      <c r="A31" s="153"/>
      <c r="B31" s="154"/>
      <c r="C31" s="154"/>
      <c r="D31" s="154"/>
      <c r="E31" s="154"/>
      <c r="F31" s="154"/>
      <c r="G31" s="154"/>
      <c r="H31" s="154"/>
      <c r="I31" s="154"/>
      <c r="J31" s="154"/>
      <c r="K31" s="155"/>
    </row>
    <row r="32" spans="1:11" x14ac:dyDescent="0.25">
      <c r="A32" s="153"/>
      <c r="B32" s="154"/>
      <c r="C32" s="154"/>
      <c r="D32" s="154"/>
      <c r="E32" s="154"/>
      <c r="F32" s="154"/>
      <c r="G32" s="154"/>
      <c r="H32" s="154"/>
      <c r="I32" s="154"/>
      <c r="J32" s="154"/>
      <c r="K32" s="155"/>
    </row>
    <row r="33" spans="1:11" x14ac:dyDescent="0.25">
      <c r="A33" s="153"/>
      <c r="B33" s="154"/>
      <c r="C33" s="154"/>
      <c r="D33" s="154"/>
      <c r="E33" s="154"/>
      <c r="F33" s="154"/>
      <c r="G33" s="154"/>
      <c r="H33" s="154"/>
      <c r="I33" s="154"/>
      <c r="J33" s="154"/>
      <c r="K33" s="155"/>
    </row>
    <row r="34" spans="1:11" x14ac:dyDescent="0.25">
      <c r="A34" s="153"/>
      <c r="B34" s="154"/>
      <c r="C34" s="154"/>
      <c r="D34" s="154"/>
      <c r="E34" s="154"/>
      <c r="F34" s="154"/>
      <c r="G34" s="154"/>
      <c r="H34" s="154"/>
      <c r="I34" s="154"/>
      <c r="J34" s="154"/>
      <c r="K34" s="155"/>
    </row>
    <row r="35" spans="1:11" ht="15.75" thickBot="1" x14ac:dyDescent="0.3">
      <c r="A35" s="156"/>
      <c r="B35" s="157"/>
      <c r="C35" s="157"/>
      <c r="D35" s="157"/>
      <c r="E35" s="157"/>
      <c r="F35" s="157"/>
      <c r="G35" s="157"/>
      <c r="H35" s="157"/>
      <c r="I35" s="157"/>
      <c r="J35" s="157"/>
      <c r="K35" s="158"/>
    </row>
  </sheetData>
  <mergeCells count="7">
    <mergeCell ref="A15:K35"/>
    <mergeCell ref="A1:K3"/>
    <mergeCell ref="A5:K5"/>
    <mergeCell ref="A6:K6"/>
    <mergeCell ref="A8:K9"/>
    <mergeCell ref="C11:K11"/>
    <mergeCell ref="A13:K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K11" sqref="K11"/>
    </sheetView>
  </sheetViews>
  <sheetFormatPr defaultColWidth="8.85546875" defaultRowHeight="15" x14ac:dyDescent="0.25"/>
  <cols>
    <col min="1" max="16384" width="8.85546875" style="24"/>
  </cols>
  <sheetData>
    <row r="1" spans="1:12" x14ac:dyDescent="0.25">
      <c r="A1" s="166" t="s">
        <v>134</v>
      </c>
      <c r="B1" s="166"/>
      <c r="C1" s="166"/>
      <c r="D1" s="166"/>
      <c r="E1" s="166"/>
      <c r="F1" s="166"/>
      <c r="G1" s="166"/>
      <c r="H1" s="166"/>
      <c r="I1" s="166"/>
      <c r="J1" s="166"/>
      <c r="K1" s="166"/>
    </row>
    <row r="2" spans="1:12" x14ac:dyDescent="0.25">
      <c r="A2" s="166"/>
      <c r="B2" s="166"/>
      <c r="C2" s="166"/>
      <c r="D2" s="166"/>
      <c r="E2" s="166"/>
      <c r="F2" s="166"/>
      <c r="G2" s="166"/>
      <c r="H2" s="166"/>
      <c r="I2" s="166"/>
      <c r="J2" s="166"/>
      <c r="K2" s="166"/>
    </row>
    <row r="3" spans="1:12" x14ac:dyDescent="0.25">
      <c r="A3" s="167" t="s">
        <v>135</v>
      </c>
      <c r="B3" s="167"/>
      <c r="C3" s="167"/>
      <c r="D3" s="167"/>
      <c r="E3" s="167"/>
      <c r="F3" s="167"/>
      <c r="G3" s="167"/>
      <c r="H3" s="167"/>
    </row>
    <row r="4" spans="1:12" x14ac:dyDescent="0.25">
      <c r="A4" s="168" t="s">
        <v>140</v>
      </c>
      <c r="B4" s="168"/>
      <c r="C4" s="168"/>
      <c r="D4" s="168"/>
      <c r="E4" s="168"/>
      <c r="F4" s="168"/>
      <c r="G4" s="168"/>
      <c r="H4" s="168"/>
      <c r="I4" s="168"/>
      <c r="J4" s="168"/>
      <c r="K4" s="168"/>
    </row>
    <row r="5" spans="1:12" x14ac:dyDescent="0.25">
      <c r="A5" s="168"/>
      <c r="B5" s="168"/>
      <c r="C5" s="168"/>
      <c r="D5" s="168"/>
      <c r="E5" s="168"/>
      <c r="F5" s="168"/>
      <c r="G5" s="168"/>
      <c r="H5" s="168"/>
      <c r="I5" s="168"/>
      <c r="J5" s="168"/>
      <c r="K5" s="168"/>
    </row>
    <row r="6" spans="1:12" x14ac:dyDescent="0.25">
      <c r="A6" s="168"/>
      <c r="B6" s="168"/>
      <c r="C6" s="168"/>
      <c r="D6" s="168"/>
      <c r="E6" s="168"/>
      <c r="F6" s="168"/>
      <c r="G6" s="168"/>
      <c r="H6" s="168"/>
      <c r="I6" s="168"/>
      <c r="J6" s="168"/>
      <c r="K6" s="168"/>
    </row>
    <row r="7" spans="1:12" x14ac:dyDescent="0.25">
      <c r="A7" s="168"/>
      <c r="B7" s="168"/>
      <c r="C7" s="168"/>
      <c r="D7" s="168"/>
      <c r="E7" s="168"/>
      <c r="F7" s="168"/>
      <c r="G7" s="168"/>
      <c r="H7" s="168"/>
      <c r="I7" s="168"/>
      <c r="J7" s="168"/>
      <c r="K7" s="168"/>
    </row>
    <row r="8" spans="1:12" x14ac:dyDescent="0.25">
      <c r="A8" s="168"/>
      <c r="B8" s="168"/>
      <c r="C8" s="168"/>
      <c r="D8" s="168"/>
      <c r="E8" s="168"/>
      <c r="F8" s="168"/>
      <c r="G8" s="168"/>
      <c r="H8" s="168"/>
      <c r="I8" s="168"/>
      <c r="J8" s="168"/>
      <c r="K8" s="168"/>
    </row>
    <row r="9" spans="1:12" x14ac:dyDescent="0.25">
      <c r="A9" s="168"/>
      <c r="B9" s="168"/>
      <c r="C9" s="168"/>
      <c r="D9" s="168"/>
      <c r="E9" s="168"/>
      <c r="F9" s="168"/>
      <c r="G9" s="168"/>
      <c r="H9" s="168"/>
      <c r="I9" s="168"/>
      <c r="J9" s="168"/>
      <c r="K9" s="168"/>
    </row>
    <row r="10" spans="1:12" x14ac:dyDescent="0.25">
      <c r="A10" s="168"/>
      <c r="B10" s="168"/>
      <c r="C10" s="168"/>
      <c r="D10" s="168"/>
      <c r="E10" s="168"/>
      <c r="F10" s="168"/>
      <c r="G10" s="168"/>
      <c r="H10" s="168"/>
      <c r="I10" s="168"/>
      <c r="J10" s="168"/>
      <c r="K10" s="168"/>
    </row>
    <row r="11" spans="1:12" x14ac:dyDescent="0.25">
      <c r="A11" s="138"/>
      <c r="B11" s="138"/>
      <c r="C11" s="138"/>
      <c r="D11" s="138"/>
      <c r="E11" s="138"/>
      <c r="F11" s="138"/>
      <c r="G11" s="138"/>
      <c r="H11" s="138"/>
      <c r="I11" s="138"/>
      <c r="J11" s="138"/>
      <c r="K11" s="138"/>
    </row>
    <row r="12" spans="1:12" x14ac:dyDescent="0.25">
      <c r="A12" s="139"/>
      <c r="B12" s="139"/>
      <c r="C12" s="139"/>
      <c r="D12" s="139"/>
      <c r="E12" s="139"/>
      <c r="F12" s="139"/>
      <c r="G12" s="139"/>
      <c r="H12" s="139"/>
      <c r="I12" s="139"/>
      <c r="J12" s="139"/>
      <c r="K12" s="139"/>
    </row>
    <row r="13" spans="1:12" x14ac:dyDescent="0.25">
      <c r="A13" s="140"/>
      <c r="B13" s="140"/>
      <c r="C13" s="140"/>
      <c r="D13" s="140"/>
      <c r="E13" s="140"/>
      <c r="F13" s="140"/>
      <c r="G13" s="140"/>
      <c r="H13" s="140"/>
      <c r="I13" s="140"/>
      <c r="J13" s="140"/>
      <c r="K13" s="140"/>
      <c r="L13" s="140"/>
    </row>
    <row r="14" spans="1:12" x14ac:dyDescent="0.25">
      <c r="A14" s="140" t="s">
        <v>136</v>
      </c>
      <c r="B14" s="140"/>
      <c r="C14" s="140"/>
      <c r="D14" s="140"/>
      <c r="E14" s="140"/>
      <c r="F14" s="140"/>
      <c r="G14" s="140"/>
      <c r="H14" s="140"/>
      <c r="I14" s="140"/>
      <c r="J14" s="140"/>
      <c r="K14" s="140"/>
      <c r="L14" s="140"/>
    </row>
    <row r="15" spans="1:12" x14ac:dyDescent="0.25">
      <c r="A15" s="141"/>
      <c r="B15" s="141"/>
      <c r="C15" s="141"/>
      <c r="D15" s="141"/>
      <c r="E15" s="141"/>
      <c r="F15" s="140"/>
      <c r="G15" s="140"/>
      <c r="H15" s="140"/>
      <c r="I15" s="140"/>
      <c r="J15" s="140"/>
      <c r="K15" s="140"/>
      <c r="L15" s="140"/>
    </row>
    <row r="16" spans="1:12" ht="15.75" thickBot="1" x14ac:dyDescent="0.3">
      <c r="A16" s="142"/>
      <c r="B16" s="142"/>
      <c r="C16" s="142"/>
      <c r="D16" s="142"/>
      <c r="E16" s="142"/>
      <c r="F16" s="140"/>
      <c r="G16" s="140"/>
      <c r="H16" s="140"/>
      <c r="I16" s="140"/>
      <c r="J16" s="140"/>
      <c r="K16" s="140"/>
      <c r="L16" s="140"/>
    </row>
    <row r="17" spans="1:12" x14ac:dyDescent="0.25">
      <c r="A17" s="140"/>
      <c r="B17" s="140"/>
      <c r="C17" s="140"/>
      <c r="D17" s="140"/>
      <c r="E17" s="140"/>
      <c r="F17" s="140"/>
      <c r="G17" s="140"/>
      <c r="H17" s="140"/>
      <c r="I17" s="140"/>
      <c r="J17" s="140"/>
      <c r="K17" s="140"/>
      <c r="L17" s="140"/>
    </row>
    <row r="18" spans="1:12" x14ac:dyDescent="0.25">
      <c r="A18" s="140" t="s">
        <v>137</v>
      </c>
      <c r="B18" s="140"/>
      <c r="C18" s="140"/>
      <c r="D18" s="140"/>
      <c r="E18" s="140"/>
      <c r="F18" s="140"/>
      <c r="G18" s="140"/>
      <c r="H18" s="140"/>
      <c r="I18" s="140"/>
      <c r="J18" s="140"/>
      <c r="K18" s="140"/>
      <c r="L18" s="140"/>
    </row>
    <row r="19" spans="1:12" x14ac:dyDescent="0.25">
      <c r="A19" s="141"/>
      <c r="B19" s="141"/>
      <c r="C19" s="141"/>
      <c r="D19" s="141"/>
      <c r="E19" s="141"/>
      <c r="F19" s="140"/>
      <c r="G19" s="140"/>
      <c r="H19" s="140"/>
      <c r="I19" s="140"/>
      <c r="J19" s="140"/>
      <c r="K19" s="140"/>
      <c r="L19" s="140"/>
    </row>
    <row r="20" spans="1:12" ht="15.75" thickBot="1" x14ac:dyDescent="0.3">
      <c r="A20" s="142"/>
      <c r="B20" s="142"/>
      <c r="C20" s="142"/>
      <c r="D20" s="142"/>
      <c r="E20" s="142"/>
      <c r="F20" s="140"/>
      <c r="G20" s="140"/>
      <c r="H20" s="140"/>
      <c r="I20" s="140"/>
      <c r="J20" s="140"/>
      <c r="K20" s="140"/>
      <c r="L20" s="140"/>
    </row>
    <row r="21" spans="1:12" x14ac:dyDescent="0.25">
      <c r="A21" s="140"/>
      <c r="B21" s="140"/>
      <c r="C21" s="140"/>
      <c r="D21" s="140"/>
      <c r="E21" s="140"/>
      <c r="F21" s="140"/>
      <c r="G21" s="140"/>
      <c r="H21" s="140"/>
      <c r="I21" s="140"/>
      <c r="J21" s="140"/>
      <c r="K21" s="140"/>
      <c r="L21" s="140"/>
    </row>
    <row r="22" spans="1:12" x14ac:dyDescent="0.25">
      <c r="A22" s="140" t="s">
        <v>138</v>
      </c>
      <c r="B22" s="140"/>
      <c r="C22" s="140"/>
      <c r="D22" s="140"/>
      <c r="E22" s="140"/>
      <c r="F22" s="140"/>
      <c r="G22" s="140"/>
      <c r="H22" s="140"/>
      <c r="I22" s="140" t="s">
        <v>139</v>
      </c>
      <c r="J22" s="140"/>
      <c r="K22" s="140"/>
      <c r="L22" s="140"/>
    </row>
    <row r="23" spans="1:12" x14ac:dyDescent="0.25">
      <c r="A23" s="141"/>
      <c r="B23" s="141"/>
      <c r="C23" s="141"/>
      <c r="D23" s="141"/>
      <c r="E23" s="141"/>
      <c r="F23" s="140"/>
      <c r="G23" s="140"/>
      <c r="H23" s="140"/>
      <c r="I23" s="141"/>
      <c r="J23" s="141"/>
      <c r="K23" s="141"/>
      <c r="L23" s="141"/>
    </row>
    <row r="24" spans="1:12" ht="15.75" thickBot="1" x14ac:dyDescent="0.3">
      <c r="A24" s="142"/>
      <c r="B24" s="142"/>
      <c r="C24" s="142"/>
      <c r="D24" s="142"/>
      <c r="E24" s="142"/>
      <c r="F24" s="140"/>
      <c r="G24" s="140"/>
      <c r="H24" s="140"/>
      <c r="I24" s="142"/>
      <c r="J24" s="142"/>
      <c r="K24" s="142"/>
      <c r="L24" s="142"/>
    </row>
  </sheetData>
  <mergeCells count="3">
    <mergeCell ref="A1:K2"/>
    <mergeCell ref="A3:H3"/>
    <mergeCell ref="A4:K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80" zoomScaleNormal="80" workbookViewId="0">
      <selection activeCell="C14" sqref="C14"/>
    </sheetView>
  </sheetViews>
  <sheetFormatPr defaultRowHeight="15" x14ac:dyDescent="0.25"/>
  <cols>
    <col min="2" max="2" width="44.5703125" customWidth="1"/>
    <col min="4" max="4" width="63.140625" customWidth="1"/>
  </cols>
  <sheetData>
    <row r="1" spans="1:4" x14ac:dyDescent="0.25">
      <c r="A1" s="169" t="s">
        <v>56</v>
      </c>
      <c r="B1" s="170"/>
      <c r="C1" s="170"/>
      <c r="D1" s="171"/>
    </row>
    <row r="2" spans="1:4" x14ac:dyDescent="0.25">
      <c r="A2" s="172" t="s">
        <v>132</v>
      </c>
      <c r="B2" s="173"/>
      <c r="C2" s="173"/>
      <c r="D2" s="176"/>
    </row>
    <row r="3" spans="1:4" x14ac:dyDescent="0.25">
      <c r="A3" s="172"/>
      <c r="B3" s="173"/>
      <c r="C3" s="173"/>
      <c r="D3" s="176"/>
    </row>
    <row r="4" spans="1:4" x14ac:dyDescent="0.25">
      <c r="A4" s="172"/>
      <c r="B4" s="173"/>
      <c r="C4" s="173"/>
      <c r="D4" s="176"/>
    </row>
    <row r="5" spans="1:4" x14ac:dyDescent="0.25">
      <c r="A5" s="172"/>
      <c r="B5" s="173"/>
      <c r="C5" s="173"/>
      <c r="D5" s="176"/>
    </row>
    <row r="6" spans="1:4" x14ac:dyDescent="0.25">
      <c r="A6" s="172"/>
      <c r="B6" s="173"/>
      <c r="C6" s="173"/>
      <c r="D6" s="176"/>
    </row>
    <row r="7" spans="1:4" x14ac:dyDescent="0.25">
      <c r="A7" s="172"/>
      <c r="B7" s="173"/>
      <c r="C7" s="173"/>
      <c r="D7" s="176"/>
    </row>
    <row r="8" spans="1:4" x14ac:dyDescent="0.25">
      <c r="A8" s="172"/>
      <c r="B8" s="173"/>
      <c r="C8" s="173"/>
      <c r="D8" s="176"/>
    </row>
    <row r="9" spans="1:4" x14ac:dyDescent="0.25">
      <c r="A9" s="172"/>
      <c r="B9" s="173"/>
      <c r="C9" s="173"/>
      <c r="D9" s="176"/>
    </row>
    <row r="10" spans="1:4" x14ac:dyDescent="0.25">
      <c r="A10" s="172"/>
      <c r="B10" s="173"/>
      <c r="C10" s="173"/>
      <c r="D10" s="176"/>
    </row>
    <row r="11" spans="1:4" x14ac:dyDescent="0.25">
      <c r="A11" s="172"/>
      <c r="B11" s="173"/>
      <c r="C11" s="173"/>
      <c r="D11" s="176"/>
    </row>
    <row r="12" spans="1:4" x14ac:dyDescent="0.25">
      <c r="A12" s="172"/>
      <c r="B12" s="173"/>
      <c r="C12" s="173"/>
      <c r="D12" s="176"/>
    </row>
    <row r="13" spans="1:4" ht="339" customHeight="1" thickBot="1" x14ac:dyDescent="0.3">
      <c r="A13" s="174"/>
      <c r="B13" s="175"/>
      <c r="C13" s="175"/>
      <c r="D13" s="177"/>
    </row>
  </sheetData>
  <mergeCells count="3">
    <mergeCell ref="A1:D1"/>
    <mergeCell ref="A2:B13"/>
    <mergeCell ref="C2:D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2" sqref="C2:D13"/>
    </sheetView>
  </sheetViews>
  <sheetFormatPr defaultRowHeight="15" x14ac:dyDescent="0.25"/>
  <cols>
    <col min="2" max="2" width="31.140625" customWidth="1"/>
    <col min="4" max="4" width="33.85546875" customWidth="1"/>
  </cols>
  <sheetData>
    <row r="1" spans="1:4" x14ac:dyDescent="0.25">
      <c r="A1" s="169" t="s">
        <v>54</v>
      </c>
      <c r="B1" s="170"/>
      <c r="C1" s="170"/>
      <c r="D1" s="171"/>
    </row>
    <row r="2" spans="1:4" x14ac:dyDescent="0.25">
      <c r="A2" s="172" t="s">
        <v>55</v>
      </c>
      <c r="B2" s="173"/>
      <c r="C2" s="173"/>
      <c r="D2" s="176"/>
    </row>
    <row r="3" spans="1:4" x14ac:dyDescent="0.25">
      <c r="A3" s="172"/>
      <c r="B3" s="173"/>
      <c r="C3" s="173"/>
      <c r="D3" s="176"/>
    </row>
    <row r="4" spans="1:4" x14ac:dyDescent="0.25">
      <c r="A4" s="172"/>
      <c r="B4" s="173"/>
      <c r="C4" s="173"/>
      <c r="D4" s="176"/>
    </row>
    <row r="5" spans="1:4" x14ac:dyDescent="0.25">
      <c r="A5" s="172"/>
      <c r="B5" s="173"/>
      <c r="C5" s="173"/>
      <c r="D5" s="176"/>
    </row>
    <row r="6" spans="1:4" x14ac:dyDescent="0.25">
      <c r="A6" s="172"/>
      <c r="B6" s="173"/>
      <c r="C6" s="173"/>
      <c r="D6" s="176"/>
    </row>
    <row r="7" spans="1:4" x14ac:dyDescent="0.25">
      <c r="A7" s="172"/>
      <c r="B7" s="173"/>
      <c r="C7" s="173"/>
      <c r="D7" s="176"/>
    </row>
    <row r="8" spans="1:4" x14ac:dyDescent="0.25">
      <c r="A8" s="172"/>
      <c r="B8" s="173"/>
      <c r="C8" s="173"/>
      <c r="D8" s="176"/>
    </row>
    <row r="9" spans="1:4" x14ac:dyDescent="0.25">
      <c r="A9" s="172"/>
      <c r="B9" s="173"/>
      <c r="C9" s="173"/>
      <c r="D9" s="176"/>
    </row>
    <row r="10" spans="1:4" x14ac:dyDescent="0.25">
      <c r="A10" s="172"/>
      <c r="B10" s="173"/>
      <c r="C10" s="173"/>
      <c r="D10" s="176"/>
    </row>
    <row r="11" spans="1:4" x14ac:dyDescent="0.25">
      <c r="A11" s="172"/>
      <c r="B11" s="173"/>
      <c r="C11" s="173"/>
      <c r="D11" s="176"/>
    </row>
    <row r="12" spans="1:4" x14ac:dyDescent="0.25">
      <c r="A12" s="172"/>
      <c r="B12" s="173"/>
      <c r="C12" s="173"/>
      <c r="D12" s="176"/>
    </row>
    <row r="13" spans="1:4" ht="15.75" thickBot="1" x14ac:dyDescent="0.3">
      <c r="A13" s="174"/>
      <c r="B13" s="175"/>
      <c r="C13" s="175"/>
      <c r="D13" s="177"/>
    </row>
  </sheetData>
  <mergeCells count="3">
    <mergeCell ref="A2:B13"/>
    <mergeCell ref="C2:D13"/>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zoomScale="70" zoomScaleNormal="70" workbookViewId="0">
      <selection activeCell="E3" sqref="E3:F17"/>
    </sheetView>
  </sheetViews>
  <sheetFormatPr defaultRowHeight="15" x14ac:dyDescent="0.25"/>
  <cols>
    <col min="1" max="1" width="18.5703125" customWidth="1"/>
    <col min="2" max="2" width="35.28515625" customWidth="1"/>
    <col min="3" max="3" width="28" customWidth="1"/>
    <col min="4" max="4" width="39.42578125" customWidth="1"/>
    <col min="5" max="5" width="32" customWidth="1"/>
    <col min="6" max="6" width="119" customWidth="1"/>
  </cols>
  <sheetData>
    <row r="1" spans="1:8" ht="15.75" thickBot="1" x14ac:dyDescent="0.3">
      <c r="A1" s="1"/>
      <c r="B1" s="1"/>
      <c r="C1" s="1"/>
      <c r="D1" s="1"/>
      <c r="E1" s="1"/>
      <c r="F1" s="1"/>
    </row>
    <row r="2" spans="1:8" ht="30.6" customHeight="1" x14ac:dyDescent="0.25">
      <c r="A2" s="188" t="s">
        <v>0</v>
      </c>
      <c r="B2" s="189"/>
      <c r="C2" s="189"/>
      <c r="D2" s="189"/>
      <c r="E2" s="182" t="s">
        <v>48</v>
      </c>
      <c r="F2" s="183"/>
      <c r="G2" s="25"/>
      <c r="H2" s="25"/>
    </row>
    <row r="3" spans="1:8" x14ac:dyDescent="0.25">
      <c r="A3" s="2"/>
      <c r="B3" s="3"/>
      <c r="C3" s="4"/>
      <c r="D3" s="3"/>
      <c r="E3" s="178" t="s">
        <v>49</v>
      </c>
      <c r="F3" s="179"/>
    </row>
    <row r="4" spans="1:8" x14ac:dyDescent="0.25">
      <c r="A4" s="190" t="s">
        <v>1</v>
      </c>
      <c r="B4" s="191"/>
      <c r="C4" s="35"/>
      <c r="D4" s="3"/>
      <c r="E4" s="178"/>
      <c r="F4" s="179"/>
    </row>
    <row r="5" spans="1:8" x14ac:dyDescent="0.25">
      <c r="A5" s="190" t="s">
        <v>2</v>
      </c>
      <c r="B5" s="191"/>
      <c r="C5" s="36"/>
      <c r="D5" s="3"/>
      <c r="E5" s="178"/>
      <c r="F5" s="179"/>
    </row>
    <row r="6" spans="1:8" x14ac:dyDescent="0.25">
      <c r="A6" s="190" t="s">
        <v>3</v>
      </c>
      <c r="B6" s="191"/>
      <c r="C6" s="37"/>
      <c r="D6" s="3"/>
      <c r="E6" s="178"/>
      <c r="F6" s="179"/>
    </row>
    <row r="7" spans="1:8" s="24" customFormat="1" x14ac:dyDescent="0.25">
      <c r="A7" s="52"/>
      <c r="B7" s="53" t="s">
        <v>108</v>
      </c>
      <c r="C7" s="37"/>
      <c r="D7" s="3"/>
      <c r="E7" s="178"/>
      <c r="F7" s="179"/>
    </row>
    <row r="8" spans="1:8" x14ac:dyDescent="0.25">
      <c r="A8" s="190" t="s">
        <v>4</v>
      </c>
      <c r="B8" s="191"/>
      <c r="C8" s="38"/>
      <c r="D8" s="3"/>
      <c r="E8" s="178"/>
      <c r="F8" s="179"/>
    </row>
    <row r="9" spans="1:8" x14ac:dyDescent="0.25">
      <c r="A9" s="186" t="s">
        <v>5</v>
      </c>
      <c r="B9" s="187"/>
      <c r="C9" s="39"/>
      <c r="D9" s="3"/>
      <c r="E9" s="178"/>
      <c r="F9" s="179"/>
    </row>
    <row r="10" spans="1:8" x14ac:dyDescent="0.25">
      <c r="A10" s="5"/>
      <c r="B10" s="6" t="s">
        <v>6</v>
      </c>
      <c r="C10" s="40"/>
      <c r="D10" s="3"/>
      <c r="E10" s="178"/>
      <c r="F10" s="179"/>
    </row>
    <row r="11" spans="1:8" ht="28.9" customHeight="1" x14ac:dyDescent="0.25">
      <c r="A11" s="186" t="s">
        <v>7</v>
      </c>
      <c r="B11" s="187"/>
      <c r="C11" s="41"/>
      <c r="D11" s="3"/>
      <c r="E11" s="178"/>
      <c r="F11" s="179"/>
    </row>
    <row r="12" spans="1:8" ht="23.45" customHeight="1" x14ac:dyDescent="0.25">
      <c r="A12" s="28"/>
      <c r="B12" s="29"/>
      <c r="C12" s="4"/>
      <c r="D12" s="3"/>
      <c r="E12" s="178"/>
      <c r="F12" s="179"/>
    </row>
    <row r="13" spans="1:8" s="24" customFormat="1" ht="23.45" customHeight="1" x14ac:dyDescent="0.25">
      <c r="A13" s="28"/>
      <c r="B13" s="74" t="s">
        <v>109</v>
      </c>
      <c r="C13" s="73"/>
      <c r="D13" s="3"/>
      <c r="E13" s="178"/>
      <c r="F13" s="179"/>
    </row>
    <row r="14" spans="1:8" s="24" customFormat="1" ht="23.45" customHeight="1" x14ac:dyDescent="0.25">
      <c r="A14" s="28"/>
      <c r="B14" s="72"/>
      <c r="C14" s="4"/>
      <c r="D14" s="3"/>
      <c r="E14" s="178"/>
      <c r="F14" s="179"/>
    </row>
    <row r="15" spans="1:8" x14ac:dyDescent="0.25">
      <c r="A15" s="7"/>
      <c r="B15" s="8"/>
      <c r="C15" s="9" t="s">
        <v>8</v>
      </c>
      <c r="D15" s="43" t="s">
        <v>9</v>
      </c>
      <c r="E15" s="178"/>
      <c r="F15" s="179"/>
    </row>
    <row r="16" spans="1:8" x14ac:dyDescent="0.25">
      <c r="A16" s="7"/>
      <c r="B16" s="54" t="s">
        <v>10</v>
      </c>
      <c r="C16" s="10" t="s">
        <v>11</v>
      </c>
      <c r="D16" s="10" t="s">
        <v>11</v>
      </c>
      <c r="E16" s="178"/>
      <c r="F16" s="179"/>
    </row>
    <row r="17" spans="1:6" ht="15.75" thickBot="1" x14ac:dyDescent="0.3">
      <c r="A17" s="11"/>
      <c r="B17" s="75" t="s">
        <v>12</v>
      </c>
      <c r="C17" s="42"/>
      <c r="D17" s="44"/>
      <c r="E17" s="180"/>
      <c r="F17" s="181"/>
    </row>
    <row r="18" spans="1:6" x14ac:dyDescent="0.25">
      <c r="A18" s="1"/>
      <c r="B18" s="1"/>
      <c r="C18" s="1"/>
      <c r="D18" s="1"/>
      <c r="E18" s="1"/>
      <c r="F18" s="1"/>
    </row>
    <row r="19" spans="1:6" ht="18" x14ac:dyDescent="0.25">
      <c r="A19" s="192" t="s">
        <v>53</v>
      </c>
      <c r="B19" s="192"/>
      <c r="C19" s="192"/>
      <c r="D19" s="192"/>
      <c r="E19" s="192"/>
      <c r="F19" s="46"/>
    </row>
    <row r="20" spans="1:6" x14ac:dyDescent="0.25">
      <c r="A20" s="34" t="s">
        <v>13</v>
      </c>
      <c r="B20" s="34" t="s">
        <v>14</v>
      </c>
      <c r="C20" s="34"/>
      <c r="D20" s="34" t="s">
        <v>15</v>
      </c>
      <c r="E20" s="194" t="s">
        <v>112</v>
      </c>
      <c r="F20" s="194"/>
    </row>
    <row r="21" spans="1:6" x14ac:dyDescent="0.25">
      <c r="A21" s="70">
        <v>1</v>
      </c>
      <c r="B21" s="55" t="s">
        <v>53</v>
      </c>
      <c r="C21" s="55"/>
      <c r="D21" s="66">
        <v>0</v>
      </c>
      <c r="E21" s="195" t="s">
        <v>16</v>
      </c>
      <c r="F21" s="195"/>
    </row>
    <row r="22" spans="1:6" s="24" customFormat="1" x14ac:dyDescent="0.25">
      <c r="A22" s="70">
        <v>2</v>
      </c>
      <c r="B22" s="55" t="s">
        <v>17</v>
      </c>
      <c r="C22" s="55"/>
      <c r="D22" s="66">
        <v>0</v>
      </c>
      <c r="E22" s="195" t="s">
        <v>16</v>
      </c>
      <c r="F22" s="195"/>
    </row>
    <row r="23" spans="1:6" x14ac:dyDescent="0.25">
      <c r="A23" s="70">
        <v>3</v>
      </c>
      <c r="B23" s="55" t="s">
        <v>17</v>
      </c>
      <c r="C23" s="55"/>
      <c r="D23" s="66">
        <v>0</v>
      </c>
      <c r="E23" s="195" t="s">
        <v>16</v>
      </c>
      <c r="F23" s="195"/>
    </row>
    <row r="24" spans="1:6" s="24" customFormat="1" x14ac:dyDescent="0.25">
      <c r="A24" s="70">
        <v>4</v>
      </c>
      <c r="B24" s="55" t="s">
        <v>17</v>
      </c>
      <c r="C24" s="55"/>
      <c r="D24" s="66">
        <v>0</v>
      </c>
      <c r="E24" s="195" t="s">
        <v>16</v>
      </c>
      <c r="F24" s="195"/>
    </row>
    <row r="25" spans="1:6" s="24" customFormat="1" x14ac:dyDescent="0.25">
      <c r="A25" s="70">
        <v>5</v>
      </c>
      <c r="B25" s="55" t="s">
        <v>17</v>
      </c>
      <c r="C25" s="55"/>
      <c r="D25" s="66">
        <v>0</v>
      </c>
      <c r="E25" s="195" t="s">
        <v>16</v>
      </c>
      <c r="F25" s="195"/>
    </row>
    <row r="26" spans="1:6" s="24" customFormat="1" x14ac:dyDescent="0.25">
      <c r="A26" s="70">
        <v>6</v>
      </c>
      <c r="B26" s="55" t="s">
        <v>17</v>
      </c>
      <c r="C26" s="55"/>
      <c r="D26" s="66">
        <v>0</v>
      </c>
      <c r="E26" s="195" t="s">
        <v>16</v>
      </c>
      <c r="F26" s="195"/>
    </row>
    <row r="27" spans="1:6" s="24" customFormat="1" x14ac:dyDescent="0.25">
      <c r="A27" s="70">
        <v>7</v>
      </c>
      <c r="B27" s="55" t="s">
        <v>17</v>
      </c>
      <c r="C27" s="55"/>
      <c r="D27" s="66">
        <v>0</v>
      </c>
      <c r="E27" s="195" t="s">
        <v>16</v>
      </c>
      <c r="F27" s="195"/>
    </row>
    <row r="28" spans="1:6" s="24" customFormat="1" x14ac:dyDescent="0.25">
      <c r="A28" s="70">
        <v>8</v>
      </c>
      <c r="B28" s="55" t="s">
        <v>17</v>
      </c>
      <c r="C28" s="55"/>
      <c r="D28" s="66">
        <v>0</v>
      </c>
      <c r="E28" s="195" t="s">
        <v>16</v>
      </c>
      <c r="F28" s="195"/>
    </row>
    <row r="29" spans="1:6" s="24" customFormat="1" x14ac:dyDescent="0.25">
      <c r="A29" s="70">
        <v>9</v>
      </c>
      <c r="B29" s="55" t="s">
        <v>17</v>
      </c>
      <c r="C29" s="55"/>
      <c r="D29" s="66">
        <v>0</v>
      </c>
      <c r="E29" s="195" t="s">
        <v>16</v>
      </c>
      <c r="F29" s="195"/>
    </row>
    <row r="30" spans="1:6" s="24" customFormat="1" x14ac:dyDescent="0.25">
      <c r="A30" s="70">
        <v>10</v>
      </c>
      <c r="B30" s="55" t="s">
        <v>17</v>
      </c>
      <c r="C30" s="55"/>
      <c r="D30" s="66">
        <v>0</v>
      </c>
      <c r="E30" s="195" t="s">
        <v>16</v>
      </c>
      <c r="F30" s="195"/>
    </row>
    <row r="31" spans="1:6" s="24" customFormat="1" x14ac:dyDescent="0.25">
      <c r="A31" s="193" t="s">
        <v>28</v>
      </c>
      <c r="B31" s="193"/>
      <c r="C31" s="45"/>
      <c r="D31" s="67">
        <f>SUM(D21:D30)</f>
        <v>0</v>
      </c>
      <c r="E31" s="45"/>
      <c r="F31" s="1"/>
    </row>
    <row r="33" spans="1:6" x14ac:dyDescent="0.25">
      <c r="A33" s="184" t="s">
        <v>30</v>
      </c>
      <c r="B33" s="184"/>
      <c r="C33" s="184"/>
      <c r="D33" s="185" t="s">
        <v>46</v>
      </c>
      <c r="E33" s="185"/>
      <c r="F33" s="46"/>
    </row>
    <row r="34" spans="1:6" x14ac:dyDescent="0.25">
      <c r="A34" s="12" t="s">
        <v>13</v>
      </c>
      <c r="B34" s="12" t="s">
        <v>14</v>
      </c>
      <c r="C34" s="12" t="s">
        <v>33</v>
      </c>
      <c r="D34" s="26" t="s">
        <v>31</v>
      </c>
      <c r="E34" s="26" t="s">
        <v>111</v>
      </c>
      <c r="F34" s="47"/>
    </row>
    <row r="35" spans="1:6" x14ac:dyDescent="0.25">
      <c r="A35" s="69">
        <v>1</v>
      </c>
      <c r="B35" s="31" t="s">
        <v>17</v>
      </c>
      <c r="C35" s="32">
        <v>0</v>
      </c>
      <c r="D35" s="32">
        <v>0</v>
      </c>
      <c r="E35" s="48" t="s">
        <v>16</v>
      </c>
      <c r="F35" s="27"/>
    </row>
    <row r="36" spans="1:6" x14ac:dyDescent="0.25">
      <c r="A36" s="69">
        <v>2</v>
      </c>
      <c r="B36" s="31" t="s">
        <v>17</v>
      </c>
      <c r="C36" s="32">
        <v>0</v>
      </c>
      <c r="D36" s="32">
        <v>0</v>
      </c>
      <c r="E36" s="48" t="s">
        <v>16</v>
      </c>
      <c r="F36" s="27"/>
    </row>
    <row r="37" spans="1:6" x14ac:dyDescent="0.25">
      <c r="A37" s="69">
        <v>3</v>
      </c>
      <c r="B37" s="31" t="s">
        <v>17</v>
      </c>
      <c r="C37" s="32">
        <v>0</v>
      </c>
      <c r="D37" s="32">
        <v>0</v>
      </c>
      <c r="E37" s="48" t="s">
        <v>16</v>
      </c>
      <c r="F37" s="27"/>
    </row>
    <row r="38" spans="1:6" x14ac:dyDescent="0.25">
      <c r="A38" s="69">
        <v>4</v>
      </c>
      <c r="B38" s="31" t="s">
        <v>17</v>
      </c>
      <c r="C38" s="32">
        <v>0</v>
      </c>
      <c r="D38" s="32">
        <v>0</v>
      </c>
      <c r="E38" s="48" t="s">
        <v>16</v>
      </c>
      <c r="F38" s="27"/>
    </row>
    <row r="39" spans="1:6" x14ac:dyDescent="0.25">
      <c r="A39" s="69">
        <v>5</v>
      </c>
      <c r="B39" s="31" t="s">
        <v>17</v>
      </c>
      <c r="C39" s="32">
        <v>0</v>
      </c>
      <c r="D39" s="32">
        <v>0</v>
      </c>
      <c r="E39" s="48" t="s">
        <v>16</v>
      </c>
      <c r="F39" s="27"/>
    </row>
    <row r="40" spans="1:6" x14ac:dyDescent="0.25">
      <c r="A40" s="69">
        <v>6</v>
      </c>
      <c r="B40" s="31" t="s">
        <v>17</v>
      </c>
      <c r="C40" s="32">
        <v>0</v>
      </c>
      <c r="D40" s="32">
        <v>0</v>
      </c>
      <c r="E40" s="48" t="s">
        <v>16</v>
      </c>
      <c r="F40" s="27"/>
    </row>
    <row r="41" spans="1:6" x14ac:dyDescent="0.25">
      <c r="A41" s="69">
        <v>7</v>
      </c>
      <c r="B41" s="31" t="s">
        <v>17</v>
      </c>
      <c r="C41" s="32">
        <v>0</v>
      </c>
      <c r="D41" s="32">
        <v>0</v>
      </c>
      <c r="E41" s="48" t="s">
        <v>16</v>
      </c>
      <c r="F41" s="27"/>
    </row>
    <row r="42" spans="1:6" x14ac:dyDescent="0.25">
      <c r="A42" s="69">
        <v>8</v>
      </c>
      <c r="B42" s="31" t="s">
        <v>17</v>
      </c>
      <c r="C42" s="32">
        <v>0</v>
      </c>
      <c r="D42" s="32">
        <v>0</v>
      </c>
      <c r="E42" s="48" t="s">
        <v>16</v>
      </c>
      <c r="F42" s="27"/>
    </row>
    <row r="43" spans="1:6" x14ac:dyDescent="0.25">
      <c r="A43" s="69">
        <v>9</v>
      </c>
      <c r="B43" s="31" t="s">
        <v>17</v>
      </c>
      <c r="C43" s="32">
        <v>0</v>
      </c>
      <c r="D43" s="32">
        <v>0</v>
      </c>
      <c r="E43" s="48" t="s">
        <v>16</v>
      </c>
      <c r="F43" s="27"/>
    </row>
    <row r="44" spans="1:6" x14ac:dyDescent="0.25">
      <c r="A44" s="69">
        <v>10</v>
      </c>
      <c r="B44" s="31" t="s">
        <v>17</v>
      </c>
      <c r="C44" s="32">
        <v>0</v>
      </c>
      <c r="D44" s="32">
        <v>0</v>
      </c>
      <c r="E44" s="48" t="s">
        <v>16</v>
      </c>
      <c r="F44" s="27"/>
    </row>
    <row r="45" spans="1:6" x14ac:dyDescent="0.25">
      <c r="A45" s="69">
        <v>11</v>
      </c>
      <c r="B45" s="31" t="s">
        <v>17</v>
      </c>
      <c r="C45" s="32">
        <v>0</v>
      </c>
      <c r="D45" s="32">
        <v>0</v>
      </c>
      <c r="E45" s="48" t="s">
        <v>16</v>
      </c>
      <c r="F45" s="27"/>
    </row>
    <row r="46" spans="1:6" x14ac:dyDescent="0.25">
      <c r="A46" s="69">
        <v>12</v>
      </c>
      <c r="B46" s="31" t="s">
        <v>17</v>
      </c>
      <c r="C46" s="32">
        <v>0</v>
      </c>
      <c r="D46" s="32">
        <v>0</v>
      </c>
      <c r="E46" s="48" t="s">
        <v>16</v>
      </c>
      <c r="F46" s="27"/>
    </row>
    <row r="47" spans="1:6" x14ac:dyDescent="0.25">
      <c r="A47" s="69">
        <v>13</v>
      </c>
      <c r="B47" s="31" t="s">
        <v>17</v>
      </c>
      <c r="C47" s="32">
        <v>0</v>
      </c>
      <c r="D47" s="32">
        <v>0</v>
      </c>
      <c r="E47" s="48" t="s">
        <v>16</v>
      </c>
      <c r="F47" s="27"/>
    </row>
    <row r="48" spans="1:6" x14ac:dyDescent="0.25">
      <c r="A48" s="69">
        <v>14</v>
      </c>
      <c r="B48" s="31" t="s">
        <v>17</v>
      </c>
      <c r="C48" s="32">
        <v>0</v>
      </c>
      <c r="D48" s="32">
        <v>0</v>
      </c>
      <c r="E48" s="48" t="s">
        <v>16</v>
      </c>
      <c r="F48" s="27"/>
    </row>
    <row r="49" spans="1:6" x14ac:dyDescent="0.25">
      <c r="A49" s="69">
        <v>15</v>
      </c>
      <c r="B49" s="31" t="s">
        <v>17</v>
      </c>
      <c r="C49" s="32">
        <v>0</v>
      </c>
      <c r="D49" s="32">
        <v>0</v>
      </c>
      <c r="E49" s="48" t="s">
        <v>16</v>
      </c>
      <c r="F49" s="27"/>
    </row>
    <row r="50" spans="1:6" x14ac:dyDescent="0.25">
      <c r="A50" s="64" t="s">
        <v>18</v>
      </c>
      <c r="B50" s="64"/>
      <c r="C50" s="19">
        <f>SUBTOTAL(109,Table35[Budgetteret beløb])</f>
        <v>0</v>
      </c>
      <c r="D50" s="65">
        <f>SUBTOTAL(109,Table35[Afholdt beløb])</f>
        <v>0</v>
      </c>
      <c r="E50" s="64"/>
    </row>
    <row r="52" spans="1:6" x14ac:dyDescent="0.25">
      <c r="A52" s="184" t="s">
        <v>34</v>
      </c>
      <c r="B52" s="184"/>
      <c r="C52" s="184"/>
      <c r="D52" s="185" t="s">
        <v>47</v>
      </c>
      <c r="E52" s="185"/>
      <c r="F52" s="47"/>
    </row>
    <row r="53" spans="1:6" x14ac:dyDescent="0.25">
      <c r="A53" s="12" t="s">
        <v>13</v>
      </c>
      <c r="B53" s="12" t="s">
        <v>14</v>
      </c>
      <c r="C53" s="12" t="s">
        <v>33</v>
      </c>
      <c r="D53" s="26" t="s">
        <v>31</v>
      </c>
      <c r="E53" s="26" t="s">
        <v>111</v>
      </c>
      <c r="F53" s="47"/>
    </row>
    <row r="54" spans="1:6" x14ac:dyDescent="0.25">
      <c r="A54" s="68">
        <v>1</v>
      </c>
      <c r="B54" s="31" t="s">
        <v>17</v>
      </c>
      <c r="C54" s="32">
        <v>0</v>
      </c>
      <c r="D54" s="33">
        <v>0</v>
      </c>
      <c r="E54" s="48" t="s">
        <v>16</v>
      </c>
      <c r="F54" s="27"/>
    </row>
    <row r="55" spans="1:6" x14ac:dyDescent="0.25">
      <c r="A55" s="68">
        <v>2</v>
      </c>
      <c r="B55" s="31" t="s">
        <v>17</v>
      </c>
      <c r="C55" s="32">
        <v>0</v>
      </c>
      <c r="D55" s="33">
        <v>0</v>
      </c>
      <c r="E55" s="48" t="s">
        <v>16</v>
      </c>
      <c r="F55" s="27"/>
    </row>
    <row r="56" spans="1:6" x14ac:dyDescent="0.25">
      <c r="A56" s="68">
        <v>3</v>
      </c>
      <c r="B56" s="31" t="s">
        <v>17</v>
      </c>
      <c r="C56" s="32">
        <v>0</v>
      </c>
      <c r="D56" s="33">
        <v>0</v>
      </c>
      <c r="E56" s="48" t="s">
        <v>16</v>
      </c>
      <c r="F56" s="27"/>
    </row>
    <row r="57" spans="1:6" x14ac:dyDescent="0.25">
      <c r="A57" s="68">
        <v>4</v>
      </c>
      <c r="B57" s="31" t="s">
        <v>17</v>
      </c>
      <c r="C57" s="32">
        <v>0</v>
      </c>
      <c r="D57" s="33">
        <v>0</v>
      </c>
      <c r="E57" s="48" t="s">
        <v>16</v>
      </c>
      <c r="F57" s="27"/>
    </row>
    <row r="58" spans="1:6" x14ac:dyDescent="0.25">
      <c r="A58" s="68">
        <v>5</v>
      </c>
      <c r="B58" s="31" t="s">
        <v>17</v>
      </c>
      <c r="C58" s="32">
        <v>0</v>
      </c>
      <c r="D58" s="33">
        <v>0</v>
      </c>
      <c r="E58" s="48" t="s">
        <v>16</v>
      </c>
      <c r="F58" s="27"/>
    </row>
    <row r="59" spans="1:6" x14ac:dyDescent="0.25">
      <c r="A59" s="68">
        <v>6</v>
      </c>
      <c r="B59" s="31" t="s">
        <v>17</v>
      </c>
      <c r="C59" s="32">
        <v>0</v>
      </c>
      <c r="D59" s="33">
        <v>0</v>
      </c>
      <c r="E59" s="48" t="s">
        <v>16</v>
      </c>
      <c r="F59" s="27"/>
    </row>
    <row r="60" spans="1:6" x14ac:dyDescent="0.25">
      <c r="A60" s="68">
        <v>7</v>
      </c>
      <c r="B60" s="31" t="s">
        <v>17</v>
      </c>
      <c r="C60" s="32">
        <v>0</v>
      </c>
      <c r="D60" s="33">
        <v>0</v>
      </c>
      <c r="E60" s="48" t="s">
        <v>16</v>
      </c>
      <c r="F60" s="27"/>
    </row>
    <row r="61" spans="1:6" x14ac:dyDescent="0.25">
      <c r="A61" s="68">
        <v>8</v>
      </c>
      <c r="B61" s="31" t="s">
        <v>17</v>
      </c>
      <c r="C61" s="32">
        <v>0</v>
      </c>
      <c r="D61" s="33">
        <v>0</v>
      </c>
      <c r="E61" s="48" t="s">
        <v>16</v>
      </c>
      <c r="F61" s="27"/>
    </row>
    <row r="62" spans="1:6" x14ac:dyDescent="0.25">
      <c r="A62" s="68">
        <v>9</v>
      </c>
      <c r="B62" s="31" t="s">
        <v>17</v>
      </c>
      <c r="C62" s="32">
        <v>0</v>
      </c>
      <c r="D62" s="33">
        <v>0</v>
      </c>
      <c r="E62" s="48" t="s">
        <v>16</v>
      </c>
      <c r="F62" s="27"/>
    </row>
    <row r="63" spans="1:6" x14ac:dyDescent="0.25">
      <c r="A63" s="68">
        <v>10</v>
      </c>
      <c r="B63" s="31" t="s">
        <v>17</v>
      </c>
      <c r="C63" s="32">
        <v>0</v>
      </c>
      <c r="D63" s="33">
        <v>0</v>
      </c>
      <c r="E63" s="48" t="s">
        <v>16</v>
      </c>
      <c r="F63" s="27"/>
    </row>
    <row r="64" spans="1:6" x14ac:dyDescent="0.25">
      <c r="A64" s="68">
        <v>11</v>
      </c>
      <c r="B64" s="31" t="s">
        <v>17</v>
      </c>
      <c r="C64" s="32">
        <v>0</v>
      </c>
      <c r="D64" s="33">
        <v>0</v>
      </c>
      <c r="E64" s="48" t="s">
        <v>16</v>
      </c>
      <c r="F64" s="27"/>
    </row>
    <row r="65" spans="1:6" x14ac:dyDescent="0.25">
      <c r="A65" s="68">
        <v>12</v>
      </c>
      <c r="B65" s="31" t="s">
        <v>17</v>
      </c>
      <c r="C65" s="32">
        <v>0</v>
      </c>
      <c r="D65" s="33">
        <v>0</v>
      </c>
      <c r="E65" s="48" t="s">
        <v>16</v>
      </c>
      <c r="F65" s="27"/>
    </row>
    <row r="66" spans="1:6" x14ac:dyDescent="0.25">
      <c r="A66" s="68">
        <v>13</v>
      </c>
      <c r="B66" s="31" t="s">
        <v>17</v>
      </c>
      <c r="C66" s="32">
        <v>0</v>
      </c>
      <c r="D66" s="33">
        <v>0</v>
      </c>
      <c r="E66" s="48" t="s">
        <v>16</v>
      </c>
      <c r="F66" s="27"/>
    </row>
    <row r="67" spans="1:6" x14ac:dyDescent="0.25">
      <c r="A67" s="68">
        <v>14</v>
      </c>
      <c r="B67" s="31" t="s">
        <v>17</v>
      </c>
      <c r="C67" s="32">
        <v>0</v>
      </c>
      <c r="D67" s="33">
        <v>0</v>
      </c>
      <c r="E67" s="48" t="s">
        <v>16</v>
      </c>
      <c r="F67" s="27"/>
    </row>
    <row r="68" spans="1:6" x14ac:dyDescent="0.25">
      <c r="A68" s="68">
        <v>15</v>
      </c>
      <c r="B68" s="31" t="s">
        <v>17</v>
      </c>
      <c r="C68" s="32">
        <v>0</v>
      </c>
      <c r="D68" s="33">
        <v>0</v>
      </c>
      <c r="E68" s="48" t="s">
        <v>16</v>
      </c>
      <c r="F68" s="27"/>
    </row>
    <row r="69" spans="1:6" x14ac:dyDescent="0.25">
      <c r="A69" s="71" t="s">
        <v>18</v>
      </c>
      <c r="B69" s="64"/>
      <c r="C69" s="65">
        <f>SUBTOTAL(109,Table353[Budgetteret beløb])</f>
        <v>0</v>
      </c>
      <c r="D69" s="65">
        <f>SUBTOTAL(109,Table353[Afholdt beløb])</f>
        <v>0</v>
      </c>
      <c r="E69" s="64"/>
    </row>
    <row r="70" spans="1:6" x14ac:dyDescent="0.25">
      <c r="A70" s="18"/>
      <c r="B70" s="18"/>
      <c r="C70" s="19"/>
      <c r="D70" s="19"/>
      <c r="E70" s="18"/>
    </row>
    <row r="71" spans="1:6" x14ac:dyDescent="0.25">
      <c r="A71" s="18"/>
      <c r="B71" s="18"/>
      <c r="C71" s="19"/>
      <c r="D71" s="19"/>
      <c r="E71" s="18"/>
    </row>
    <row r="72" spans="1:6" ht="15.75" thickBot="1" x14ac:dyDescent="0.3">
      <c r="A72" s="50" t="s">
        <v>52</v>
      </c>
      <c r="B72" s="51"/>
      <c r="C72" s="20"/>
      <c r="D72" s="20"/>
      <c r="E72" s="21"/>
    </row>
    <row r="73" spans="1:6" x14ac:dyDescent="0.25">
      <c r="A73" s="22"/>
      <c r="B73" s="30" t="s">
        <v>27</v>
      </c>
      <c r="C73" s="23">
        <f>D31</f>
        <v>0</v>
      </c>
      <c r="D73" s="23"/>
      <c r="E73" s="22"/>
    </row>
    <row r="74" spans="1:6" s="24" customFormat="1" x14ac:dyDescent="0.25">
      <c r="A74" s="30"/>
      <c r="B74" s="30" t="s">
        <v>50</v>
      </c>
      <c r="C74" s="23">
        <f>Table35[[#Totals],[Afholdt beløb]]+Table353[[#Totals],[Afholdt beløb]]</f>
        <v>0</v>
      </c>
      <c r="D74" s="23"/>
      <c r="E74" s="22"/>
    </row>
    <row r="75" spans="1:6" s="24" customFormat="1" x14ac:dyDescent="0.25">
      <c r="A75" s="30"/>
      <c r="B75" s="30" t="s">
        <v>40</v>
      </c>
      <c r="C75" s="23">
        <f>C13</f>
        <v>0</v>
      </c>
      <c r="D75" s="23"/>
      <c r="E75" s="22"/>
    </row>
    <row r="76" spans="1:6" s="24" customFormat="1" ht="44.45" customHeight="1" x14ac:dyDescent="0.25">
      <c r="A76" s="30"/>
      <c r="B76" s="89" t="s">
        <v>51</v>
      </c>
      <c r="C76" s="90">
        <f>C74*0.65</f>
        <v>0</v>
      </c>
      <c r="D76" s="23"/>
      <c r="E76" s="22"/>
    </row>
    <row r="77" spans="1:6" ht="24" customHeight="1" x14ac:dyDescent="0.25">
      <c r="A77" s="22"/>
      <c r="B77" s="30" t="s">
        <v>26</v>
      </c>
      <c r="C77" s="23">
        <f>C75-C76</f>
        <v>0</v>
      </c>
      <c r="D77" s="23"/>
      <c r="E77" s="22"/>
    </row>
  </sheetData>
  <mergeCells count="26">
    <mergeCell ref="E21:F21"/>
    <mergeCell ref="E22:F22"/>
    <mergeCell ref="E23:F23"/>
    <mergeCell ref="E24:F24"/>
    <mergeCell ref="E30:F30"/>
    <mergeCell ref="E25:F25"/>
    <mergeCell ref="E26:F26"/>
    <mergeCell ref="E27:F27"/>
    <mergeCell ref="E28:F28"/>
    <mergeCell ref="E29:F29"/>
    <mergeCell ref="E3:F17"/>
    <mergeCell ref="E2:F2"/>
    <mergeCell ref="A52:C52"/>
    <mergeCell ref="D52:E52"/>
    <mergeCell ref="A11:B11"/>
    <mergeCell ref="A2:D2"/>
    <mergeCell ref="A4:B4"/>
    <mergeCell ref="A5:B5"/>
    <mergeCell ref="A6:B6"/>
    <mergeCell ref="A8:B8"/>
    <mergeCell ref="A9:B9"/>
    <mergeCell ref="A33:C33"/>
    <mergeCell ref="D33:E33"/>
    <mergeCell ref="A19:E19"/>
    <mergeCell ref="A31:B31"/>
    <mergeCell ref="E20:F20"/>
  </mergeCells>
  <conditionalFormatting sqref="C8">
    <cfRule type="expression" dxfId="456" priority="30">
      <formula>IF($D$8 &lt;&gt;"Angiv navn",1,0)</formula>
    </cfRule>
  </conditionalFormatting>
  <conditionalFormatting sqref="C10">
    <cfRule type="expression" dxfId="455" priority="29">
      <formula>IF($D$10&lt;&gt;"Angiv arrangementsstype",1,0)</formula>
    </cfRule>
  </conditionalFormatting>
  <conditionalFormatting sqref="C9">
    <cfRule type="expression" dxfId="454" priority="28">
      <formula>IF($D$9&lt;&gt;"Angiv sted",1,0)</formula>
    </cfRule>
  </conditionalFormatting>
  <conditionalFormatting sqref="C11">
    <cfRule type="expression" dxfId="453" priority="27">
      <formula>IF($D$11&lt;&gt;"Angiv antal",1,0)</formula>
    </cfRule>
  </conditionalFormatting>
  <conditionalFormatting sqref="C16">
    <cfRule type="expression" dxfId="452" priority="31">
      <formula>IF(AND($D$16&lt;&gt;"Vælg dato",#REF!="Ja"),1,0)</formula>
    </cfRule>
  </conditionalFormatting>
  <conditionalFormatting sqref="C17">
    <cfRule type="expression" dxfId="451" priority="32">
      <formula>IF(AND($D$17&lt;&gt;"Angiv antal",#REF!="Ja"),1,0)</formula>
    </cfRule>
  </conditionalFormatting>
  <conditionalFormatting sqref="B17">
    <cfRule type="expression" dxfId="450" priority="33">
      <formula>#REF!&lt;&gt;"Ja"</formula>
    </cfRule>
  </conditionalFormatting>
  <conditionalFormatting sqref="A15:D17">
    <cfRule type="expression" dxfId="449" priority="34">
      <formula>IF(#REF!&lt;&gt;"Ja",1,0)</formula>
    </cfRule>
  </conditionalFormatting>
  <conditionalFormatting sqref="D16:D17">
    <cfRule type="expression" dxfId="448" priority="35">
      <formula>IF(AND($E$16&lt;&gt;"Vælg dato",#REF!="Ja"),1,0)</formula>
    </cfRule>
  </conditionalFormatting>
  <conditionalFormatting sqref="B35:B49">
    <cfRule type="expression" dxfId="447" priority="26">
      <formula>IF(B35&lt;&gt;"Vælg eller skriv post",1,0)</formula>
    </cfRule>
  </conditionalFormatting>
  <conditionalFormatting sqref="E35:E49">
    <cfRule type="expression" dxfId="446" priority="24">
      <formula>IF(E35&lt;&gt;"Beskrivelse af post",1,0)</formula>
    </cfRule>
    <cfRule type="expression" dxfId="445" priority="25">
      <formula>B35 = "Øvrige"</formula>
    </cfRule>
  </conditionalFormatting>
  <conditionalFormatting sqref="F35:F49">
    <cfRule type="expression" dxfId="444" priority="21">
      <formula>IF(F35&lt;&gt;"Beskrivelse af post",1,0)</formula>
    </cfRule>
    <cfRule type="expression" dxfId="443" priority="22">
      <formula>#REF! = "Øvrige"</formula>
    </cfRule>
  </conditionalFormatting>
  <conditionalFormatting sqref="F52:F66">
    <cfRule type="expression" dxfId="442" priority="15">
      <formula>IF(F52&lt;&gt;"Beskrivelse af post",1,0)</formula>
    </cfRule>
    <cfRule type="expression" dxfId="441" priority="16">
      <formula>#REF! = "Øvrige"</formula>
    </cfRule>
  </conditionalFormatting>
  <conditionalFormatting sqref="E54:E68">
    <cfRule type="expression" dxfId="440" priority="7">
      <formula>IF(E54&lt;&gt;"Beskrivelse af post",1,0)</formula>
    </cfRule>
    <cfRule type="expression" dxfId="439" priority="8">
      <formula>B54 = "Øvrige"</formula>
    </cfRule>
  </conditionalFormatting>
  <conditionalFormatting sqref="A54:C68">
    <cfRule type="expression" dxfId="438" priority="6">
      <formula>IF(A54&lt;&gt;"Vælg eller skriv post",1,0)</formula>
    </cfRule>
  </conditionalFormatting>
  <dataValidations count="4">
    <dataValidation showErrorMessage="1" promptTitle="Forklaring" prompt="Datoen angiver den første dato du havde planlagt at afholde arrangementet._x000a_" sqref="C17"/>
    <dataValidation allowBlank="1" showInputMessage="1" showErrorMessage="1" promptTitle="Forklaring" prompt="Antal deltagere per afvikling skal opgøres som det mindste antal samtidige deltagere til arrangementet" sqref="C11"/>
    <dataValidation allowBlank="1" sqref="C10"/>
    <dataValidation showErrorMessage="1" promptTitle="Forklaring" prompt="Datoen angiver den sidste dato du havde planlagt at afholde arrangementet." sqref="D17"/>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'C:\Users\B059343\Desktop\ATK\[Budgetskema_kulturaktiviteter (3).xlsx]List'!#REF!</xm:f>
          </x14:formula1>
          <xm:sqref>B51:C51</xm:sqref>
        </x14:dataValidation>
        <x14:dataValidation type="list" allowBlank="1" showInputMessage="1" showErrorMessage="1">
          <x14:formula1>
            <xm:f>List!$W$2:$W$8</xm:f>
          </x14:formula1>
          <xm:sqref>B21:B30</xm:sqref>
        </x14:dataValidation>
        <x14:dataValidation type="list" allowBlank="1">
          <x14:formula1>
            <xm:f>List!$H$3:$H$17</xm:f>
          </x14:formula1>
          <xm:sqref>B35:B49</xm:sqref>
        </x14:dataValidation>
        <x14:dataValidation type="list" allowBlank="1">
          <x14:formula1>
            <xm:f>List!$S$3:$S$12</xm:f>
          </x14:formula1>
          <xm:sqref>B54:B68</xm:sqref>
        </x14:dataValidation>
        <x14:dataValidation type="list" showInputMessage="1" showErrorMessage="1" promptTitle="Forklaring" prompt="Datoen angiver den første dato du havde planlagt at afholde arrangementet._x000a_">
          <x14:formula1>
            <xm:f>List!$Q$3:$Q$64</xm:f>
          </x14:formula1>
          <xm:sqref>C16</xm:sqref>
        </x14:dataValidation>
        <x14:dataValidation type="list" showInputMessage="1" showErrorMessage="1" promptTitle="Forklaring" prompt="Datoen angiver den sidste dato du havde planlagt at afholde arrangementet.">
          <x14:formula1>
            <xm:f>List!$Q$3:$Q$64</xm:f>
          </x14:formula1>
          <xm:sqref>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54"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54"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55" t="s">
        <v>17</v>
      </c>
      <c r="C17" s="55"/>
      <c r="D17" s="66">
        <v>0</v>
      </c>
      <c r="E17" s="195" t="s">
        <v>16</v>
      </c>
      <c r="F17" s="195"/>
    </row>
    <row r="18" spans="1:6" x14ac:dyDescent="0.25">
      <c r="A18" s="70">
        <v>2</v>
      </c>
      <c r="B18" s="55" t="s">
        <v>17</v>
      </c>
      <c r="C18" s="55"/>
      <c r="D18" s="66">
        <v>0</v>
      </c>
      <c r="E18" s="195" t="s">
        <v>16</v>
      </c>
      <c r="F18" s="195"/>
    </row>
    <row r="19" spans="1:6" x14ac:dyDescent="0.25">
      <c r="A19" s="70">
        <v>3</v>
      </c>
      <c r="B19" s="55" t="s">
        <v>17</v>
      </c>
      <c r="C19" s="55"/>
      <c r="D19" s="66">
        <v>0</v>
      </c>
      <c r="E19" s="195" t="s">
        <v>16</v>
      </c>
      <c r="F19" s="195"/>
    </row>
    <row r="20" spans="1:6" x14ac:dyDescent="0.25">
      <c r="A20" s="70">
        <v>4</v>
      </c>
      <c r="B20" s="55" t="s">
        <v>17</v>
      </c>
      <c r="C20" s="55"/>
      <c r="D20" s="66">
        <v>0</v>
      </c>
      <c r="E20" s="195" t="s">
        <v>16</v>
      </c>
      <c r="F20" s="195"/>
    </row>
    <row r="21" spans="1:6" x14ac:dyDescent="0.25">
      <c r="A21" s="70">
        <v>5</v>
      </c>
      <c r="B21" s="55" t="s">
        <v>17</v>
      </c>
      <c r="C21" s="55"/>
      <c r="D21" s="66">
        <v>0</v>
      </c>
      <c r="E21" s="195" t="s">
        <v>16</v>
      </c>
      <c r="F21" s="195"/>
    </row>
    <row r="22" spans="1:6" x14ac:dyDescent="0.25">
      <c r="A22" s="70">
        <v>6</v>
      </c>
      <c r="B22" s="55" t="s">
        <v>17</v>
      </c>
      <c r="C22" s="55"/>
      <c r="D22" s="66">
        <v>0</v>
      </c>
      <c r="E22" s="195" t="s">
        <v>16</v>
      </c>
      <c r="F22" s="195"/>
    </row>
    <row r="23" spans="1:6" x14ac:dyDescent="0.25">
      <c r="A23" s="70">
        <v>7</v>
      </c>
      <c r="B23" s="55" t="s">
        <v>17</v>
      </c>
      <c r="C23" s="55"/>
      <c r="D23" s="66">
        <v>0</v>
      </c>
      <c r="E23" s="195" t="s">
        <v>16</v>
      </c>
      <c r="F23" s="195"/>
    </row>
    <row r="24" spans="1:6" x14ac:dyDescent="0.25">
      <c r="A24" s="70">
        <v>8</v>
      </c>
      <c r="B24" s="55" t="s">
        <v>17</v>
      </c>
      <c r="C24" s="55"/>
      <c r="D24" s="66">
        <v>0</v>
      </c>
      <c r="E24" s="195" t="s">
        <v>16</v>
      </c>
      <c r="F24" s="195"/>
    </row>
    <row r="25" spans="1:6" x14ac:dyDescent="0.25">
      <c r="A25" s="70">
        <v>9</v>
      </c>
      <c r="B25" s="55" t="s">
        <v>17</v>
      </c>
      <c r="C25" s="55"/>
      <c r="D25" s="66">
        <v>0</v>
      </c>
      <c r="E25" s="195" t="s">
        <v>16</v>
      </c>
      <c r="F25" s="195"/>
    </row>
    <row r="26" spans="1:6" x14ac:dyDescent="0.25">
      <c r="A26" s="70">
        <v>10</v>
      </c>
      <c r="B26" s="55" t="s">
        <v>17</v>
      </c>
      <c r="C26" s="55"/>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v>0</v>
      </c>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SUBTOTAL(109,Table3516[Budgetteret beløb])</f>
        <v>0</v>
      </c>
      <c r="D46" s="19">
        <f>SUBTOTAL(109,Table3516[Afholdt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SUBTOTAL(109,Table35317[Budgetteret beløb])</f>
        <v>0</v>
      </c>
      <c r="D65" s="65">
        <f>SUBTOTAL(109,Table35317[Afholdt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Table3516[[#Totals],[Afholdt beløb]]+Table35317[[#Totals],[Afholdt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D2"/>
    <mergeCell ref="E2:F2"/>
    <mergeCell ref="E3:F13"/>
    <mergeCell ref="A4:B4"/>
    <mergeCell ref="A5:B5"/>
    <mergeCell ref="A7:B7"/>
    <mergeCell ref="E26:F26"/>
    <mergeCell ref="A15:E15"/>
    <mergeCell ref="E16:F16"/>
    <mergeCell ref="E17:F17"/>
    <mergeCell ref="E18:F18"/>
    <mergeCell ref="E19:F19"/>
    <mergeCell ref="E20:F20"/>
    <mergeCell ref="E21:F21"/>
    <mergeCell ref="E22:F22"/>
    <mergeCell ref="E23:F23"/>
    <mergeCell ref="E24:F24"/>
    <mergeCell ref="E25:F25"/>
    <mergeCell ref="A27:B27"/>
    <mergeCell ref="A29:C29"/>
    <mergeCell ref="D29:E29"/>
    <mergeCell ref="A48:C48"/>
    <mergeCell ref="D48:E48"/>
  </mergeCells>
  <conditionalFormatting sqref="C4">
    <cfRule type="expression" dxfId="411" priority="14">
      <formula>IF($D$4 &lt;&gt;"Angiv navn",1,0)</formula>
    </cfRule>
  </conditionalFormatting>
  <conditionalFormatting sqref="C6">
    <cfRule type="expression" dxfId="410" priority="13">
      <formula>IF($D$6&lt;&gt;"Angiv arrangementsstype",1,0)</formula>
    </cfRule>
  </conditionalFormatting>
  <conditionalFormatting sqref="C5">
    <cfRule type="expression" dxfId="409" priority="12">
      <formula>IF($D$5&lt;&gt;"Angiv sted",1,0)</formula>
    </cfRule>
  </conditionalFormatting>
  <conditionalFormatting sqref="C7">
    <cfRule type="expression" dxfId="408" priority="11">
      <formula>IF($D$7&lt;&gt;"Angiv antal",1,0)</formula>
    </cfRule>
  </conditionalFormatting>
  <conditionalFormatting sqref="C12">
    <cfRule type="expression" dxfId="407" priority="15">
      <formula>IF(AND($D$12&lt;&gt;"Vælg dato",#REF!="Ja"),1,0)</formula>
    </cfRule>
  </conditionalFormatting>
  <conditionalFormatting sqref="C13">
    <cfRule type="expression" dxfId="406" priority="16">
      <formula>IF(AND($D$13&lt;&gt;"Angiv antal",#REF!="Ja"),1,0)</formula>
    </cfRule>
  </conditionalFormatting>
  <conditionalFormatting sqref="B13">
    <cfRule type="expression" dxfId="405" priority="17">
      <formula>#REF!&lt;&gt;"Ja"</formula>
    </cfRule>
  </conditionalFormatting>
  <conditionalFormatting sqref="A11:D13">
    <cfRule type="expression" dxfId="404" priority="18">
      <formula>IF(#REF!&lt;&gt;"Ja",1,0)</formula>
    </cfRule>
  </conditionalFormatting>
  <conditionalFormatting sqref="D12:D13">
    <cfRule type="expression" dxfId="403" priority="19">
      <formula>IF(AND($E$12&lt;&gt;"Vælg dato",#REF!="Ja"),1,0)</formula>
    </cfRule>
  </conditionalFormatting>
  <conditionalFormatting sqref="B31:B45">
    <cfRule type="expression" dxfId="402" priority="10">
      <formula>IF(B31&lt;&gt;"Vælg eller skriv post",1,0)</formula>
    </cfRule>
  </conditionalFormatting>
  <conditionalFormatting sqref="E31:E45">
    <cfRule type="expression" dxfId="401" priority="8">
      <formula>IF(E31&lt;&gt;"Beskrivelse af post",1,0)</formula>
    </cfRule>
    <cfRule type="expression" dxfId="400" priority="9">
      <formula>B31 = "Øvrige"</formula>
    </cfRule>
  </conditionalFormatting>
  <conditionalFormatting sqref="F31:F45">
    <cfRule type="expression" dxfId="399" priority="6">
      <formula>IF(F31&lt;&gt;"Beskrivelse af post",1,0)</formula>
    </cfRule>
    <cfRule type="expression" dxfId="398" priority="7">
      <formula>#REF! = "Øvrige"</formula>
    </cfRule>
  </conditionalFormatting>
  <conditionalFormatting sqref="F48:F62">
    <cfRule type="expression" dxfId="397" priority="4">
      <formula>IF(F48&lt;&gt;"Beskrivelse af post",1,0)</formula>
    </cfRule>
    <cfRule type="expression" dxfId="396" priority="5">
      <formula>#REF! = "Øvrige"</formula>
    </cfRule>
  </conditionalFormatting>
  <conditionalFormatting sqref="E50:E64">
    <cfRule type="expression" dxfId="395" priority="2">
      <formula>IF(E50&lt;&gt;"Beskrivelse af post",1,0)</formula>
    </cfRule>
    <cfRule type="expression" dxfId="394" priority="3">
      <formula>B50 = "Øvrige"</formula>
    </cfRule>
  </conditionalFormatting>
  <conditionalFormatting sqref="A50:C64">
    <cfRule type="expression" dxfId="393" priority="1">
      <formula>IF(A50&lt;&gt;"Vælg eller skriv post",1,0)</formula>
    </cfRule>
  </conditionalFormatting>
  <dataValidations count="4">
    <dataValidation showErrorMessage="1" promptTitle="Forklaring" prompt="Datoen angiver den sidste dato du havde planlagt at afholde arrangementet." sqref="D13"/>
    <dataValidation allowBlank="1" sqref="C6"/>
    <dataValidation allowBlank="1" showInputMessage="1" showErrorMessage="1" promptTitle="Forklaring" prompt="Antal deltagere per afvikling skal opgøres som det mindste antal samtidige deltagere til arrangementet" sqref="C7"/>
    <dataValidation showErrorMessage="1" promptTitle="Forklaring" prompt="Datoen angiver den første dato du havde planlagt at afholde arrangementet._x000a_" sqref="C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x14:formula1>
            <xm:f>List!$S$3:$S$12</xm:f>
          </x14:formula1>
          <xm:sqref>B50:B64</xm:sqref>
        </x14:dataValidation>
        <x14:dataValidation type="list" allowBlank="1">
          <x14:formula1>
            <xm:f>List!$H$3:$H$17</xm:f>
          </x14:formula1>
          <xm:sqref>B31:B45</xm:sqref>
        </x14:dataValidation>
        <x14:dataValidation type="list" allowBlank="1" showInputMessage="1" showErrorMessage="1">
          <x14:formula1>
            <xm:f>List!$W$2:$W$8</xm:f>
          </x14:formula1>
          <xm:sqref>B17:B26</xm:sqref>
        </x14:dataValidation>
        <x14:dataValidation type="list" allowBlank="1" showInputMessage="1" showErrorMessage="1">
          <x14:formula1>
            <xm:f>'C:\Users\B059343\Desktop\ATK\[Budgetskema_kulturaktiviteter (3).xlsx]List'!#REF!</xm:f>
          </x14:formula1>
          <xm:sqref>B47:C47</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v>0</v>
      </c>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v>0</v>
      </c>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SUBTOTAL(109,Table351613[Budgetteret beløb])</f>
        <v>0</v>
      </c>
      <c r="D46" s="65">
        <f>SUBTOTAL(109,Table351613[Afholdt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SUBTOTAL(109,Table3531714[Budgetteret beløb])</f>
        <v>0</v>
      </c>
      <c r="D65" s="65">
        <f>SUBTOTAL(109,Table3531714[Afholdt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Table351613[[#Totals],[Afholdt beløb]]+Table3531714[[#Totals],[Afholdt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366" priority="14">
      <formula>IF($D$4 &lt;&gt;"Angiv navn",1,0)</formula>
    </cfRule>
  </conditionalFormatting>
  <conditionalFormatting sqref="C6">
    <cfRule type="expression" dxfId="365" priority="13">
      <formula>IF($D$6&lt;&gt;"Angiv arrangementsstype",1,0)</formula>
    </cfRule>
  </conditionalFormatting>
  <conditionalFormatting sqref="C5">
    <cfRule type="expression" dxfId="364" priority="12">
      <formula>IF($D$5&lt;&gt;"Angiv sted",1,0)</formula>
    </cfRule>
  </conditionalFormatting>
  <conditionalFormatting sqref="C7">
    <cfRule type="expression" dxfId="363" priority="11">
      <formula>IF($D$7&lt;&gt;"Angiv antal",1,0)</formula>
    </cfRule>
  </conditionalFormatting>
  <conditionalFormatting sqref="C12">
    <cfRule type="expression" dxfId="362" priority="15">
      <formula>IF(AND($D$12&lt;&gt;"Vælg dato",#REF!="Ja"),1,0)</formula>
    </cfRule>
  </conditionalFormatting>
  <conditionalFormatting sqref="C13">
    <cfRule type="expression" dxfId="361" priority="16">
      <formula>IF(AND($D$13&lt;&gt;"Angiv antal",#REF!="Ja"),1,0)</formula>
    </cfRule>
  </conditionalFormatting>
  <conditionalFormatting sqref="B13">
    <cfRule type="expression" dxfId="360" priority="17">
      <formula>#REF!&lt;&gt;"Ja"</formula>
    </cfRule>
  </conditionalFormatting>
  <conditionalFormatting sqref="A11:D13">
    <cfRule type="expression" dxfId="359" priority="18">
      <formula>IF(#REF!&lt;&gt;"Ja",1,0)</formula>
    </cfRule>
  </conditionalFormatting>
  <conditionalFormatting sqref="D12:D13">
    <cfRule type="expression" dxfId="358" priority="19">
      <formula>IF(AND($E$12&lt;&gt;"Vælg dato",#REF!="Ja"),1,0)</formula>
    </cfRule>
  </conditionalFormatting>
  <conditionalFormatting sqref="B31:B45">
    <cfRule type="expression" dxfId="357" priority="10">
      <formula>IF(B31&lt;&gt;"Vælg eller skriv post",1,0)</formula>
    </cfRule>
  </conditionalFormatting>
  <conditionalFormatting sqref="E31:E45">
    <cfRule type="expression" dxfId="356" priority="8">
      <formula>IF(E31&lt;&gt;"Beskrivelse af post",1,0)</formula>
    </cfRule>
    <cfRule type="expression" dxfId="355" priority="9">
      <formula>B31 = "Øvrige"</formula>
    </cfRule>
  </conditionalFormatting>
  <conditionalFormatting sqref="F31:F45">
    <cfRule type="expression" dxfId="354" priority="6">
      <formula>IF(F31&lt;&gt;"Beskrivelse af post",1,0)</formula>
    </cfRule>
    <cfRule type="expression" dxfId="353" priority="7">
      <formula>#REF! = "Øvrige"</formula>
    </cfRule>
  </conditionalFormatting>
  <conditionalFormatting sqref="F48:F62">
    <cfRule type="expression" dxfId="352" priority="4">
      <formula>IF(F48&lt;&gt;"Beskrivelse af post",1,0)</formula>
    </cfRule>
    <cfRule type="expression" dxfId="351" priority="5">
      <formula>#REF! = "Øvrige"</formula>
    </cfRule>
  </conditionalFormatting>
  <conditionalFormatting sqref="E50:E64">
    <cfRule type="expression" dxfId="350" priority="2">
      <formula>IF(E50&lt;&gt;"Beskrivelse af post",1,0)</formula>
    </cfRule>
    <cfRule type="expression" dxfId="349" priority="3">
      <formula>B50 = "Øvrige"</formula>
    </cfRule>
  </conditionalFormatting>
  <conditionalFormatting sqref="A50:C64">
    <cfRule type="expression" dxfId="348" priority="1">
      <formula>IF(A50&lt;&gt;"Vælg eller skriv post",1,0)</formula>
    </cfRule>
  </conditionalFormatting>
  <dataValidations count="4">
    <dataValidation showErrorMessage="1" promptTitle="Forklaring" prompt="Datoen angiver den første dato du havde planlagt at afholde arrangementet._x000a_" sqref="C13"/>
    <dataValidation allowBlank="1" showInputMessage="1" showErrorMessage="1" promptTitle="Forklaring" prompt="Antal deltagere per afvikling skal opgøres som det mindste antal samtidige deltagere til arrangementet" sqref="C7"/>
    <dataValidation allowBlank="1" sqref="C6"/>
    <dataValidation showErrorMessage="1" promptTitle="Forklaring" prompt="Datoen angiver den sidste dato du havde planlagt at afholde arrangementet." sqref="D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'C:\Users\B059343\Desktop\ATK\[Budgetskema_kulturaktiviteter (3).xlsx]List'!#REF!</xm:f>
          </x14:formula1>
          <xm:sqref>B47:C47</xm:sqref>
        </x14:dataValidation>
        <x14:dataValidation type="list" allowBlank="1" showInputMessage="1" showErrorMessage="1">
          <x14:formula1>
            <xm:f>List!$W$2:$W$8</xm:f>
          </x14:formula1>
          <xm:sqref>B17:B26</xm:sqref>
        </x14:dataValidation>
        <x14:dataValidation type="list" allowBlank="1">
          <x14:formula1>
            <xm:f>List!$H$3:$H$17</xm:f>
          </x14:formula1>
          <xm:sqref>B31:B45</xm:sqref>
        </x14:dataValidation>
        <x14:dataValidation type="list" allowBlank="1">
          <x14:formula1>
            <xm:f>List!$S$3:$S$12</xm:f>
          </x14:formula1>
          <xm:sqref>B50:B64</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heetViews>
  <sheetFormatPr defaultColWidth="8.85546875" defaultRowHeight="15" x14ac:dyDescent="0.25"/>
  <cols>
    <col min="1" max="1" width="18.5703125" style="24" customWidth="1"/>
    <col min="2" max="2" width="35.28515625" style="24" customWidth="1"/>
    <col min="3" max="3" width="28" style="24" customWidth="1"/>
    <col min="4" max="4" width="39.42578125" style="24" customWidth="1"/>
    <col min="5" max="5" width="32" style="24" customWidth="1"/>
    <col min="6" max="6" width="93.42578125" style="24" customWidth="1"/>
    <col min="7" max="16384" width="8.85546875" style="24"/>
  </cols>
  <sheetData>
    <row r="1" spans="1:8" ht="15.75" thickBot="1" x14ac:dyDescent="0.3">
      <c r="A1" s="1"/>
      <c r="B1" s="1"/>
      <c r="C1" s="1"/>
      <c r="D1" s="1"/>
      <c r="E1" s="1"/>
      <c r="F1" s="1"/>
    </row>
    <row r="2" spans="1:8" ht="15.75" x14ac:dyDescent="0.25">
      <c r="A2" s="188" t="s">
        <v>0</v>
      </c>
      <c r="B2" s="189"/>
      <c r="C2" s="189"/>
      <c r="D2" s="189"/>
      <c r="E2" s="196" t="s">
        <v>48</v>
      </c>
      <c r="F2" s="197"/>
      <c r="G2" s="25"/>
      <c r="H2" s="25"/>
    </row>
    <row r="3" spans="1:8" x14ac:dyDescent="0.25">
      <c r="A3" s="2"/>
      <c r="B3" s="3"/>
      <c r="C3" s="4"/>
      <c r="D3" s="3"/>
      <c r="E3" s="178" t="s">
        <v>49</v>
      </c>
      <c r="F3" s="179"/>
    </row>
    <row r="4" spans="1:8" x14ac:dyDescent="0.25">
      <c r="A4" s="190" t="s">
        <v>4</v>
      </c>
      <c r="B4" s="191"/>
      <c r="C4" s="38"/>
      <c r="D4" s="3"/>
      <c r="E4" s="178"/>
      <c r="F4" s="179"/>
    </row>
    <row r="5" spans="1:8" x14ac:dyDescent="0.25">
      <c r="A5" s="186" t="s">
        <v>5</v>
      </c>
      <c r="B5" s="187"/>
      <c r="C5" s="39"/>
      <c r="D5" s="3"/>
      <c r="E5" s="178"/>
      <c r="F5" s="179"/>
    </row>
    <row r="6" spans="1:8" x14ac:dyDescent="0.25">
      <c r="A6" s="5"/>
      <c r="B6" s="78" t="s">
        <v>6</v>
      </c>
      <c r="C6" s="40"/>
      <c r="D6" s="3"/>
      <c r="E6" s="178"/>
      <c r="F6" s="179"/>
    </row>
    <row r="7" spans="1:8" ht="28.9" customHeight="1" x14ac:dyDescent="0.25">
      <c r="A7" s="186" t="s">
        <v>7</v>
      </c>
      <c r="B7" s="187"/>
      <c r="C7" s="41"/>
      <c r="D7" s="3"/>
      <c r="E7" s="178"/>
      <c r="F7" s="179"/>
    </row>
    <row r="8" spans="1:8" ht="23.45" customHeight="1" x14ac:dyDescent="0.25">
      <c r="A8" s="28"/>
      <c r="B8" s="29"/>
      <c r="C8" s="4"/>
      <c r="D8" s="3"/>
      <c r="E8" s="178"/>
      <c r="F8" s="179"/>
    </row>
    <row r="9" spans="1:8" ht="23.45" customHeight="1" x14ac:dyDescent="0.25">
      <c r="A9" s="28"/>
      <c r="B9" s="74" t="s">
        <v>109</v>
      </c>
      <c r="C9" s="73"/>
      <c r="D9" s="3"/>
      <c r="E9" s="178"/>
      <c r="F9" s="179"/>
    </row>
    <row r="10" spans="1:8" ht="23.45" customHeight="1" x14ac:dyDescent="0.25">
      <c r="A10" s="28"/>
      <c r="B10" s="72"/>
      <c r="C10" s="4"/>
      <c r="D10" s="3"/>
      <c r="E10" s="178"/>
      <c r="F10" s="179"/>
    </row>
    <row r="11" spans="1:8" x14ac:dyDescent="0.25">
      <c r="A11" s="7"/>
      <c r="B11" s="8"/>
      <c r="C11" s="9" t="s">
        <v>8</v>
      </c>
      <c r="D11" s="43" t="s">
        <v>9</v>
      </c>
      <c r="E11" s="178"/>
      <c r="F11" s="179"/>
    </row>
    <row r="12" spans="1:8" x14ac:dyDescent="0.25">
      <c r="A12" s="7"/>
      <c r="B12" s="78" t="s">
        <v>10</v>
      </c>
      <c r="C12" s="10" t="s">
        <v>11</v>
      </c>
      <c r="D12" s="10" t="s">
        <v>11</v>
      </c>
      <c r="E12" s="178"/>
      <c r="F12" s="179"/>
    </row>
    <row r="13" spans="1:8" ht="15.75" thickBot="1" x14ac:dyDescent="0.3">
      <c r="A13" s="11"/>
      <c r="B13" s="75" t="s">
        <v>12</v>
      </c>
      <c r="C13" s="42"/>
      <c r="D13" s="44"/>
      <c r="E13" s="180"/>
      <c r="F13" s="181"/>
    </row>
    <row r="14" spans="1:8" x14ac:dyDescent="0.25">
      <c r="A14" s="1"/>
      <c r="B14" s="1"/>
      <c r="C14" s="1"/>
      <c r="D14" s="1"/>
      <c r="E14" s="1"/>
      <c r="F14" s="1"/>
    </row>
    <row r="15" spans="1:8" ht="18" x14ac:dyDescent="0.25">
      <c r="A15" s="192" t="s">
        <v>53</v>
      </c>
      <c r="B15" s="192"/>
      <c r="C15" s="192"/>
      <c r="D15" s="192"/>
      <c r="E15" s="192"/>
      <c r="F15" s="46"/>
    </row>
    <row r="16" spans="1:8" x14ac:dyDescent="0.25">
      <c r="A16" s="34" t="s">
        <v>13</v>
      </c>
      <c r="B16" s="34" t="s">
        <v>14</v>
      </c>
      <c r="C16" s="34"/>
      <c r="D16" s="34" t="s">
        <v>15</v>
      </c>
      <c r="E16" s="194" t="s">
        <v>16</v>
      </c>
      <c r="F16" s="194"/>
    </row>
    <row r="17" spans="1:6" x14ac:dyDescent="0.25">
      <c r="A17" s="70">
        <v>1</v>
      </c>
      <c r="B17" s="77" t="s">
        <v>17</v>
      </c>
      <c r="C17" s="77"/>
      <c r="D17" s="66"/>
      <c r="E17" s="195" t="s">
        <v>16</v>
      </c>
      <c r="F17" s="195"/>
    </row>
    <row r="18" spans="1:6" x14ac:dyDescent="0.25">
      <c r="A18" s="70">
        <v>2</v>
      </c>
      <c r="B18" s="77" t="s">
        <v>17</v>
      </c>
      <c r="C18" s="77"/>
      <c r="D18" s="66">
        <v>0</v>
      </c>
      <c r="E18" s="195" t="s">
        <v>16</v>
      </c>
      <c r="F18" s="195"/>
    </row>
    <row r="19" spans="1:6" x14ac:dyDescent="0.25">
      <c r="A19" s="70">
        <v>3</v>
      </c>
      <c r="B19" s="77" t="s">
        <v>17</v>
      </c>
      <c r="C19" s="77"/>
      <c r="D19" s="66">
        <v>0</v>
      </c>
      <c r="E19" s="195" t="s">
        <v>16</v>
      </c>
      <c r="F19" s="195"/>
    </row>
    <row r="20" spans="1:6" x14ac:dyDescent="0.25">
      <c r="A20" s="70">
        <v>4</v>
      </c>
      <c r="B20" s="77" t="s">
        <v>17</v>
      </c>
      <c r="C20" s="77"/>
      <c r="D20" s="66">
        <v>0</v>
      </c>
      <c r="E20" s="195" t="s">
        <v>16</v>
      </c>
      <c r="F20" s="195"/>
    </row>
    <row r="21" spans="1:6" x14ac:dyDescent="0.25">
      <c r="A21" s="70">
        <v>5</v>
      </c>
      <c r="B21" s="77" t="s">
        <v>17</v>
      </c>
      <c r="C21" s="77"/>
      <c r="D21" s="66">
        <v>0</v>
      </c>
      <c r="E21" s="195" t="s">
        <v>16</v>
      </c>
      <c r="F21" s="195"/>
    </row>
    <row r="22" spans="1:6" x14ac:dyDescent="0.25">
      <c r="A22" s="70">
        <v>6</v>
      </c>
      <c r="B22" s="77" t="s">
        <v>17</v>
      </c>
      <c r="C22" s="77"/>
      <c r="D22" s="66">
        <v>0</v>
      </c>
      <c r="E22" s="195" t="s">
        <v>16</v>
      </c>
      <c r="F22" s="195"/>
    </row>
    <row r="23" spans="1:6" x14ac:dyDescent="0.25">
      <c r="A23" s="70">
        <v>7</v>
      </c>
      <c r="B23" s="77" t="s">
        <v>17</v>
      </c>
      <c r="C23" s="77"/>
      <c r="D23" s="66">
        <v>0</v>
      </c>
      <c r="E23" s="195" t="s">
        <v>16</v>
      </c>
      <c r="F23" s="195"/>
    </row>
    <row r="24" spans="1:6" x14ac:dyDescent="0.25">
      <c r="A24" s="70">
        <v>8</v>
      </c>
      <c r="B24" s="77" t="s">
        <v>17</v>
      </c>
      <c r="C24" s="77"/>
      <c r="D24" s="66">
        <v>0</v>
      </c>
      <c r="E24" s="195" t="s">
        <v>16</v>
      </c>
      <c r="F24" s="195"/>
    </row>
    <row r="25" spans="1:6" x14ac:dyDescent="0.25">
      <c r="A25" s="70">
        <v>9</v>
      </c>
      <c r="B25" s="77" t="s">
        <v>17</v>
      </c>
      <c r="C25" s="77"/>
      <c r="D25" s="66">
        <v>0</v>
      </c>
      <c r="E25" s="195" t="s">
        <v>16</v>
      </c>
      <c r="F25" s="195"/>
    </row>
    <row r="26" spans="1:6" x14ac:dyDescent="0.25">
      <c r="A26" s="70">
        <v>10</v>
      </c>
      <c r="B26" s="77" t="s">
        <v>17</v>
      </c>
      <c r="C26" s="77"/>
      <c r="D26" s="66">
        <v>0</v>
      </c>
      <c r="E26" s="195" t="s">
        <v>16</v>
      </c>
      <c r="F26" s="195"/>
    </row>
    <row r="27" spans="1:6" x14ac:dyDescent="0.25">
      <c r="A27" s="193" t="s">
        <v>28</v>
      </c>
      <c r="B27" s="193"/>
      <c r="C27" s="45"/>
      <c r="D27" s="67">
        <f>SUM(D17:D26)</f>
        <v>0</v>
      </c>
      <c r="E27" s="45"/>
      <c r="F27" s="1"/>
    </row>
    <row r="29" spans="1:6" x14ac:dyDescent="0.25">
      <c r="A29" s="184" t="s">
        <v>30</v>
      </c>
      <c r="B29" s="184"/>
      <c r="C29" s="184"/>
      <c r="D29" s="185" t="s">
        <v>46</v>
      </c>
      <c r="E29" s="185"/>
      <c r="F29" s="46"/>
    </row>
    <row r="30" spans="1:6" x14ac:dyDescent="0.25">
      <c r="A30" s="12" t="s">
        <v>13</v>
      </c>
      <c r="B30" s="12" t="s">
        <v>14</v>
      </c>
      <c r="C30" s="12" t="s">
        <v>33</v>
      </c>
      <c r="D30" s="26" t="s">
        <v>31</v>
      </c>
      <c r="E30" s="26" t="s">
        <v>32</v>
      </c>
      <c r="F30" s="47"/>
    </row>
    <row r="31" spans="1:6" x14ac:dyDescent="0.25">
      <c r="A31" s="69">
        <v>1</v>
      </c>
      <c r="B31" s="31" t="s">
        <v>17</v>
      </c>
      <c r="C31" s="32">
        <v>0</v>
      </c>
      <c r="D31" s="32"/>
      <c r="E31" s="48" t="s">
        <v>16</v>
      </c>
      <c r="F31" s="27"/>
    </row>
    <row r="32" spans="1:6" x14ac:dyDescent="0.25">
      <c r="A32" s="69">
        <v>2</v>
      </c>
      <c r="B32" s="31" t="s">
        <v>17</v>
      </c>
      <c r="C32" s="32">
        <v>0</v>
      </c>
      <c r="D32" s="32">
        <v>0</v>
      </c>
      <c r="E32" s="48" t="s">
        <v>16</v>
      </c>
      <c r="F32" s="27"/>
    </row>
    <row r="33" spans="1:6" x14ac:dyDescent="0.25">
      <c r="A33" s="69">
        <v>3</v>
      </c>
      <c r="B33" s="31" t="s">
        <v>17</v>
      </c>
      <c r="C33" s="32">
        <v>0</v>
      </c>
      <c r="D33" s="32">
        <v>0</v>
      </c>
      <c r="E33" s="48" t="s">
        <v>16</v>
      </c>
      <c r="F33" s="27"/>
    </row>
    <row r="34" spans="1:6" x14ac:dyDescent="0.25">
      <c r="A34" s="69">
        <v>4</v>
      </c>
      <c r="B34" s="31" t="s">
        <v>17</v>
      </c>
      <c r="C34" s="32">
        <v>0</v>
      </c>
      <c r="D34" s="32">
        <v>0</v>
      </c>
      <c r="E34" s="48" t="s">
        <v>16</v>
      </c>
      <c r="F34" s="27"/>
    </row>
    <row r="35" spans="1:6" x14ac:dyDescent="0.25">
      <c r="A35" s="69">
        <v>5</v>
      </c>
      <c r="B35" s="31" t="s">
        <v>17</v>
      </c>
      <c r="C35" s="32">
        <v>0</v>
      </c>
      <c r="D35" s="32">
        <v>0</v>
      </c>
      <c r="E35" s="48" t="s">
        <v>16</v>
      </c>
      <c r="F35" s="27"/>
    </row>
    <row r="36" spans="1:6" x14ac:dyDescent="0.25">
      <c r="A36" s="69">
        <v>6</v>
      </c>
      <c r="B36" s="31" t="s">
        <v>17</v>
      </c>
      <c r="C36" s="32">
        <v>0</v>
      </c>
      <c r="D36" s="32">
        <v>0</v>
      </c>
      <c r="E36" s="48" t="s">
        <v>16</v>
      </c>
      <c r="F36" s="27"/>
    </row>
    <row r="37" spans="1:6" x14ac:dyDescent="0.25">
      <c r="A37" s="69">
        <v>7</v>
      </c>
      <c r="B37" s="31" t="s">
        <v>17</v>
      </c>
      <c r="C37" s="32">
        <v>0</v>
      </c>
      <c r="D37" s="32">
        <v>0</v>
      </c>
      <c r="E37" s="48" t="s">
        <v>16</v>
      </c>
      <c r="F37" s="27"/>
    </row>
    <row r="38" spans="1:6" x14ac:dyDescent="0.25">
      <c r="A38" s="69">
        <v>8</v>
      </c>
      <c r="B38" s="31" t="s">
        <v>17</v>
      </c>
      <c r="C38" s="32">
        <v>0</v>
      </c>
      <c r="D38" s="32">
        <v>0</v>
      </c>
      <c r="E38" s="48" t="s">
        <v>16</v>
      </c>
      <c r="F38" s="27"/>
    </row>
    <row r="39" spans="1:6" x14ac:dyDescent="0.25">
      <c r="A39" s="69">
        <v>9</v>
      </c>
      <c r="B39" s="31" t="s">
        <v>17</v>
      </c>
      <c r="C39" s="32">
        <v>0</v>
      </c>
      <c r="D39" s="32">
        <v>0</v>
      </c>
      <c r="E39" s="48" t="s">
        <v>16</v>
      </c>
      <c r="F39" s="27"/>
    </row>
    <row r="40" spans="1:6" x14ac:dyDescent="0.25">
      <c r="A40" s="69">
        <v>10</v>
      </c>
      <c r="B40" s="31" t="s">
        <v>17</v>
      </c>
      <c r="C40" s="32">
        <v>0</v>
      </c>
      <c r="D40" s="32">
        <v>0</v>
      </c>
      <c r="E40" s="48" t="s">
        <v>16</v>
      </c>
      <c r="F40" s="27"/>
    </row>
    <row r="41" spans="1:6" x14ac:dyDescent="0.25">
      <c r="A41" s="69">
        <v>11</v>
      </c>
      <c r="B41" s="31" t="s">
        <v>17</v>
      </c>
      <c r="C41" s="32">
        <v>0</v>
      </c>
      <c r="D41" s="32">
        <v>0</v>
      </c>
      <c r="E41" s="48" t="s">
        <v>16</v>
      </c>
      <c r="F41" s="27"/>
    </row>
    <row r="42" spans="1:6" x14ac:dyDescent="0.25">
      <c r="A42" s="69">
        <v>12</v>
      </c>
      <c r="B42" s="31" t="s">
        <v>17</v>
      </c>
      <c r="C42" s="32">
        <v>0</v>
      </c>
      <c r="D42" s="32">
        <v>0</v>
      </c>
      <c r="E42" s="48" t="s">
        <v>16</v>
      </c>
      <c r="F42" s="27"/>
    </row>
    <row r="43" spans="1:6" x14ac:dyDescent="0.25">
      <c r="A43" s="69">
        <v>13</v>
      </c>
      <c r="B43" s="31" t="s">
        <v>17</v>
      </c>
      <c r="C43" s="32">
        <v>0</v>
      </c>
      <c r="D43" s="32">
        <v>0</v>
      </c>
      <c r="E43" s="48" t="s">
        <v>16</v>
      </c>
      <c r="F43" s="27"/>
    </row>
    <row r="44" spans="1:6" x14ac:dyDescent="0.25">
      <c r="A44" s="69">
        <v>14</v>
      </c>
      <c r="B44" s="31" t="s">
        <v>17</v>
      </c>
      <c r="C44" s="32">
        <v>0</v>
      </c>
      <c r="D44" s="32">
        <v>0</v>
      </c>
      <c r="E44" s="48" t="s">
        <v>16</v>
      </c>
      <c r="F44" s="27"/>
    </row>
    <row r="45" spans="1:6" x14ac:dyDescent="0.25">
      <c r="A45" s="69">
        <v>15</v>
      </c>
      <c r="B45" s="31" t="s">
        <v>17</v>
      </c>
      <c r="C45" s="32">
        <v>0</v>
      </c>
      <c r="D45" s="32">
        <v>0</v>
      </c>
      <c r="E45" s="48" t="s">
        <v>16</v>
      </c>
      <c r="F45" s="27"/>
    </row>
    <row r="46" spans="1:6" x14ac:dyDescent="0.25">
      <c r="A46" s="64" t="s">
        <v>18</v>
      </c>
      <c r="B46" s="64"/>
      <c r="C46" s="65">
        <f>SUBTOTAL(109,Table35161315[Budgetteret beløb])</f>
        <v>0</v>
      </c>
      <c r="D46" s="65">
        <f>SUBTOTAL(109,Table35161315[Afholdt beløb])</f>
        <v>0</v>
      </c>
      <c r="E46" s="64"/>
    </row>
    <row r="48" spans="1:6" x14ac:dyDescent="0.25">
      <c r="A48" s="184" t="s">
        <v>34</v>
      </c>
      <c r="B48" s="184"/>
      <c r="C48" s="184"/>
      <c r="D48" s="185" t="s">
        <v>47</v>
      </c>
      <c r="E48" s="185"/>
      <c r="F48" s="47"/>
    </row>
    <row r="49" spans="1:6" x14ac:dyDescent="0.25">
      <c r="A49" s="12" t="s">
        <v>13</v>
      </c>
      <c r="B49" s="12" t="s">
        <v>14</v>
      </c>
      <c r="C49" s="12" t="s">
        <v>33</v>
      </c>
      <c r="D49" s="26" t="s">
        <v>31</v>
      </c>
      <c r="E49" s="26" t="s">
        <v>32</v>
      </c>
      <c r="F49" s="47"/>
    </row>
    <row r="50" spans="1:6" x14ac:dyDescent="0.25">
      <c r="A50" s="68">
        <v>1</v>
      </c>
      <c r="B50" s="31" t="s">
        <v>17</v>
      </c>
      <c r="C50" s="32">
        <v>0</v>
      </c>
      <c r="D50" s="33">
        <v>0</v>
      </c>
      <c r="E50" s="48" t="s">
        <v>16</v>
      </c>
      <c r="F50" s="27"/>
    </row>
    <row r="51" spans="1:6" x14ac:dyDescent="0.25">
      <c r="A51" s="68">
        <v>2</v>
      </c>
      <c r="B51" s="31" t="s">
        <v>17</v>
      </c>
      <c r="C51" s="32">
        <v>0</v>
      </c>
      <c r="D51" s="33">
        <v>0</v>
      </c>
      <c r="E51" s="48" t="s">
        <v>16</v>
      </c>
      <c r="F51" s="27"/>
    </row>
    <row r="52" spans="1:6" x14ac:dyDescent="0.25">
      <c r="A52" s="68">
        <v>3</v>
      </c>
      <c r="B52" s="31" t="s">
        <v>17</v>
      </c>
      <c r="C52" s="32">
        <v>0</v>
      </c>
      <c r="D52" s="33">
        <v>0</v>
      </c>
      <c r="E52" s="48" t="s">
        <v>16</v>
      </c>
      <c r="F52" s="27"/>
    </row>
    <row r="53" spans="1:6" x14ac:dyDescent="0.25">
      <c r="A53" s="68">
        <v>4</v>
      </c>
      <c r="B53" s="31" t="s">
        <v>17</v>
      </c>
      <c r="C53" s="32">
        <v>0</v>
      </c>
      <c r="D53" s="33">
        <v>0</v>
      </c>
      <c r="E53" s="48" t="s">
        <v>16</v>
      </c>
      <c r="F53" s="27"/>
    </row>
    <row r="54" spans="1:6" x14ac:dyDescent="0.25">
      <c r="A54" s="68">
        <v>5</v>
      </c>
      <c r="B54" s="31" t="s">
        <v>17</v>
      </c>
      <c r="C54" s="32">
        <v>0</v>
      </c>
      <c r="D54" s="33">
        <v>0</v>
      </c>
      <c r="E54" s="48" t="s">
        <v>16</v>
      </c>
      <c r="F54" s="27"/>
    </row>
    <row r="55" spans="1:6" x14ac:dyDescent="0.25">
      <c r="A55" s="68">
        <v>6</v>
      </c>
      <c r="B55" s="31" t="s">
        <v>17</v>
      </c>
      <c r="C55" s="32">
        <v>0</v>
      </c>
      <c r="D55" s="33">
        <v>0</v>
      </c>
      <c r="E55" s="48" t="s">
        <v>16</v>
      </c>
      <c r="F55" s="27"/>
    </row>
    <row r="56" spans="1:6" x14ac:dyDescent="0.25">
      <c r="A56" s="68">
        <v>7</v>
      </c>
      <c r="B56" s="31" t="s">
        <v>17</v>
      </c>
      <c r="C56" s="32">
        <v>0</v>
      </c>
      <c r="D56" s="33">
        <v>0</v>
      </c>
      <c r="E56" s="48" t="s">
        <v>16</v>
      </c>
      <c r="F56" s="27"/>
    </row>
    <row r="57" spans="1:6" x14ac:dyDescent="0.25">
      <c r="A57" s="68">
        <v>8</v>
      </c>
      <c r="B57" s="31" t="s">
        <v>17</v>
      </c>
      <c r="C57" s="32">
        <v>0</v>
      </c>
      <c r="D57" s="33">
        <v>0</v>
      </c>
      <c r="E57" s="48" t="s">
        <v>16</v>
      </c>
      <c r="F57" s="27"/>
    </row>
    <row r="58" spans="1:6" x14ac:dyDescent="0.25">
      <c r="A58" s="68">
        <v>9</v>
      </c>
      <c r="B58" s="31" t="s">
        <v>17</v>
      </c>
      <c r="C58" s="32">
        <v>0</v>
      </c>
      <c r="D58" s="33">
        <v>0</v>
      </c>
      <c r="E58" s="48" t="s">
        <v>16</v>
      </c>
      <c r="F58" s="27"/>
    </row>
    <row r="59" spans="1:6" x14ac:dyDescent="0.25">
      <c r="A59" s="68">
        <v>10</v>
      </c>
      <c r="B59" s="31" t="s">
        <v>17</v>
      </c>
      <c r="C59" s="32">
        <v>0</v>
      </c>
      <c r="D59" s="33">
        <v>0</v>
      </c>
      <c r="E59" s="48" t="s">
        <v>16</v>
      </c>
      <c r="F59" s="27"/>
    </row>
    <row r="60" spans="1:6" x14ac:dyDescent="0.25">
      <c r="A60" s="68">
        <v>11</v>
      </c>
      <c r="B60" s="31" t="s">
        <v>17</v>
      </c>
      <c r="C60" s="32">
        <v>0</v>
      </c>
      <c r="D60" s="33">
        <v>0</v>
      </c>
      <c r="E60" s="48" t="s">
        <v>16</v>
      </c>
      <c r="F60" s="27"/>
    </row>
    <row r="61" spans="1:6" x14ac:dyDescent="0.25">
      <c r="A61" s="68">
        <v>12</v>
      </c>
      <c r="B61" s="31" t="s">
        <v>17</v>
      </c>
      <c r="C61" s="32">
        <v>0</v>
      </c>
      <c r="D61" s="33">
        <v>0</v>
      </c>
      <c r="E61" s="48" t="s">
        <v>16</v>
      </c>
      <c r="F61" s="27"/>
    </row>
    <row r="62" spans="1:6" x14ac:dyDescent="0.25">
      <c r="A62" s="68">
        <v>13</v>
      </c>
      <c r="B62" s="31" t="s">
        <v>17</v>
      </c>
      <c r="C62" s="32">
        <v>0</v>
      </c>
      <c r="D62" s="33">
        <v>0</v>
      </c>
      <c r="E62" s="48" t="s">
        <v>16</v>
      </c>
      <c r="F62" s="27"/>
    </row>
    <row r="63" spans="1:6" x14ac:dyDescent="0.25">
      <c r="A63" s="68">
        <v>14</v>
      </c>
      <c r="B63" s="31" t="s">
        <v>17</v>
      </c>
      <c r="C63" s="32">
        <v>0</v>
      </c>
      <c r="D63" s="33">
        <v>0</v>
      </c>
      <c r="E63" s="48" t="s">
        <v>16</v>
      </c>
      <c r="F63" s="27"/>
    </row>
    <row r="64" spans="1:6" x14ac:dyDescent="0.25">
      <c r="A64" s="68">
        <v>15</v>
      </c>
      <c r="B64" s="31" t="s">
        <v>17</v>
      </c>
      <c r="C64" s="32">
        <v>0</v>
      </c>
      <c r="D64" s="33">
        <v>0</v>
      </c>
      <c r="E64" s="48" t="s">
        <v>16</v>
      </c>
      <c r="F64" s="27"/>
    </row>
    <row r="65" spans="1:5" x14ac:dyDescent="0.25">
      <c r="A65" s="71" t="s">
        <v>18</v>
      </c>
      <c r="B65" s="64"/>
      <c r="C65" s="65">
        <f>SUBTOTAL(109,Table353171418[Budgetteret beløb])</f>
        <v>0</v>
      </c>
      <c r="D65" s="65">
        <f>SUBTOTAL(109,Table353171418[Afholdt beløb])</f>
        <v>0</v>
      </c>
      <c r="E65" s="64"/>
    </row>
    <row r="66" spans="1:5" x14ac:dyDescent="0.25">
      <c r="A66" s="18"/>
      <c r="B66" s="18"/>
      <c r="C66" s="19"/>
      <c r="D66" s="19"/>
      <c r="E66" s="18"/>
    </row>
    <row r="67" spans="1:5" x14ac:dyDescent="0.25">
      <c r="A67" s="18"/>
      <c r="B67" s="18"/>
      <c r="C67" s="19"/>
      <c r="D67" s="19"/>
      <c r="E67" s="18"/>
    </row>
    <row r="68" spans="1:5" ht="15.75" thickBot="1" x14ac:dyDescent="0.3">
      <c r="A68" s="50" t="s">
        <v>52</v>
      </c>
      <c r="B68" s="51"/>
      <c r="C68" s="20"/>
      <c r="D68" s="20"/>
      <c r="E68" s="21"/>
    </row>
    <row r="69" spans="1:5" x14ac:dyDescent="0.25">
      <c r="A69" s="22"/>
      <c r="B69" s="30" t="s">
        <v>27</v>
      </c>
      <c r="C69" s="23">
        <f>D27</f>
        <v>0</v>
      </c>
      <c r="D69" s="23"/>
      <c r="E69" s="22"/>
    </row>
    <row r="70" spans="1:5" x14ac:dyDescent="0.25">
      <c r="A70" s="30"/>
      <c r="B70" s="30" t="s">
        <v>50</v>
      </c>
      <c r="C70" s="23">
        <f>Table35161315[[#Totals],[Afholdt beløb]]+Table353171418[[#Totals],[Afholdt beløb]]</f>
        <v>0</v>
      </c>
      <c r="D70" s="23"/>
      <c r="E70" s="22"/>
    </row>
    <row r="71" spans="1:5" x14ac:dyDescent="0.25">
      <c r="A71" s="30"/>
      <c r="B71" s="30" t="s">
        <v>40</v>
      </c>
      <c r="C71" s="23">
        <f>C9</f>
        <v>0</v>
      </c>
      <c r="D71" s="23"/>
      <c r="E71" s="22"/>
    </row>
    <row r="72" spans="1:5" ht="44.45" customHeight="1" x14ac:dyDescent="0.25">
      <c r="A72" s="30"/>
      <c r="B72" s="49" t="s">
        <v>51</v>
      </c>
      <c r="C72" s="76">
        <f>C70*0.65</f>
        <v>0</v>
      </c>
      <c r="D72" s="23"/>
      <c r="E72" s="22"/>
    </row>
    <row r="73" spans="1:5" ht="24" customHeight="1" x14ac:dyDescent="0.25">
      <c r="A73" s="22"/>
      <c r="B73" s="30" t="s">
        <v>26</v>
      </c>
      <c r="C73" s="23">
        <f>C71-C72</f>
        <v>0</v>
      </c>
      <c r="D73" s="23"/>
      <c r="E73" s="22"/>
    </row>
  </sheetData>
  <mergeCells count="23">
    <mergeCell ref="A27:B27"/>
    <mergeCell ref="A29:C29"/>
    <mergeCell ref="D29:E29"/>
    <mergeCell ref="A48:C48"/>
    <mergeCell ref="D48:E48"/>
    <mergeCell ref="E26:F26"/>
    <mergeCell ref="A15:E15"/>
    <mergeCell ref="E16:F16"/>
    <mergeCell ref="E17:F17"/>
    <mergeCell ref="E18:F18"/>
    <mergeCell ref="E19:F19"/>
    <mergeCell ref="E20:F20"/>
    <mergeCell ref="E21:F21"/>
    <mergeCell ref="E22:F22"/>
    <mergeCell ref="E23:F23"/>
    <mergeCell ref="E24:F24"/>
    <mergeCell ref="E25:F25"/>
    <mergeCell ref="A2:D2"/>
    <mergeCell ref="E2:F2"/>
    <mergeCell ref="E3:F13"/>
    <mergeCell ref="A4:B4"/>
    <mergeCell ref="A5:B5"/>
    <mergeCell ref="A7:B7"/>
  </mergeCells>
  <conditionalFormatting sqref="C4">
    <cfRule type="expression" dxfId="321" priority="14">
      <formula>IF($D$4 &lt;&gt;"Angiv navn",1,0)</formula>
    </cfRule>
  </conditionalFormatting>
  <conditionalFormatting sqref="C6">
    <cfRule type="expression" dxfId="320" priority="13">
      <formula>IF($D$6&lt;&gt;"Angiv arrangementsstype",1,0)</formula>
    </cfRule>
  </conditionalFormatting>
  <conditionalFormatting sqref="C5">
    <cfRule type="expression" dxfId="319" priority="12">
      <formula>IF($D$5&lt;&gt;"Angiv sted",1,0)</formula>
    </cfRule>
  </conditionalFormatting>
  <conditionalFormatting sqref="C7">
    <cfRule type="expression" dxfId="318" priority="11">
      <formula>IF($D$7&lt;&gt;"Angiv antal",1,0)</formula>
    </cfRule>
  </conditionalFormatting>
  <conditionalFormatting sqref="C12">
    <cfRule type="expression" dxfId="317" priority="15">
      <formula>IF(AND($D$12&lt;&gt;"Vælg dato",#REF!="Ja"),1,0)</formula>
    </cfRule>
  </conditionalFormatting>
  <conditionalFormatting sqref="C13">
    <cfRule type="expression" dxfId="316" priority="16">
      <formula>IF(AND($D$13&lt;&gt;"Angiv antal",#REF!="Ja"),1,0)</formula>
    </cfRule>
  </conditionalFormatting>
  <conditionalFormatting sqref="B13">
    <cfRule type="expression" dxfId="315" priority="17">
      <formula>#REF!&lt;&gt;"Ja"</formula>
    </cfRule>
  </conditionalFormatting>
  <conditionalFormatting sqref="A11:D13">
    <cfRule type="expression" dxfId="314" priority="18">
      <formula>IF(#REF!&lt;&gt;"Ja",1,0)</formula>
    </cfRule>
  </conditionalFormatting>
  <conditionalFormatting sqref="D12:D13">
    <cfRule type="expression" dxfId="313" priority="19">
      <formula>IF(AND($E$12&lt;&gt;"Vælg dato",#REF!="Ja"),1,0)</formula>
    </cfRule>
  </conditionalFormatting>
  <conditionalFormatting sqref="B31:B45">
    <cfRule type="expression" dxfId="312" priority="10">
      <formula>IF(B31&lt;&gt;"Vælg eller skriv post",1,0)</formula>
    </cfRule>
  </conditionalFormatting>
  <conditionalFormatting sqref="E31:E45">
    <cfRule type="expression" dxfId="311" priority="8">
      <formula>IF(E31&lt;&gt;"Beskrivelse af post",1,0)</formula>
    </cfRule>
    <cfRule type="expression" dxfId="310" priority="9">
      <formula>B31 = "Øvrige"</formula>
    </cfRule>
  </conditionalFormatting>
  <conditionalFormatting sqref="F31:F45">
    <cfRule type="expression" dxfId="309" priority="6">
      <formula>IF(F31&lt;&gt;"Beskrivelse af post",1,0)</formula>
    </cfRule>
    <cfRule type="expression" dxfId="308" priority="7">
      <formula>#REF! = "Øvrige"</formula>
    </cfRule>
  </conditionalFormatting>
  <conditionalFormatting sqref="F48:F62">
    <cfRule type="expression" dxfId="307" priority="4">
      <formula>IF(F48&lt;&gt;"Beskrivelse af post",1,0)</formula>
    </cfRule>
    <cfRule type="expression" dxfId="306" priority="5">
      <formula>#REF! = "Øvrige"</formula>
    </cfRule>
  </conditionalFormatting>
  <conditionalFormatting sqref="E50:E64">
    <cfRule type="expression" dxfId="305" priority="2">
      <formula>IF(E50&lt;&gt;"Beskrivelse af post",1,0)</formula>
    </cfRule>
    <cfRule type="expression" dxfId="304" priority="3">
      <formula>B50 = "Øvrige"</formula>
    </cfRule>
  </conditionalFormatting>
  <conditionalFormatting sqref="A50:C64">
    <cfRule type="expression" dxfId="303" priority="1">
      <formula>IF(A50&lt;&gt;"Vælg eller skriv post",1,0)</formula>
    </cfRule>
  </conditionalFormatting>
  <dataValidations count="4">
    <dataValidation showErrorMessage="1" promptTitle="Forklaring" prompt="Datoen angiver den sidste dato du havde planlagt at afholde arrangementet." sqref="D13"/>
    <dataValidation allowBlank="1" sqref="C6"/>
    <dataValidation allowBlank="1" showInputMessage="1" showErrorMessage="1" promptTitle="Forklaring" prompt="Antal deltagere per afvikling skal opgøres som det mindste antal samtidige deltagere til arrangementet" sqref="C7"/>
    <dataValidation showErrorMessage="1" promptTitle="Forklaring" prompt="Datoen angiver den første dato du havde planlagt at afholde arrangementet._x000a_" sqref="C13"/>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6">
        <x14:dataValidation type="list" allowBlank="1">
          <x14:formula1>
            <xm:f>List!$S$3:$S$12</xm:f>
          </x14:formula1>
          <xm:sqref>B50:B64</xm:sqref>
        </x14:dataValidation>
        <x14:dataValidation type="list" allowBlank="1">
          <x14:formula1>
            <xm:f>List!$H$3:$H$17</xm:f>
          </x14:formula1>
          <xm:sqref>B31:B45</xm:sqref>
        </x14:dataValidation>
        <x14:dataValidation type="list" allowBlank="1" showInputMessage="1" showErrorMessage="1">
          <x14:formula1>
            <xm:f>List!$W$2:$W$8</xm:f>
          </x14:formula1>
          <xm:sqref>B17:B26</xm:sqref>
        </x14:dataValidation>
        <x14:dataValidation type="list" allowBlank="1" showInputMessage="1" showErrorMessage="1">
          <x14:formula1>
            <xm:f>'C:\Users\B059343\Desktop\ATK\[Budgetskema_kulturaktiviteter (3).xlsx]List'!#REF!</xm:f>
          </x14:formula1>
          <xm:sqref>B47:C47</xm:sqref>
        </x14:dataValidation>
        <x14:dataValidation type="list" showInputMessage="1" showErrorMessage="1" promptTitle="Forklaring" prompt="Datoen angiver den sidste dato du havde planlagt at afholde arrangementet.">
          <x14:formula1>
            <xm:f>List!$Q$3:$Q$64</xm:f>
          </x14:formula1>
          <xm:sqref>D12</xm:sqref>
        </x14:dataValidation>
        <x14:dataValidation type="list" showInputMessage="1" showErrorMessage="1" promptTitle="Forklaring" prompt="Datoen angiver den første dato du havde planlagt at afholde arrangementet._x000a_">
          <x14:formula1>
            <xm:f>List!$Q$3:$Q$64</xm:f>
          </x14:formula1>
          <xm:sqref>C12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3 i I U R o D + 5 K o A A A A + A A A A B I A H A B D b 2 5 m a W c v U G F j a 2 F n Z S 5 4 b W w g o h g A K K A U A A A A A A A A A A A A A A A A A A A A A A A A A A A A h Y 9 B D o I w F E S v Q r q n p V W J m k 9 Z 6 E 5 J T E y M 2 6 Z U a I R i a L H c z Y V H 8 g q S K O r O 5 U z e J G 8 e t z u k f V 0 F V 9 V a 3 Z g E U R y h Q B n Z 5 N o U C e r c K Z y j l M N O y L M o V D D A x i 5 7 q x N U O n d Z E u K 9 x 3 6 C m 7 Y g L I o o O W b b v S x V L U J t r B N G K v R Z 5 f 9 X i M P h J c M Z j i m e 0 Q X D 0 5 g C G W v I t P k i b D D G E Z C f E l Z d 5 b p W 8 V y E 6 w 2 Q M Q J 5 v + B P U E s D B B Q A A g A I A K 9 4 i 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v e I h R K I p H u A 4 A A A A R A A A A E w A c A E Z v c m 1 1 b G F z L 1 N l Y 3 R p b 2 4 x L m 0 g o h g A K K A U A A A A A A A A A A A A A A A A A A A A A A A A A A A A K 0 5 N L s n M z 1 M I h t C G 1 g B Q S w E C L Q A U A A I A C A C v e I h R G g P 7 k q g A A A D 4 A A A A E g A A A A A A A A A A A A A A A A A A A A A A Q 2 9 u Z m l n L 1 B h Y 2 t h Z 2 U u e G 1 s U E s B A i 0 A F A A C A A g A r 3 i I U Q / K 6 a u k A A A A 6 Q A A A B M A A A A A A A A A A A A A A A A A 9 A A A A F t D b 2 5 0 Z W 5 0 X 1 R 5 c G V z X S 5 4 b W x Q S w E C L Q A U A A I A C A C v e I h 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R 4 z d Q 9 b W E m Z z 3 2 / O l s m i A A A A A A C A A A A A A A D Z g A A w A A A A B A A A A C V c X j L o j J N C I + F a a B z v d 1 q A A A A A A S A A A C g A A A A E A A A A O d g i 6 e 5 6 h y Y B v S Z y x o U K U B Q A A A A m c 5 O D R 2 j j e / y R B j M I F N J g r i 8 + n t o w T O D m C 6 x W 9 b S p v l M w i 9 Q E q z z a t b I r I 5 f a k 9 / m E c e / E 8 M 7 N w 1 F l M 5 M R u l e U T X 1 t 5 9 Y 4 f e F 8 6 o w I 5 U 0 N s U A A A A V t w V G J z C c O e m m D 8 Q V 0 9 K c 0 U o j M Q = < / D a t a M a s h u p > 
</file>

<file path=customXml/itemProps1.xml><?xml version="1.0" encoding="utf-8"?>
<ds:datastoreItem xmlns:ds="http://schemas.openxmlformats.org/officeDocument/2006/customXml" ds:itemID="{0D04029C-AAB2-4F8F-89BF-396FEFE5120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Overblik</vt:lpstr>
      <vt:lpstr>Beretning</vt:lpstr>
      <vt:lpstr>Underskrift regnskabskyndig</vt:lpstr>
      <vt:lpstr>Omsætning</vt:lpstr>
      <vt:lpstr>Fordelingsnøgle</vt:lpstr>
      <vt:lpstr>Aktivitet 1</vt:lpstr>
      <vt:lpstr>Aktivitet 2</vt:lpstr>
      <vt:lpstr>Aktivitet 3</vt:lpstr>
      <vt:lpstr>Aktivitet 4</vt:lpstr>
      <vt:lpstr>Aktivitet 5</vt:lpstr>
      <vt:lpstr>Aktivitet 6</vt:lpstr>
      <vt:lpstr>Aktivitet 7</vt:lpstr>
      <vt:lpstr>Aktivitet 8</vt:lpstr>
      <vt:lpstr>Aktivitet 9</vt:lpstr>
      <vt:lpstr>Aktivitet 10</vt:lpstr>
      <vt:lpstr>List</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Kopke</dc:creator>
  <cp:lastModifiedBy>Katja Kopke</cp:lastModifiedBy>
  <dcterms:created xsi:type="dcterms:W3CDTF">2020-10-15T06:27:33Z</dcterms:created>
  <dcterms:modified xsi:type="dcterms:W3CDTF">2021-05-18T10:18:25Z</dcterms:modified>
</cp:coreProperties>
</file>