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I:\Coronapuljer_Arbejdsmappe\Genstart af kulturaktiviteter\Ansøgningsrunde maj juni\Budgetskema\"/>
    </mc:Choice>
  </mc:AlternateContent>
  <bookViews>
    <workbookView xWindow="0" yWindow="0" windowWidth="22308" windowHeight="9060" tabRatio="865"/>
  </bookViews>
  <sheets>
    <sheet name="Overblik" sheetId="3" r:id="rId1"/>
    <sheet name="Indirekte omkostninger" sheetId="78" r:id="rId2"/>
    <sheet name="Aktivitet1" sheetId="1" r:id="rId3"/>
    <sheet name="Aktivitet2" sheetId="67" r:id="rId4"/>
    <sheet name="Aktivitet3" sheetId="68" r:id="rId5"/>
    <sheet name="Aktivitet4" sheetId="69" r:id="rId6"/>
    <sheet name="Aktivitet5" sheetId="70" r:id="rId7"/>
    <sheet name="Aktivitet6" sheetId="71" r:id="rId8"/>
    <sheet name="Aktivitet7" sheetId="72" r:id="rId9"/>
    <sheet name="Aktivitet8" sheetId="73" r:id="rId10"/>
    <sheet name="Aktivitet9" sheetId="74" r:id="rId11"/>
    <sheet name="Aktivitet10" sheetId="75" r:id="rId12"/>
    <sheet name="List" sheetId="2" state="hidden" r:id="rId13"/>
  </sheets>
  <definedNames>
    <definedName name="_xlnm._FilterDatabase" localSheetId="12" hidden="1">List!#REF!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3" l="1"/>
  <c r="C8" i="3" l="1"/>
  <c r="F12" i="3"/>
  <c r="J12" i="3"/>
  <c r="N12" i="3" s="1"/>
  <c r="F20" i="3"/>
  <c r="J20" i="3" s="1"/>
  <c r="N20" i="3" s="1"/>
  <c r="F21" i="3"/>
  <c r="J21" i="3" s="1"/>
  <c r="N21" i="3" s="1"/>
  <c r="F19" i="3"/>
  <c r="J19" i="3" s="1"/>
  <c r="N19" i="3" s="1"/>
  <c r="F18" i="3"/>
  <c r="J18" i="3" s="1"/>
  <c r="N18" i="3" s="1"/>
  <c r="F17" i="3"/>
  <c r="J17" i="3" s="1"/>
  <c r="N17" i="3" s="1"/>
  <c r="F16" i="3"/>
  <c r="J16" i="3" s="1"/>
  <c r="N16" i="3" s="1"/>
  <c r="F15" i="3"/>
  <c r="J15" i="3" s="1"/>
  <c r="N15" i="3" s="1"/>
  <c r="F14" i="3"/>
  <c r="J14" i="3" s="1"/>
  <c r="N14" i="3" s="1"/>
  <c r="F13" i="3"/>
  <c r="J13" i="3" s="1"/>
  <c r="N13" i="3" s="1"/>
  <c r="C5" i="3"/>
  <c r="D21" i="3"/>
  <c r="D20" i="3"/>
  <c r="D19" i="3"/>
  <c r="D18" i="3"/>
  <c r="D17" i="3"/>
  <c r="D16" i="3"/>
  <c r="D15" i="3"/>
  <c r="D14" i="3"/>
  <c r="D13" i="3"/>
  <c r="D12" i="3"/>
  <c r="E14" i="3"/>
  <c r="M14" i="3" s="1"/>
  <c r="C3" i="3"/>
  <c r="C4" i="3"/>
  <c r="E21" i="3"/>
  <c r="M21" i="3" s="1"/>
  <c r="E20" i="3"/>
  <c r="M20" i="3" s="1"/>
  <c r="E19" i="3"/>
  <c r="M19" i="3" s="1"/>
  <c r="E18" i="3"/>
  <c r="M18" i="3" s="1"/>
  <c r="E17" i="3"/>
  <c r="M17" i="3"/>
  <c r="E16" i="3"/>
  <c r="M16" i="3" s="1"/>
  <c r="E15" i="3"/>
  <c r="M15" i="3"/>
  <c r="E13" i="3"/>
  <c r="M13" i="3" s="1"/>
  <c r="C21" i="3"/>
  <c r="C20" i="3"/>
  <c r="C19" i="3"/>
  <c r="C18" i="3"/>
  <c r="C17" i="3"/>
  <c r="C16" i="3"/>
  <c r="C15" i="3"/>
  <c r="C14" i="3"/>
  <c r="C13" i="3"/>
  <c r="D53" i="75"/>
  <c r="H21" i="3"/>
  <c r="D33" i="75"/>
  <c r="G21" i="3"/>
  <c r="D53" i="74"/>
  <c r="H20" i="3"/>
  <c r="D33" i="74"/>
  <c r="G20" i="3"/>
  <c r="I20" i="3" s="1"/>
  <c r="K20" i="3" s="1"/>
  <c r="L20" i="3" s="1"/>
  <c r="D53" i="73"/>
  <c r="H19" i="3"/>
  <c r="D33" i="73"/>
  <c r="G19" i="3"/>
  <c r="I19" i="3" s="1"/>
  <c r="K19" i="3" s="1"/>
  <c r="L19" i="3" s="1"/>
  <c r="D53" i="72"/>
  <c r="H18" i="3"/>
  <c r="D33" i="72"/>
  <c r="G18" i="3"/>
  <c r="D53" i="71"/>
  <c r="H17" i="3"/>
  <c r="D33" i="71"/>
  <c r="G17" i="3"/>
  <c r="D53" i="70"/>
  <c r="H16" i="3"/>
  <c r="D33" i="70"/>
  <c r="G16" i="3"/>
  <c r="D53" i="69"/>
  <c r="H15" i="3"/>
  <c r="D33" i="69"/>
  <c r="G15" i="3"/>
  <c r="D53" i="68"/>
  <c r="H14" i="3"/>
  <c r="D33" i="68"/>
  <c r="G14" i="3"/>
  <c r="D53" i="67"/>
  <c r="H13" i="3"/>
  <c r="D33" i="67"/>
  <c r="G13" i="3"/>
  <c r="D58" i="1"/>
  <c r="H12" i="3"/>
  <c r="I12" i="3" s="1"/>
  <c r="K12" i="3" s="1"/>
  <c r="L12" i="3" s="1"/>
  <c r="C12" i="3"/>
  <c r="D38" i="1"/>
  <c r="G12" i="3"/>
  <c r="M12" i="3"/>
  <c r="I21" i="3" l="1"/>
  <c r="K21" i="3" s="1"/>
  <c r="L21" i="3" s="1"/>
  <c r="E22" i="3"/>
  <c r="M22" i="3" s="1"/>
  <c r="I13" i="3"/>
  <c r="I14" i="3"/>
  <c r="K14" i="3" s="1"/>
  <c r="L14" i="3" s="1"/>
  <c r="I15" i="3"/>
  <c r="K15" i="3" s="1"/>
  <c r="L15" i="3" s="1"/>
  <c r="I16" i="3"/>
  <c r="K16" i="3" s="1"/>
  <c r="L16" i="3" s="1"/>
  <c r="I17" i="3"/>
  <c r="K17" i="3" s="1"/>
  <c r="L17" i="3" s="1"/>
  <c r="H22" i="3"/>
  <c r="N22" i="3"/>
  <c r="C7" i="3"/>
  <c r="C9" i="3" s="1"/>
  <c r="K13" i="3"/>
  <c r="F22" i="3"/>
  <c r="I18" i="3"/>
  <c r="K18" i="3" s="1"/>
  <c r="L18" i="3" s="1"/>
  <c r="G22" i="3"/>
  <c r="I22" i="3" l="1"/>
  <c r="K22" i="3"/>
  <c r="L22" i="3" s="1"/>
  <c r="L13" i="3"/>
  <c r="C6" i="3"/>
</calcChain>
</file>

<file path=xl/comments1.xml><?xml version="1.0" encoding="utf-8"?>
<comments xmlns="http://schemas.openxmlformats.org/spreadsheetml/2006/main">
  <authors>
    <author>Emil Emborg Thiel</author>
  </authors>
  <commentList>
    <comment ref="M2" authorId="0" shapeId="0">
      <text>
        <r>
          <rPr>
            <b/>
            <sz val="9"/>
            <color indexed="81"/>
            <rFont val="Tahoma"/>
            <family val="2"/>
          </rPr>
          <t>Emil Emborg Thiel:</t>
        </r>
        <r>
          <rPr>
            <sz val="9"/>
            <color indexed="81"/>
            <rFont val="Tahoma"/>
            <family val="2"/>
          </rPr>
          <t xml:space="preserve">
En generisk Ja/Nej mulighed som kan bruges flere steder.</t>
        </r>
      </text>
    </comment>
    <comment ref="A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<sst xmlns="http://schemas.openxmlformats.org/spreadsheetml/2006/main" count="928" uniqueCount="99">
  <si>
    <t>Post</t>
  </si>
  <si>
    <t>Nummer</t>
  </si>
  <si>
    <t>Beløb</t>
  </si>
  <si>
    <t>Indtægter</t>
  </si>
  <si>
    <t xml:space="preserve">Navn </t>
  </si>
  <si>
    <t>Dato</t>
  </si>
  <si>
    <t>Type</t>
  </si>
  <si>
    <t>Aflyst</t>
  </si>
  <si>
    <t>Ja/Nej</t>
  </si>
  <si>
    <t>Nej</t>
  </si>
  <si>
    <t>Ja</t>
  </si>
  <si>
    <t>Note</t>
  </si>
  <si>
    <t>Fra</t>
  </si>
  <si>
    <t>Til</t>
  </si>
  <si>
    <t>Vælg eller skriv post</t>
  </si>
  <si>
    <t>Vælg</t>
  </si>
  <si>
    <t>Vælg dato</t>
  </si>
  <si>
    <t>Liveoptrædener, scenekunst (koncert, teater, musical, stand up mv.)</t>
  </si>
  <si>
    <t>Sportsbegivenhed (fodbold, håndbold, ishockey mv.)</t>
  </si>
  <si>
    <t>Festival (musik, fødevarer, viden mv.)</t>
  </si>
  <si>
    <t>Dyrskue</t>
  </si>
  <si>
    <t>Forsalg af billetter</t>
  </si>
  <si>
    <t>Løbende arrangementer (fx cirkus og musicals)</t>
  </si>
  <si>
    <t>Forsalg af menu</t>
  </si>
  <si>
    <t>Vælg arrangementstype</t>
  </si>
  <si>
    <t>Andet</t>
  </si>
  <si>
    <t>Beskrivelse af post</t>
  </si>
  <si>
    <t>Årsag</t>
  </si>
  <si>
    <t>Vælg årsag</t>
  </si>
  <si>
    <t>Kombination</t>
  </si>
  <si>
    <t>Væsentligt ændret</t>
  </si>
  <si>
    <t>Direkte omkostninger</t>
  </si>
  <si>
    <t>Totale omkostninger</t>
  </si>
  <si>
    <t>Omkostninger</t>
  </si>
  <si>
    <t>CVR-nummer</t>
  </si>
  <si>
    <t>Udskudt</t>
  </si>
  <si>
    <t>Forsalg af billetter (partnerskabsbilletter)</t>
  </si>
  <si>
    <t>Forsalg af standeleje</t>
  </si>
  <si>
    <t>Forsalg af mad- og drikkevarer</t>
  </si>
  <si>
    <t>Sponsorat (arrangementsspecifikt)</t>
  </si>
  <si>
    <t>Salg af merchandise (arrangementsspecifikt)</t>
  </si>
  <si>
    <t>Øvrige indtægter (arrangementsspecifikke)</t>
  </si>
  <si>
    <t>Column1</t>
  </si>
  <si>
    <t>Forventet underskud</t>
  </si>
  <si>
    <t>Samlet beregnet tilskud</t>
  </si>
  <si>
    <t>Indirekte omkostninger</t>
  </si>
  <si>
    <t>Min. antal deltagere</t>
  </si>
  <si>
    <t>Totale indirekte omkostninger</t>
  </si>
  <si>
    <t>Samlede omkostninger</t>
  </si>
  <si>
    <t>65 % af omkostninger</t>
  </si>
  <si>
    <t>Aktivitet</t>
  </si>
  <si>
    <t>Oplysninger om aktiviteten</t>
  </si>
  <si>
    <t>Type af aktivitet</t>
  </si>
  <si>
    <t>Samlede direkte og indirekte omkostninger</t>
  </si>
  <si>
    <t>Navn på arrangør</t>
  </si>
  <si>
    <t>Navn på aktiviteten</t>
  </si>
  <si>
    <t>Er 65 % af omkostningerne større end 1,5 mio.?</t>
  </si>
  <si>
    <t>Direkte</t>
  </si>
  <si>
    <t>Honorarer</t>
  </si>
  <si>
    <t>Løn til fastansatte</t>
  </si>
  <si>
    <t>Løn til kontraktansatte/tidsbegrænset</t>
  </si>
  <si>
    <t>Ydelser fra underleverandører</t>
  </si>
  <si>
    <t xml:space="preserve">Rettigheder &amp; licenser </t>
  </si>
  <si>
    <t>Lyd-, lys- og scenografi, kostumer ol.</t>
  </si>
  <si>
    <t>Leje af scene/sal/venue</t>
  </si>
  <si>
    <t>Publikumsfaciliteter [&amp; rengøring]</t>
  </si>
  <si>
    <t>PR, markedsføring &amp; billetoperatør</t>
  </si>
  <si>
    <t>Forplejning</t>
  </si>
  <si>
    <t>Forsikring &amp; administration</t>
  </si>
  <si>
    <t>Transport &amp; fragt</t>
  </si>
  <si>
    <t>Rejse og ophold</t>
  </si>
  <si>
    <t>Andet (uddyb)</t>
  </si>
  <si>
    <t>Husleje</t>
  </si>
  <si>
    <t>Leje &amp; leasing</t>
  </si>
  <si>
    <t>Vedligeholdelse mm.</t>
  </si>
  <si>
    <t>El, vand &amp; varme</t>
  </si>
  <si>
    <t xml:space="preserve">Ejendomsskatter &amp; renteomkostninger </t>
  </si>
  <si>
    <t>Afskrivninger af materielle &amp; immaterielle anlægsaktiver</t>
  </si>
  <si>
    <t>Indirekte lønomkostninger</t>
  </si>
  <si>
    <t>Indirekte omkostninger til forsikring &amp; administration</t>
  </si>
  <si>
    <t>P-nummer</t>
  </si>
  <si>
    <t>Omkostninger til revisor i forbindelse med afrapportering for tilskud</t>
  </si>
  <si>
    <t>Antal aktiviteter</t>
  </si>
  <si>
    <t>Aktivitetsperiode</t>
  </si>
  <si>
    <t>Minimum antal publikum per aktivitet</t>
  </si>
  <si>
    <t>Sted for aktivitet</t>
  </si>
  <si>
    <t>Tilskudsmaksimum (1,5 mio. pr. aktivitet, maks 6 mio.)</t>
  </si>
  <si>
    <t>Skriv her:</t>
  </si>
  <si>
    <t>Tilskud til revisor (65 % af beløbet, max. 16.000 kr.)</t>
  </si>
  <si>
    <t xml:space="preserve">Beregnet muligt tilskud </t>
  </si>
  <si>
    <t>Total</t>
  </si>
  <si>
    <t>Fordeling af indirekte omkostninger</t>
  </si>
  <si>
    <t>Her skal du med udgangspunkt i det indeværende eller senest afsluttede regnskabsår redegøre for hvilken fordelingsnøgle eller metode, du har lagt til grund for fordelingen af de indirekte omkostninger mellem den tilskudsberettigede aktivitet og eventuelle øvrige aktiviteter.</t>
  </si>
  <si>
    <t>1) Budgetskabelonens første fane ”Overblik” udfyldes automatisk, så der skal du ikke udfylde noget. Fanen henter information fra de øvrige faner, som du udfylder, og giver et samlet overblik over aktiviteterne, du søger tilskud til. Du skal starte med at gå til fanen ”Aktivitet 1” og udfylde alle oplysninger her. Hvis du har brug for det, kan du bruge flere aktivitetsfaner.
2) Hvis du søger til flere ensartede eller beslægtede aktiviteter, fx en række forestillinger eller filmvisninger, kan du vælge kun at udfylde ét samlet budget i en enkelt fane. Du skal skrive det samlede antal ”aktiviteter” og udfylde det samlede budget for perioden. Hvis du søger om tilskud til flere forskellige aktiviteter, skal du udfylde en fane for hver aktivitet. 
3) I puljebeskrivelsen under "Hvad kan der søges til?" kan du læse om forskellene på direkte og indirekte omkostninger og finde eksempler.
4) Hvis du søger om indirekte omkostninger, skal du udfylde fanen "Indirekte omkostninger".
5) Skriv beløbet fra "Samlet beregnet tilskud" ind i ansøgningsskemaet som ansøgt beløb.</t>
  </si>
  <si>
    <t>Er der mere end 25 deltagere?</t>
  </si>
  <si>
    <t>Muligt tilskud til aktiviteterne</t>
  </si>
  <si>
    <t>Hvis du ønsker at søge om et mindre beløb end det maksimalt beregnede tilskud kan du angive det her</t>
  </si>
  <si>
    <t>Angiv beløb her</t>
  </si>
  <si>
    <t>Overblik - Aktivitetspulje til Kulturaktiviteter maj og juni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</si>
</sst>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r.&quot;_-;\-* #,##0.00\ &quot;kr.&quot;_-;_-* &quot;-&quot;??\ &quot;kr.&quot;_-;_-@_-"/>
    <numFmt numFmtId="164" formatCode="0.0%"/>
    <numFmt numFmtId="165" formatCode="_-* #,##0\ _k_r_._-;\-* #,##0\ _k_r_._-;_-* &quot;-&quot;\ _k_r_._-;_-@_-"/>
  </numFmts>
  <fonts count="30" x14ac:knownFonts="1">
    <font>
      <sz val="11"/>
      <color theme="1"/>
      <name val="Calibri"/>
      <family val="2"/>
      <scheme val="minor"/>
    </font>
    <font>
      <b/>
      <sz val="11"/>
      <color theme="1"/>
      <name val="Calibri"/>
      <family val="2"/>
      <scheme val="minor"/>
    </font>
    <font>
      <sz val="8"/>
      <name val="Calibri"/>
      <family val="2"/>
      <scheme val="minor"/>
    </font>
    <font>
      <sz val="11"/>
      <color theme="1"/>
      <name val="Calibri"/>
      <family val="2"/>
      <scheme val="minor"/>
    </font>
    <font>
      <sz val="9"/>
      <color indexed="81"/>
      <name val="Tahoma"/>
      <family val="2"/>
    </font>
    <font>
      <b/>
      <sz val="9"/>
      <color indexed="81"/>
      <name val="Tahoma"/>
      <family val="2"/>
    </font>
    <font>
      <b/>
      <sz val="12"/>
      <color theme="1"/>
      <name val="Verdana"/>
      <family val="2"/>
    </font>
    <font>
      <sz val="11"/>
      <color theme="1"/>
      <name val="Verdana"/>
      <family val="2"/>
    </font>
    <font>
      <b/>
      <sz val="11"/>
      <color theme="1"/>
      <name val="Verdana"/>
      <family val="2"/>
    </font>
    <font>
      <sz val="10"/>
      <color theme="1"/>
      <name val="Verdana"/>
      <family val="2"/>
    </font>
    <font>
      <sz val="10"/>
      <color theme="0"/>
      <name val="Verdana"/>
      <family val="2"/>
    </font>
    <font>
      <b/>
      <sz val="10"/>
      <color theme="0"/>
      <name val="Verdana"/>
      <family val="2"/>
    </font>
    <font>
      <sz val="10"/>
      <color theme="2"/>
      <name val="Verdana"/>
      <family val="2"/>
    </font>
    <font>
      <sz val="10"/>
      <color theme="5"/>
      <name val="Verdana"/>
      <family val="2"/>
    </font>
    <font>
      <sz val="11"/>
      <color theme="0"/>
      <name val="Verdana"/>
      <family val="2"/>
    </font>
    <font>
      <sz val="11"/>
      <name val="Verdana"/>
      <family val="2"/>
    </font>
    <font>
      <b/>
      <sz val="14"/>
      <color theme="0"/>
      <name val="Verdana"/>
      <family val="2"/>
    </font>
    <font>
      <sz val="10"/>
      <color rgb="FFFF0000"/>
      <name val="Verdana"/>
      <family val="2"/>
    </font>
    <font>
      <sz val="11"/>
      <color rgb="FFFF0000"/>
      <name val="Calibri"/>
      <family val="2"/>
      <scheme val="minor"/>
    </font>
    <font>
      <sz val="11"/>
      <color rgb="FFFF0000"/>
      <name val="Verdana"/>
      <family val="2"/>
    </font>
    <font>
      <sz val="10"/>
      <name val="Verdana"/>
      <family val="2"/>
    </font>
    <font>
      <sz val="14"/>
      <color theme="1"/>
      <name val="Verdana"/>
      <family val="2"/>
    </font>
    <font>
      <sz val="9"/>
      <color rgb="FF000000"/>
      <name val="Verdana"/>
      <family val="2"/>
    </font>
    <font>
      <b/>
      <sz val="11"/>
      <color theme="1"/>
      <name val="Verdana"/>
      <family val="2"/>
    </font>
    <font>
      <sz val="10"/>
      <color theme="1"/>
      <name val="Verdana"/>
      <family val="2"/>
    </font>
    <font>
      <b/>
      <sz val="10"/>
      <color theme="1"/>
      <name val="Verdana"/>
      <family val="2"/>
    </font>
    <font>
      <b/>
      <sz val="18"/>
      <color theme="0"/>
      <name val="Verdana"/>
      <family val="2"/>
    </font>
    <font>
      <b/>
      <sz val="10"/>
      <color theme="2"/>
      <name val="Verdana"/>
      <family val="2"/>
    </font>
    <font>
      <b/>
      <sz val="18"/>
      <color theme="1"/>
      <name val="Verdana"/>
      <family val="2"/>
    </font>
    <font>
      <b/>
      <i/>
      <sz val="14"/>
      <color theme="0"/>
      <name val="Verdana"/>
      <family val="2"/>
    </font>
  </fonts>
  <fills count="10">
    <fill>
      <patternFill patternType="none"/>
    </fill>
    <fill>
      <patternFill patternType="gray125"/>
    </fill>
    <fill>
      <patternFill patternType="solid">
        <fgColor rgb="FF252525"/>
        <bgColor indexed="64"/>
      </patternFill>
    </fill>
    <fill>
      <patternFill patternType="solid">
        <fgColor theme="6" tint="0.79998168889431442"/>
        <bgColor indexed="64"/>
      </patternFill>
    </fill>
    <fill>
      <patternFill patternType="solid">
        <fgColor rgb="FFEDEDED"/>
        <bgColor indexed="64"/>
      </patternFill>
    </fill>
    <fill>
      <patternFill patternType="solid">
        <fgColor theme="2"/>
        <bgColor indexed="64"/>
      </patternFill>
    </fill>
    <fill>
      <patternFill patternType="solid">
        <fgColor theme="9"/>
        <bgColor indexed="64"/>
      </patternFill>
    </fill>
    <fill>
      <patternFill patternType="solid">
        <fgColor rgb="FFFFFF00"/>
        <bgColor indexed="64"/>
      </patternFill>
    </fill>
    <fill>
      <patternFill patternType="solid">
        <fgColor rgb="FFFFED9F"/>
        <bgColor indexed="64"/>
      </patternFill>
    </fill>
    <fill>
      <patternFill patternType="solid">
        <fgColor rgb="FFFFC000"/>
        <bgColor indexed="64"/>
      </patternFill>
    </fill>
  </fills>
  <borders count="27">
    <border>
      <left/>
      <right/>
      <top/>
      <bottom/>
      <diagonal/>
    </border>
    <border>
      <left/>
      <right/>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44" fontId="3" fillId="0" borderId="0" applyFont="0" applyFill="0" applyBorder="0" applyAlignment="0" applyProtection="0"/>
  </cellStyleXfs>
  <cellXfs count="151">
    <xf numFmtId="0" fontId="0" fillId="0" borderId="0" xfId="0"/>
    <xf numFmtId="0" fontId="1" fillId="0" borderId="0" xfId="0" applyFont="1"/>
    <xf numFmtId="0" fontId="0" fillId="0" borderId="0" xfId="0" applyFont="1"/>
    <xf numFmtId="14" fontId="0" fillId="0" borderId="0" xfId="0" applyNumberFormat="1"/>
    <xf numFmtId="0" fontId="0" fillId="0" borderId="0" xfId="0" applyFill="1"/>
    <xf numFmtId="0" fontId="0" fillId="0" borderId="0" xfId="0" applyAlignment="1">
      <alignment vertical="center" wrapText="1"/>
    </xf>
    <xf numFmtId="0" fontId="0" fillId="0" borderId="0" xfId="0" applyAlignment="1"/>
    <xf numFmtId="0" fontId="0" fillId="0" borderId="0" xfId="0" applyBorder="1" applyProtection="1">
      <protection hidden="1"/>
    </xf>
    <xf numFmtId="0" fontId="0" fillId="0" borderId="0" xfId="0" applyFill="1" applyBorder="1" applyProtection="1">
      <protection hidden="1"/>
    </xf>
    <xf numFmtId="0" fontId="6" fillId="3" borderId="4"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6" fillId="3" borderId="5" xfId="0" applyFont="1" applyFill="1" applyBorder="1" applyAlignment="1" applyProtection="1">
      <alignment horizontal="center" vertical="center"/>
      <protection hidden="1"/>
    </xf>
    <xf numFmtId="0" fontId="0" fillId="2" borderId="4" xfId="0" applyFill="1" applyBorder="1" applyProtection="1">
      <protection hidden="1"/>
    </xf>
    <xf numFmtId="0" fontId="18" fillId="0" borderId="0" xfId="0" applyFont="1" applyFill="1" applyBorder="1" applyAlignment="1" applyProtection="1">
      <protection hidden="1"/>
    </xf>
    <xf numFmtId="0" fontId="1" fillId="0" borderId="0" xfId="0" applyFont="1" applyBorder="1" applyProtection="1">
      <protection hidden="1"/>
    </xf>
    <xf numFmtId="0" fontId="10" fillId="2" borderId="0" xfId="0" applyFont="1" applyFill="1" applyBorder="1" applyAlignment="1" applyProtection="1">
      <protection hidden="1"/>
    </xf>
    <xf numFmtId="0" fontId="17" fillId="0" borderId="0" xfId="0" applyFont="1" applyFill="1" applyBorder="1" applyAlignment="1" applyProtection="1">
      <alignment vertical="top" wrapText="1"/>
      <protection locked="0" hidden="1"/>
    </xf>
    <xf numFmtId="0" fontId="10" fillId="2" borderId="0" xfId="0" applyFont="1" applyFill="1" applyBorder="1" applyProtection="1">
      <protection hidden="1"/>
    </xf>
    <xf numFmtId="0" fontId="0" fillId="3" borderId="4" xfId="0" applyFill="1" applyBorder="1" applyProtection="1">
      <protection hidden="1"/>
    </xf>
    <xf numFmtId="0" fontId="11" fillId="2" borderId="0" xfId="0" applyFont="1" applyFill="1" applyBorder="1" applyAlignment="1" applyProtection="1">
      <alignment horizontal="left"/>
      <protection hidden="1"/>
    </xf>
    <xf numFmtId="0" fontId="11" fillId="2" borderId="5" xfId="0" applyFont="1" applyFill="1" applyBorder="1" applyProtection="1">
      <protection hidden="1"/>
    </xf>
    <xf numFmtId="0" fontId="13" fillId="0" borderId="5" xfId="0" applyFont="1" applyBorder="1" applyAlignment="1" applyProtection="1">
      <alignment horizontal="left" vertical="center"/>
      <protection locked="0" hidden="1"/>
    </xf>
    <xf numFmtId="0" fontId="0" fillId="3" borderId="5" xfId="0" applyFill="1" applyBorder="1" applyProtection="1">
      <protection hidden="1"/>
    </xf>
    <xf numFmtId="0" fontId="1" fillId="3" borderId="4" xfId="0" applyFont="1" applyFill="1" applyBorder="1" applyProtection="1">
      <protection hidden="1"/>
    </xf>
    <xf numFmtId="0" fontId="9" fillId="0" borderId="4" xfId="0" applyFont="1" applyBorder="1" applyProtection="1">
      <protection hidden="1"/>
    </xf>
    <xf numFmtId="0" fontId="13" fillId="0" borderId="0" xfId="0" applyFont="1" applyFill="1" applyBorder="1" applyProtection="1">
      <protection locked="0" hidden="1"/>
    </xf>
    <xf numFmtId="44" fontId="9" fillId="0" borderId="0" xfId="1" applyFont="1" applyFill="1" applyBorder="1" applyProtection="1">
      <protection locked="0" hidden="1"/>
    </xf>
    <xf numFmtId="0" fontId="8" fillId="0" borderId="6" xfId="0" applyFont="1" applyBorder="1" applyProtection="1">
      <protection hidden="1"/>
    </xf>
    <xf numFmtId="0" fontId="8" fillId="0" borderId="1" xfId="0" applyFont="1" applyBorder="1" applyProtection="1">
      <protection hidden="1"/>
    </xf>
    <xf numFmtId="44" fontId="8" fillId="0" borderId="1" xfId="0" applyNumberFormat="1" applyFont="1" applyBorder="1" applyProtection="1">
      <protection hidden="1"/>
    </xf>
    <xf numFmtId="0" fontId="8" fillId="0" borderId="7" xfId="0" applyFont="1" applyBorder="1" applyProtection="1">
      <protection hidden="1"/>
    </xf>
    <xf numFmtId="44" fontId="1" fillId="0" borderId="0" xfId="1" applyFont="1" applyBorder="1" applyProtection="1">
      <protection hidden="1"/>
    </xf>
    <xf numFmtId="0" fontId="7" fillId="0" borderId="0" xfId="0" applyFont="1" applyBorder="1" applyProtection="1">
      <protection hidden="1"/>
    </xf>
    <xf numFmtId="0" fontId="0" fillId="2" borderId="6" xfId="0" applyFill="1" applyBorder="1" applyProtection="1">
      <protection hidden="1"/>
    </xf>
    <xf numFmtId="0" fontId="10" fillId="2" borderId="1" xfId="0" applyFont="1" applyFill="1" applyBorder="1" applyAlignment="1" applyProtection="1">
      <protection hidden="1"/>
    </xf>
    <xf numFmtId="0" fontId="9" fillId="6" borderId="4" xfId="0" applyFont="1" applyFill="1" applyBorder="1" applyProtection="1">
      <protection hidden="1"/>
    </xf>
    <xf numFmtId="0" fontId="9" fillId="6" borderId="0" xfId="0" applyFont="1" applyFill="1" applyBorder="1" applyProtection="1">
      <protection hidden="1"/>
    </xf>
    <xf numFmtId="0" fontId="7" fillId="0" borderId="0" xfId="0" applyFont="1" applyBorder="1" applyProtection="1">
      <protection locked="0"/>
    </xf>
    <xf numFmtId="0" fontId="7" fillId="0" borderId="0" xfId="0" applyFont="1" applyFill="1" applyBorder="1" applyProtection="1">
      <protection locked="0"/>
    </xf>
    <xf numFmtId="0" fontId="9" fillId="6" borderId="5" xfId="0" applyFont="1" applyFill="1" applyBorder="1" applyProtection="1">
      <protection hidden="1"/>
    </xf>
    <xf numFmtId="0" fontId="7" fillId="0" borderId="0" xfId="0" applyFont="1" applyBorder="1" applyAlignment="1" applyProtection="1">
      <alignment wrapText="1"/>
      <protection locked="0"/>
    </xf>
    <xf numFmtId="0" fontId="8" fillId="8" borderId="9" xfId="0" applyFont="1" applyFill="1" applyBorder="1" applyProtection="1">
      <protection hidden="1"/>
    </xf>
    <xf numFmtId="0" fontId="0" fillId="6" borderId="9" xfId="0" applyFill="1" applyBorder="1" applyProtection="1">
      <protection hidden="1"/>
    </xf>
    <xf numFmtId="0" fontId="7" fillId="8" borderId="10" xfId="0" applyFont="1" applyFill="1" applyBorder="1" applyProtection="1">
      <protection hidden="1"/>
    </xf>
    <xf numFmtId="0" fontId="0" fillId="8" borderId="12" xfId="0" applyFill="1" applyBorder="1" applyProtection="1">
      <protection hidden="1"/>
    </xf>
    <xf numFmtId="44" fontId="8" fillId="8" borderId="11" xfId="0" applyNumberFormat="1" applyFont="1" applyFill="1" applyBorder="1" applyProtection="1">
      <protection hidden="1"/>
    </xf>
    <xf numFmtId="0" fontId="20" fillId="3" borderId="1" xfId="0" applyFont="1" applyFill="1" applyBorder="1" applyAlignment="1" applyProtection="1">
      <alignment horizontal="left"/>
      <protection locked="0" hidden="1"/>
    </xf>
    <xf numFmtId="0" fontId="22" fillId="0" borderId="0" xfId="0" applyFont="1" applyAlignment="1">
      <alignment vertical="center"/>
    </xf>
    <xf numFmtId="0" fontId="0" fillId="0" borderId="0" xfId="0" applyFont="1" applyBorder="1"/>
    <xf numFmtId="0" fontId="7" fillId="4" borderId="13" xfId="0" applyFont="1" applyFill="1" applyBorder="1" applyAlignment="1" applyProtection="1">
      <alignment horizontal="center"/>
    </xf>
    <xf numFmtId="44" fontId="15" fillId="3" borderId="13" xfId="1" applyFont="1" applyFill="1" applyBorder="1" applyAlignment="1" applyProtection="1">
      <alignment horizontal="center"/>
    </xf>
    <xf numFmtId="0" fontId="0" fillId="3" borderId="7" xfId="0" applyFill="1" applyBorder="1" applyAlignment="1" applyProtection="1">
      <alignment wrapText="1"/>
      <protection hidden="1"/>
    </xf>
    <xf numFmtId="0" fontId="23" fillId="0" borderId="6" xfId="0" applyFont="1" applyBorder="1" applyProtection="1">
      <protection hidden="1"/>
    </xf>
    <xf numFmtId="0" fontId="23" fillId="0" borderId="1" xfId="0" applyFont="1" applyBorder="1" applyProtection="1">
      <protection hidden="1"/>
    </xf>
    <xf numFmtId="44" fontId="23" fillId="0" borderId="1" xfId="0" applyNumberFormat="1" applyFont="1" applyBorder="1" applyProtection="1">
      <protection hidden="1"/>
    </xf>
    <xf numFmtId="0" fontId="23" fillId="0" borderId="7" xfId="0" applyFont="1" applyBorder="1" applyProtection="1">
      <protection hidden="1"/>
    </xf>
    <xf numFmtId="0" fontId="19" fillId="5" borderId="13" xfId="0" applyNumberFormat="1" applyFont="1" applyFill="1" applyBorder="1" applyAlignment="1" applyProtection="1">
      <alignment horizontal="center" vertical="center"/>
    </xf>
    <xf numFmtId="0" fontId="0" fillId="2" borderId="4" xfId="0" applyFill="1" applyBorder="1" applyAlignment="1" applyProtection="1">
      <alignment horizontal="right"/>
      <protection hidden="1"/>
    </xf>
    <xf numFmtId="0" fontId="10" fillId="2" borderId="0" xfId="0" applyFont="1" applyFill="1" applyBorder="1" applyAlignment="1" applyProtection="1">
      <alignment horizontal="right"/>
      <protection hidden="1"/>
    </xf>
    <xf numFmtId="44" fontId="0" fillId="3" borderId="13" xfId="1" applyFont="1" applyFill="1" applyBorder="1" applyAlignment="1" applyProtection="1">
      <alignment horizontal="center"/>
    </xf>
    <xf numFmtId="0" fontId="0" fillId="6" borderId="15" xfId="0" applyFill="1" applyBorder="1" applyProtection="1">
      <protection hidden="1"/>
    </xf>
    <xf numFmtId="0" fontId="0" fillId="6" borderId="16" xfId="0" applyFill="1" applyBorder="1" applyProtection="1">
      <protection hidden="1"/>
    </xf>
    <xf numFmtId="0" fontId="7" fillId="0" borderId="0" xfId="0" applyFont="1" applyBorder="1" applyProtection="1"/>
    <xf numFmtId="0" fontId="16" fillId="2" borderId="4" xfId="0" applyFont="1" applyFill="1" applyBorder="1" applyProtection="1"/>
    <xf numFmtId="0" fontId="6" fillId="3" borderId="0" xfId="0" applyFont="1" applyFill="1" applyBorder="1" applyAlignment="1" applyProtection="1">
      <alignment vertical="center"/>
    </xf>
    <xf numFmtId="0" fontId="7" fillId="3" borderId="0" xfId="0" applyFont="1" applyFill="1" applyBorder="1" applyProtection="1"/>
    <xf numFmtId="0" fontId="14" fillId="2" borderId="4" xfId="0" applyFont="1" applyFill="1" applyBorder="1" applyProtection="1"/>
    <xf numFmtId="0" fontId="14" fillId="2" borderId="4" xfId="0" applyFont="1" applyFill="1" applyBorder="1" applyAlignment="1" applyProtection="1"/>
    <xf numFmtId="0" fontId="14" fillId="3" borderId="0" xfId="0" applyFont="1" applyFill="1" applyBorder="1" applyProtection="1"/>
    <xf numFmtId="0" fontId="9" fillId="6" borderId="9" xfId="0" applyFont="1" applyFill="1" applyBorder="1" applyAlignment="1" applyProtection="1">
      <alignment vertical="center" wrapText="1"/>
    </xf>
    <xf numFmtId="0" fontId="9" fillId="6" borderId="14" xfId="0" applyFont="1" applyFill="1" applyBorder="1" applyAlignment="1" applyProtection="1">
      <alignment vertical="center" wrapText="1"/>
    </xf>
    <xf numFmtId="0" fontId="9" fillId="7" borderId="14" xfId="0" applyFont="1" applyFill="1" applyBorder="1" applyAlignment="1" applyProtection="1">
      <alignment vertical="center" wrapText="1"/>
    </xf>
    <xf numFmtId="0" fontId="24" fillId="9" borderId="14" xfId="0" applyFont="1" applyFill="1" applyBorder="1" applyAlignment="1" applyProtection="1">
      <alignment vertical="center" wrapText="1"/>
    </xf>
    <xf numFmtId="0" fontId="9" fillId="0" borderId="9" xfId="0" applyFont="1" applyBorder="1" applyAlignment="1" applyProtection="1">
      <alignment horizontal="center" vertical="center"/>
    </xf>
    <xf numFmtId="49" fontId="12" fillId="0" borderId="9" xfId="0" applyNumberFormat="1" applyFont="1" applyBorder="1" applyAlignment="1" applyProtection="1">
      <alignment horizontal="left" vertical="center" wrapText="1"/>
    </xf>
    <xf numFmtId="14" fontId="9" fillId="0" borderId="9" xfId="0" applyNumberFormat="1" applyFont="1" applyBorder="1" applyAlignment="1" applyProtection="1">
      <alignment horizontal="left" vertical="center" wrapText="1"/>
    </xf>
    <xf numFmtId="0" fontId="9" fillId="0" borderId="9" xfId="0" applyFont="1" applyBorder="1" applyAlignment="1" applyProtection="1">
      <alignment horizontal="left" vertical="center"/>
    </xf>
    <xf numFmtId="0" fontId="9" fillId="0" borderId="9" xfId="0" applyFont="1" applyBorder="1" applyAlignment="1" applyProtection="1">
      <alignment horizontal="left" vertical="center" wrapText="1"/>
    </xf>
    <xf numFmtId="44" fontId="9" fillId="0" borderId="9" xfId="1" applyFont="1" applyBorder="1" applyAlignment="1" applyProtection="1">
      <alignment horizontal="left" vertical="center"/>
    </xf>
    <xf numFmtId="44" fontId="9" fillId="0" borderId="9" xfId="0" applyNumberFormat="1" applyFont="1" applyBorder="1" applyAlignment="1" applyProtection="1">
      <alignment horizontal="left" vertical="center" wrapText="1"/>
    </xf>
    <xf numFmtId="165" fontId="9" fillId="0" borderId="9" xfId="1" applyNumberFormat="1" applyFont="1" applyBorder="1" applyAlignment="1" applyProtection="1">
      <alignment horizontal="right" vertical="center"/>
    </xf>
    <xf numFmtId="44" fontId="9" fillId="0" borderId="9" xfId="1" applyNumberFormat="1" applyFont="1" applyBorder="1" applyAlignment="1" applyProtection="1">
      <alignment horizontal="right" vertical="center"/>
    </xf>
    <xf numFmtId="164" fontId="9" fillId="0" borderId="9" xfId="1" applyNumberFormat="1" applyFont="1" applyBorder="1" applyAlignment="1" applyProtection="1">
      <alignment horizontal="right" vertical="center"/>
    </xf>
    <xf numFmtId="44" fontId="24" fillId="0" borderId="9" xfId="0" applyNumberFormat="1" applyFont="1" applyBorder="1" applyAlignment="1" applyProtection="1">
      <alignment horizontal="left" vertical="center" wrapText="1"/>
    </xf>
    <xf numFmtId="49" fontId="9" fillId="0" borderId="9" xfId="0" applyNumberFormat="1" applyFont="1" applyBorder="1" applyAlignment="1" applyProtection="1">
      <alignment horizontal="left" vertical="center"/>
    </xf>
    <xf numFmtId="44" fontId="9" fillId="0" borderId="9" xfId="0" applyNumberFormat="1" applyFont="1" applyBorder="1" applyAlignment="1" applyProtection="1">
      <alignment horizontal="left" vertical="center"/>
    </xf>
    <xf numFmtId="44" fontId="9" fillId="0" borderId="9" xfId="0" applyNumberFormat="1" applyFont="1" applyBorder="1" applyAlignment="1" applyProtection="1">
      <alignment horizontal="right" vertical="center"/>
    </xf>
    <xf numFmtId="164" fontId="9" fillId="0" borderId="9" xfId="0" applyNumberFormat="1" applyFont="1" applyBorder="1" applyAlignment="1" applyProtection="1">
      <alignment horizontal="right" vertical="center"/>
    </xf>
    <xf numFmtId="0" fontId="28" fillId="0" borderId="9" xfId="0" applyFont="1" applyBorder="1" applyAlignment="1" applyProtection="1">
      <alignment horizontal="center" vertical="center"/>
    </xf>
    <xf numFmtId="49" fontId="27" fillId="0" borderId="9" xfId="0" applyNumberFormat="1" applyFont="1" applyBorder="1" applyAlignment="1" applyProtection="1">
      <alignment horizontal="left" vertical="center"/>
    </xf>
    <xf numFmtId="0" fontId="25" fillId="0" borderId="9" xfId="0" applyFont="1" applyBorder="1" applyAlignment="1" applyProtection="1">
      <alignment horizontal="left" vertical="center"/>
    </xf>
    <xf numFmtId="44" fontId="25" fillId="0" borderId="9" xfId="0" applyNumberFormat="1" applyFont="1" applyBorder="1" applyAlignment="1" applyProtection="1">
      <alignment horizontal="left" vertical="center"/>
    </xf>
    <xf numFmtId="165" fontId="25" fillId="0" borderId="9" xfId="0" applyNumberFormat="1" applyFont="1" applyBorder="1" applyAlignment="1" applyProtection="1">
      <alignment horizontal="right" vertical="center"/>
    </xf>
    <xf numFmtId="44" fontId="25" fillId="0" borderId="9" xfId="0" applyNumberFormat="1" applyFont="1" applyBorder="1" applyAlignment="1" applyProtection="1">
      <alignment horizontal="right" vertical="center"/>
    </xf>
    <xf numFmtId="164" fontId="25" fillId="0" borderId="9" xfId="0" applyNumberFormat="1" applyFont="1" applyBorder="1" applyAlignment="1" applyProtection="1">
      <alignment horizontal="right" vertical="center"/>
    </xf>
    <xf numFmtId="44" fontId="25" fillId="0" borderId="9" xfId="0" applyNumberFormat="1" applyFont="1" applyBorder="1" applyAlignment="1" applyProtection="1">
      <alignment horizontal="left" vertical="center" wrapText="1"/>
    </xf>
    <xf numFmtId="44" fontId="9" fillId="4" borderId="1" xfId="1" applyNumberFormat="1" applyFont="1" applyFill="1" applyBorder="1"/>
    <xf numFmtId="0" fontId="7" fillId="0" borderId="0" xfId="0" applyFont="1" applyFill="1" applyBorder="1" applyProtection="1"/>
    <xf numFmtId="0" fontId="7" fillId="0" borderId="0" xfId="0" applyFont="1" applyBorder="1" applyAlignment="1" applyProtection="1">
      <alignment wrapText="1"/>
    </xf>
    <xf numFmtId="0" fontId="26" fillId="9" borderId="0" xfId="0" applyFont="1" applyFill="1" applyBorder="1" applyAlignment="1" applyProtection="1"/>
    <xf numFmtId="44" fontId="16" fillId="9" borderId="13" xfId="1" applyFont="1" applyFill="1" applyBorder="1" applyProtection="1"/>
    <xf numFmtId="0" fontId="20" fillId="3" borderId="0" xfId="0" applyFont="1" applyFill="1" applyBorder="1" applyAlignment="1" applyProtection="1">
      <alignment horizontal="left"/>
      <protection locked="0" hidden="1"/>
    </xf>
    <xf numFmtId="0" fontId="20" fillId="3" borderId="5" xfId="0" applyFont="1" applyFill="1" applyBorder="1" applyAlignment="1" applyProtection="1">
      <alignment horizontal="left"/>
      <protection locked="0" hidden="1"/>
    </xf>
    <xf numFmtId="0" fontId="20" fillId="3" borderId="7" xfId="0" applyFont="1" applyFill="1" applyBorder="1" applyAlignment="1" applyProtection="1">
      <alignment horizontal="left"/>
      <protection locked="0" hidden="1"/>
    </xf>
    <xf numFmtId="0" fontId="17" fillId="4" borderId="9" xfId="0" applyFont="1" applyFill="1" applyBorder="1" applyAlignment="1" applyProtection="1">
      <alignment horizontal="left" wrapText="1"/>
      <protection locked="0" hidden="1"/>
    </xf>
    <xf numFmtId="0" fontId="17" fillId="3" borderId="9" xfId="0" applyFont="1" applyFill="1" applyBorder="1" applyAlignment="1" applyProtection="1">
      <alignment wrapText="1"/>
      <protection locked="0" hidden="1"/>
    </xf>
    <xf numFmtId="0" fontId="17" fillId="3" borderId="9" xfId="0" applyFont="1" applyFill="1" applyBorder="1" applyAlignment="1" applyProtection="1">
      <protection locked="0" hidden="1"/>
    </xf>
    <xf numFmtId="0" fontId="17" fillId="3" borderId="9" xfId="0" applyFont="1" applyFill="1" applyBorder="1" applyAlignment="1" applyProtection="1">
      <alignment horizontal="left"/>
      <protection locked="0" hidden="1"/>
    </xf>
    <xf numFmtId="0" fontId="11" fillId="2" borderId="9" xfId="0" applyFont="1" applyFill="1" applyBorder="1" applyAlignment="1" applyProtection="1">
      <alignment horizontal="left"/>
      <protection hidden="1"/>
    </xf>
    <xf numFmtId="0" fontId="11" fillId="2" borderId="9" xfId="0" applyFont="1" applyFill="1" applyBorder="1" applyProtection="1">
      <protection hidden="1"/>
    </xf>
    <xf numFmtId="14" fontId="20" fillId="3" borderId="9" xfId="0" applyNumberFormat="1" applyFont="1" applyFill="1" applyBorder="1" applyAlignment="1" applyProtection="1">
      <alignment horizontal="left"/>
      <protection locked="0" hidden="1"/>
    </xf>
    <xf numFmtId="0" fontId="0" fillId="3" borderId="9" xfId="0" applyFill="1" applyBorder="1" applyProtection="1">
      <protection hidden="1"/>
    </xf>
    <xf numFmtId="0" fontId="0" fillId="3" borderId="9" xfId="0" applyFill="1" applyBorder="1" applyAlignment="1" applyProtection="1">
      <alignment horizontal="left"/>
      <protection hidden="1"/>
    </xf>
    <xf numFmtId="1" fontId="0" fillId="3" borderId="9" xfId="0" applyNumberFormat="1" applyFill="1" applyBorder="1" applyAlignment="1" applyProtection="1">
      <alignment horizontal="left"/>
      <protection hidden="1"/>
    </xf>
    <xf numFmtId="14" fontId="20" fillId="3" borderId="16" xfId="0" applyNumberFormat="1" applyFont="1" applyFill="1" applyBorder="1" applyAlignment="1" applyProtection="1">
      <alignment horizontal="left"/>
      <protection locked="0" hidden="1"/>
    </xf>
    <xf numFmtId="0" fontId="6" fillId="3" borderId="25" xfId="0" applyFont="1" applyFill="1" applyBorder="1" applyAlignment="1" applyProtection="1">
      <alignment horizontal="center" vertical="center"/>
      <protection hidden="1"/>
    </xf>
    <xf numFmtId="0" fontId="20" fillId="3" borderId="18" xfId="0" applyFont="1" applyFill="1" applyBorder="1" applyAlignment="1" applyProtection="1">
      <alignment horizontal="left"/>
      <protection locked="0" hidden="1"/>
    </xf>
    <xf numFmtId="0" fontId="6" fillId="3" borderId="7" xfId="0" applyFont="1" applyFill="1" applyBorder="1" applyAlignment="1" applyProtection="1">
      <alignment horizontal="center" vertical="center"/>
      <protection hidden="1"/>
    </xf>
    <xf numFmtId="0" fontId="6" fillId="3" borderId="11" xfId="0" applyFont="1" applyFill="1" applyBorder="1" applyAlignment="1" applyProtection="1">
      <alignment horizontal="center" vertical="center"/>
      <protection hidden="1"/>
    </xf>
    <xf numFmtId="0" fontId="6" fillId="3" borderId="23" xfId="0" applyFont="1" applyFill="1" applyBorder="1" applyAlignment="1" applyProtection="1">
      <alignment horizontal="center" vertical="center"/>
      <protection hidden="1"/>
    </xf>
    <xf numFmtId="0" fontId="6" fillId="3" borderId="26" xfId="0" applyFont="1" applyFill="1" applyBorder="1" applyAlignment="1" applyProtection="1">
      <alignment horizontal="center" vertical="center"/>
      <protection hidden="1"/>
    </xf>
    <xf numFmtId="0" fontId="20" fillId="3" borderId="6" xfId="0" applyFont="1" applyFill="1" applyBorder="1" applyAlignment="1" applyProtection="1">
      <alignment horizontal="left"/>
      <protection locked="0" hidden="1"/>
    </xf>
    <xf numFmtId="0" fontId="21" fillId="3" borderId="14" xfId="0" applyFont="1" applyFill="1" applyBorder="1" applyAlignment="1" applyProtection="1">
      <alignment horizontal="left" vertical="top" wrapText="1"/>
    </xf>
    <xf numFmtId="0" fontId="16" fillId="9" borderId="9" xfId="0" applyFont="1" applyFill="1" applyBorder="1" applyAlignment="1" applyProtection="1">
      <alignment wrapText="1"/>
    </xf>
    <xf numFmtId="14" fontId="0" fillId="0" borderId="0" xfId="0" applyNumberFormat="1" applyAlignment="1">
      <alignment horizontal="right"/>
    </xf>
    <xf numFmtId="44" fontId="29" fillId="9" borderId="9" xfId="1" applyFont="1" applyFill="1" applyBorder="1" applyAlignment="1" applyProtection="1">
      <alignment horizontal="right"/>
      <protection locked="0"/>
    </xf>
    <xf numFmtId="0" fontId="21" fillId="3" borderId="9" xfId="0" applyFont="1" applyFill="1" applyBorder="1" applyAlignment="1" applyProtection="1">
      <alignment horizontal="left" vertical="top" wrapText="1"/>
    </xf>
    <xf numFmtId="0" fontId="6" fillId="6" borderId="4"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9" fillId="3" borderId="15" xfId="0" applyFont="1" applyFill="1" applyBorder="1" applyAlignment="1" applyProtection="1">
      <alignment horizontal="left" vertical="top" wrapText="1"/>
      <protection hidden="1"/>
    </xf>
    <xf numFmtId="0" fontId="9" fillId="3" borderId="9" xfId="0" applyFont="1" applyFill="1" applyBorder="1" applyAlignment="1" applyProtection="1">
      <alignment horizontal="left" vertical="top" wrapText="1"/>
      <protection hidden="1"/>
    </xf>
    <xf numFmtId="0" fontId="9" fillId="3" borderId="17" xfId="0" applyFont="1" applyFill="1" applyBorder="1" applyAlignment="1" applyProtection="1">
      <alignment horizontal="left" vertical="top" wrapText="1"/>
      <protection hidden="1"/>
    </xf>
    <xf numFmtId="0" fontId="9" fillId="3" borderId="18" xfId="0" applyFont="1" applyFill="1" applyBorder="1" applyAlignment="1" applyProtection="1">
      <alignment horizontal="left" vertical="top" wrapText="1"/>
      <protection hidden="1"/>
    </xf>
    <xf numFmtId="0" fontId="9" fillId="3" borderId="16" xfId="0" applyFont="1" applyFill="1" applyBorder="1" applyAlignment="1" applyProtection="1">
      <alignment horizontal="left" vertical="top" wrapText="1"/>
      <protection hidden="1"/>
    </xf>
    <xf numFmtId="0" fontId="9" fillId="3" borderId="19" xfId="0" applyFont="1" applyFill="1" applyBorder="1" applyAlignment="1" applyProtection="1">
      <alignment horizontal="left" vertical="top" wrapText="1"/>
      <protection hidden="1"/>
    </xf>
    <xf numFmtId="0" fontId="6" fillId="6" borderId="2" xfId="0" applyFont="1" applyFill="1" applyBorder="1" applyAlignment="1" applyProtection="1">
      <alignment horizontal="center" vertical="center"/>
      <protection hidden="1"/>
    </xf>
    <xf numFmtId="0" fontId="6" fillId="6" borderId="8" xfId="0" applyFont="1" applyFill="1" applyBorder="1" applyAlignment="1" applyProtection="1">
      <alignment horizontal="center" vertical="center"/>
      <protection hidden="1"/>
    </xf>
    <xf numFmtId="0" fontId="6" fillId="6" borderId="3" xfId="0" applyFont="1" applyFill="1" applyBorder="1" applyAlignment="1" applyProtection="1">
      <alignment horizontal="center" vertical="center"/>
      <protection hidden="1"/>
    </xf>
    <xf numFmtId="0" fontId="9" fillId="3" borderId="23" xfId="0" applyFont="1" applyFill="1" applyBorder="1" applyAlignment="1" applyProtection="1">
      <alignment horizontal="center" vertical="top" wrapText="1"/>
      <protection hidden="1"/>
    </xf>
    <xf numFmtId="0" fontId="9" fillId="3" borderId="11" xfId="0" applyFont="1" applyFill="1" applyBorder="1" applyAlignment="1" applyProtection="1">
      <alignment horizontal="center" vertical="top" wrapText="1"/>
      <protection hidden="1"/>
    </xf>
    <xf numFmtId="0" fontId="9" fillId="3" borderId="24" xfId="0" applyFont="1" applyFill="1" applyBorder="1" applyAlignment="1" applyProtection="1">
      <alignment horizontal="center" vertical="top" wrapText="1"/>
      <protection hidden="1"/>
    </xf>
    <xf numFmtId="0" fontId="6" fillId="6" borderId="20" xfId="0" applyFont="1" applyFill="1" applyBorder="1" applyAlignment="1" applyProtection="1">
      <alignment horizontal="center" vertical="center"/>
      <protection hidden="1"/>
    </xf>
    <xf numFmtId="0" fontId="6" fillId="6" borderId="21" xfId="0" applyFont="1" applyFill="1" applyBorder="1" applyAlignment="1" applyProtection="1">
      <alignment horizontal="center" vertical="center"/>
      <protection hidden="1"/>
    </xf>
    <xf numFmtId="0" fontId="6" fillId="6" borderId="22" xfId="0" applyFont="1" applyFill="1" applyBorder="1" applyAlignment="1" applyProtection="1">
      <alignment horizontal="center" vertical="center"/>
      <protection hidden="1"/>
    </xf>
    <xf numFmtId="0" fontId="0" fillId="3" borderId="6" xfId="0" applyFill="1" applyBorder="1" applyAlignment="1" applyProtection="1">
      <alignment horizontal="left" wrapText="1"/>
      <protection hidden="1"/>
    </xf>
    <xf numFmtId="0" fontId="0" fillId="3" borderId="1" xfId="0" applyFill="1" applyBorder="1" applyAlignment="1" applyProtection="1">
      <alignment horizontal="left" wrapText="1"/>
      <protection hidden="1"/>
    </xf>
    <xf numFmtId="0" fontId="10" fillId="2" borderId="4" xfId="0" applyFont="1" applyFill="1" applyBorder="1" applyAlignment="1" applyProtection="1">
      <alignment horizontal="right" vertical="center"/>
      <protection hidden="1"/>
    </xf>
    <xf numFmtId="0" fontId="10" fillId="2" borderId="0" xfId="0" applyFont="1" applyFill="1" applyBorder="1" applyAlignment="1" applyProtection="1">
      <alignment horizontal="right" vertical="center"/>
      <protection hidden="1"/>
    </xf>
    <xf numFmtId="0" fontId="10" fillId="2" borderId="4" xfId="0" applyFont="1" applyFill="1" applyBorder="1" applyAlignment="1" applyProtection="1">
      <alignment horizontal="right"/>
      <protection hidden="1"/>
    </xf>
    <xf numFmtId="0" fontId="10" fillId="2" borderId="0" xfId="0" applyFont="1" applyFill="1" applyBorder="1" applyAlignment="1" applyProtection="1">
      <alignment horizontal="right"/>
      <protection hidden="1"/>
    </xf>
  </cellXfs>
  <cellStyles count="2">
    <cellStyle name="Normal" xfId="0" builtinId="0"/>
    <cellStyle name="Valuta" xfId="1" builtinId="4"/>
  </cellStyles>
  <dxfs count="384">
    <dxf>
      <font>
        <b val="0"/>
        <i val="0"/>
        <strike val="0"/>
        <condense val="0"/>
        <extend val="0"/>
        <outline val="0"/>
        <shadow val="0"/>
        <u val="none"/>
        <vertAlign val="baseline"/>
        <sz val="11"/>
        <color theme="1"/>
        <name val="Calibri"/>
        <scheme val="minor"/>
      </font>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ont>
        <color theme="1"/>
      </font>
    </dxf>
    <dxf>
      <font>
        <color theme="1"/>
      </font>
    </dxf>
    <dxf>
      <font>
        <color theme="6" tint="0.79998168889431442"/>
      </font>
      <fill>
        <patternFill>
          <bgColor theme="6" tint="0.79998168889431442"/>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indexed="64"/>
        </top>
      </border>
    </dxf>
    <dxf>
      <protection locked="1" hidden="1"/>
    </dxf>
    <dxf>
      <fill>
        <patternFill patternType="solid">
          <fgColor indexed="64"/>
          <bgColor theme="9"/>
        </patternFill>
      </fill>
      <border diagonalUp="0" diagonalDown="0">
        <left style="thin">
          <color auto="1"/>
        </left>
        <right style="thin">
          <color auto="1"/>
        </right>
        <top/>
        <bottom/>
        <vertical style="thin">
          <color auto="1"/>
        </vertical>
        <horizontal style="thin">
          <color auto="1"/>
        </horizontal>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Verdana"/>
        <scheme val="none"/>
      </font>
      <numFmt numFmtId="164" formatCode="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Verdana"/>
        <scheme val="none"/>
      </font>
      <numFmt numFmtId="165" formatCode="_-* #,##0\ _k_r_._-;\-* #,##0\ _k_r_._-;_-* &quot;-&quot;\ _k_r_.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numFmt numFmtId="0" formatCode="General"/>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383"/>
      <tableStyleElement type="totalRow" dxfId="382"/>
      <tableStyleElement type="firstRowStripe" dxfId="381"/>
    </tableStyle>
  </tableStyles>
  <colors>
    <mruColors>
      <color rgb="FFFDCB00"/>
      <color rgb="FFEDEDED"/>
      <color rgb="FFFFED9F"/>
      <color rgb="FF252525"/>
      <color rgb="FFDDDDDD"/>
      <color rgb="FFFFE9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5" name="Table15" displayName="Table15" ref="B11:N22" totalsRowShown="0" headerRowDxfId="376" dataDxfId="374" headerRowBorderDxfId="375">
  <autoFilter ref="B11:N22"/>
  <tableColumns count="13">
    <tableColumn id="1" name="Aktivitet" dataDxfId="373"/>
    <tableColumn id="2" name="Navn " dataDxfId="372"/>
    <tableColumn id="12" name="Dato" dataDxfId="371"/>
    <tableColumn id="13" name="Antal aktiviteter" dataDxfId="370"/>
    <tableColumn id="4" name="Min. antal deltagere" dataDxfId="369"/>
    <tableColumn id="8" name="Direkte omkostninger" dataDxfId="368"/>
    <tableColumn id="14" name="Indirekte omkostninger" dataDxfId="367">
      <calculatedColumnFormula>Aktivitet4!$D$53</calculatedColumnFormula>
    </tableColumn>
    <tableColumn id="19" name="Samlede omkostninger" dataDxfId="366">
      <calculatedColumnFormula>Table15[[#This Row],[Direkte omkostninger]]+Table15[[#This Row],[Indirekte omkostninger]]</calculatedColumnFormula>
    </tableColumn>
    <tableColumn id="17" name="Er der mere end 25 deltagere?" dataDxfId="365">
      <calculatedColumnFormula>IF(Table15[[#This Row],[Min. antal deltagere]]="Angiv antal",0,IF(Table15[[#This Row],[Min. antal deltagere]]&gt;24,"Ja","Nej"))</calculatedColumnFormula>
    </tableColumn>
    <tableColumn id="16" name="65 % af omkostninger" dataDxfId="364">
      <calculatedColumnFormula>Table15[[#This Row],[Samlede omkostninger]]*0.65</calculatedColumnFormula>
    </tableColumn>
    <tableColumn id="15" name="Er 65 % af omkostningerne større end 1,5 mio.?" dataDxfId="363">
      <calculatedColumnFormula>IF(Table15[[#This Row],[65 % af omkostninger]]&gt;1500000,"Ja","Nej")</calculatedColumnFormula>
    </tableColumn>
    <tableColumn id="3" name="Tilskudsmaksimum (1,5 mio. pr. aktivitet, maks 6 mio.)" dataDxfId="362">
      <calculatedColumnFormula>IF(Table15[[#This Row],[Antal aktiviteter]]&lt;5,Table15[[#This Row],[Antal aktiviteter]]*1500000,6000000)</calculatedColumnFormula>
    </tableColumn>
    <tableColumn id="5" name="Beregnet muligt tilskud " dataDxfId="361">
      <calculatedColumnFormula>IF(Table15[[#This Row],[Er der mere end 25 deltagere?]]="ja",IF(Table15[[#This Row],[Samlede omkostninger]]=0,0,IF(Table15[[#This Row],[65 % af omkostninger]]&gt;Table15[[#This Row],[Beregnet muligt tilskud ]],Table15[[#This Row],[Beregnet muligt tilskud ]],Table15[[#This Row],[65 % af omkostninger]])),"Under 25 deltagere")</calculatedColumnFormula>
    </tableColumn>
  </tableColumns>
  <tableStyleInfo name="ERST" showFirstColumn="0" showLastColumn="0" showRowStripes="1" showColumnStripes="0"/>
</table>
</file>

<file path=xl/tables/table10.xml><?xml version="1.0" encoding="utf-8"?>
<table xmlns="http://schemas.openxmlformats.org/spreadsheetml/2006/main" id="12" name="Table35491113" displayName="Table35491113" ref="B17:E33" totalsRowCount="1" headerRowDxfId="206" dataDxfId="205" totalsRowDxfId="204">
  <tableColumns count="4">
    <tableColumn id="1" name="Nummer" totalsRowLabel="Totale omkostninger" dataDxfId="203" totalsRowDxfId="202"/>
    <tableColumn id="2" name="Post" dataDxfId="201" totalsRowDxfId="200"/>
    <tableColumn id="3" name="Beløb" totalsRowFunction="sum" dataDxfId="199" totalsRowDxfId="198"/>
    <tableColumn id="4" name="Beskrivelse af post" dataDxfId="197" totalsRowDxfId="196"/>
  </tableColumns>
  <tableStyleInfo name="ERST" showFirstColumn="0" showLastColumn="0" showRowStripes="1" showColumnStripes="0"/>
</table>
</file>

<file path=xl/tables/table11.xml><?xml version="1.0" encoding="utf-8"?>
<table xmlns="http://schemas.openxmlformats.org/spreadsheetml/2006/main" id="36" name="Tabel66101237" displayName="Tabel66101237" ref="B37:E53" totalsRowShown="0" headerRowDxfId="195" dataDxfId="194" tableBorderDxfId="193">
  <autoFilter ref="B37:E53"/>
  <tableColumns count="4">
    <tableColumn id="1" name="Nummer" dataDxfId="192"/>
    <tableColumn id="2" name="Post" dataDxfId="191"/>
    <tableColumn id="3" name="Beløb" dataDxfId="190" dataCellStyle="Valuta"/>
    <tableColumn id="4" name="Beskrivelse af post" dataDxfId="189"/>
  </tableColumns>
  <tableStyleInfo name="TableStyleLight1" showFirstColumn="0" showLastColumn="0" showRowStripes="1" showColumnStripes="0"/>
</table>
</file>

<file path=xl/tables/table12.xml><?xml version="1.0" encoding="utf-8"?>
<table xmlns="http://schemas.openxmlformats.org/spreadsheetml/2006/main" id="37" name="Table3549111338" displayName="Table3549111338" ref="B17:E33" totalsRowCount="1" headerRowDxfId="171" dataDxfId="170" totalsRowDxfId="169">
  <tableColumns count="4">
    <tableColumn id="1" name="Nummer" totalsRowLabel="Totale omkostninger" dataDxfId="168" totalsRowDxfId="167"/>
    <tableColumn id="2" name="Post" dataDxfId="166" totalsRowDxfId="165"/>
    <tableColumn id="3" name="Beløb" totalsRowFunction="sum" dataDxfId="164" totalsRowDxfId="163"/>
    <tableColumn id="4" name="Beskrivelse af post" dataDxfId="162" totalsRowDxfId="161"/>
  </tableColumns>
  <tableStyleInfo name="ERST" showFirstColumn="0" showLastColumn="0" showRowStripes="1" showColumnStripes="0"/>
</table>
</file>

<file path=xl/tables/table13.xml><?xml version="1.0" encoding="utf-8"?>
<table xmlns="http://schemas.openxmlformats.org/spreadsheetml/2006/main" id="38" name="Tabel6610123739" displayName="Tabel6610123739" ref="B37:E53" totalsRowShown="0" headerRowDxfId="160" dataDxfId="159" tableBorderDxfId="158">
  <autoFilter ref="B37:E53"/>
  <tableColumns count="4">
    <tableColumn id="1" name="Nummer" dataDxfId="157"/>
    <tableColumn id="2" name="Post" dataDxfId="156"/>
    <tableColumn id="3" name="Beløb" dataDxfId="155" dataCellStyle="Valuta"/>
    <tableColumn id="4" name="Beskrivelse af post" dataDxfId="154"/>
  </tableColumns>
  <tableStyleInfo name="TableStyleLight1" showFirstColumn="0" showLastColumn="0" showRowStripes="1" showColumnStripes="0"/>
</table>
</file>

<file path=xl/tables/table14.xml><?xml version="1.0" encoding="utf-8"?>
<table xmlns="http://schemas.openxmlformats.org/spreadsheetml/2006/main" id="39" name="Table354911133840" displayName="Table354911133840" ref="B17:E33" totalsRowCount="1" headerRowDxfId="136" dataDxfId="135" totalsRowDxfId="134">
  <tableColumns count="4">
    <tableColumn id="1" name="Nummer" totalsRowLabel="Totale omkostninger" dataDxfId="133" totalsRowDxfId="132"/>
    <tableColumn id="2" name="Post" dataDxfId="131" totalsRowDxfId="130"/>
    <tableColumn id="3" name="Beløb" totalsRowFunction="sum" dataDxfId="129" totalsRowDxfId="128"/>
    <tableColumn id="4" name="Beskrivelse af post" dataDxfId="127" totalsRowDxfId="126"/>
  </tableColumns>
  <tableStyleInfo name="ERST" showFirstColumn="0" showLastColumn="0" showRowStripes="1" showColumnStripes="0"/>
</table>
</file>

<file path=xl/tables/table15.xml><?xml version="1.0" encoding="utf-8"?>
<table xmlns="http://schemas.openxmlformats.org/spreadsheetml/2006/main" id="40" name="Tabel661012373941" displayName="Tabel661012373941" ref="B37:E53" totalsRowShown="0" headerRowDxfId="125" dataDxfId="124" tableBorderDxfId="123">
  <autoFilter ref="B37:E53"/>
  <tableColumns count="4">
    <tableColumn id="1" name="Nummer" dataDxfId="122"/>
    <tableColumn id="2" name="Post" dataDxfId="121"/>
    <tableColumn id="3" name="Beløb" dataDxfId="120" dataCellStyle="Valuta"/>
    <tableColumn id="4" name="Beskrivelse af post" dataDxfId="119"/>
  </tableColumns>
  <tableStyleInfo name="TableStyleLight1" showFirstColumn="0" showLastColumn="0" showRowStripes="1" showColumnStripes="0"/>
</table>
</file>

<file path=xl/tables/table16.xml><?xml version="1.0" encoding="utf-8"?>
<table xmlns="http://schemas.openxmlformats.org/spreadsheetml/2006/main" id="41" name="Table35491113384042" displayName="Table35491113384042" ref="B17:E33" totalsRowCount="1" headerRowDxfId="101" dataDxfId="100" totalsRowDxfId="99">
  <tableColumns count="4">
    <tableColumn id="1" name="Nummer" totalsRowLabel="Totale omkostninger" dataDxfId="98" totalsRowDxfId="97"/>
    <tableColumn id="2" name="Post" dataDxfId="96" totalsRowDxfId="95"/>
    <tableColumn id="3" name="Beløb" totalsRowFunction="sum" dataDxfId="94" totalsRowDxfId="93"/>
    <tableColumn id="4" name="Beskrivelse af post" dataDxfId="92" totalsRowDxfId="91"/>
  </tableColumns>
  <tableStyleInfo name="ERST" showFirstColumn="0" showLastColumn="0" showRowStripes="1" showColumnStripes="0"/>
</table>
</file>

<file path=xl/tables/table17.xml><?xml version="1.0" encoding="utf-8"?>
<table xmlns="http://schemas.openxmlformats.org/spreadsheetml/2006/main" id="42" name="Tabel66101237394143" displayName="Tabel66101237394143" ref="B37:E53" totalsRowShown="0" headerRowDxfId="90" dataDxfId="89" tableBorderDxfId="88">
  <autoFilter ref="B37:E53"/>
  <tableColumns count="4">
    <tableColumn id="1" name="Nummer" dataDxfId="87"/>
    <tableColumn id="2" name="Post" dataDxfId="86"/>
    <tableColumn id="3" name="Beløb" dataDxfId="85" dataCellStyle="Valuta"/>
    <tableColumn id="4" name="Beskrivelse af post" dataDxfId="84"/>
  </tableColumns>
  <tableStyleInfo name="TableStyleLight1" showFirstColumn="0" showLastColumn="0" showRowStripes="1" showColumnStripes="0"/>
</table>
</file>

<file path=xl/tables/table18.xml><?xml version="1.0" encoding="utf-8"?>
<table xmlns="http://schemas.openxmlformats.org/spreadsheetml/2006/main" id="43" name="Table3549111338404244" displayName="Table3549111338404244" ref="B17:E33" totalsRowCount="1" headerRowDxfId="66" dataDxfId="65" totalsRowDxfId="64">
  <tableColumns count="4">
    <tableColumn id="1" name="Nummer" totalsRowLabel="Totale omkostninger" dataDxfId="63" totalsRowDxfId="62"/>
    <tableColumn id="2" name="Post" dataDxfId="61" totalsRowDxfId="60"/>
    <tableColumn id="3" name="Beløb" totalsRowFunction="sum" dataDxfId="59" totalsRowDxfId="58"/>
    <tableColumn id="4" name="Beskrivelse af post" dataDxfId="57" totalsRowDxfId="56"/>
  </tableColumns>
  <tableStyleInfo name="ERST" showFirstColumn="0" showLastColumn="0" showRowStripes="1" showColumnStripes="0"/>
</table>
</file>

<file path=xl/tables/table19.xml><?xml version="1.0" encoding="utf-8"?>
<table xmlns="http://schemas.openxmlformats.org/spreadsheetml/2006/main" id="44" name="Tabel6610123739414345" displayName="Tabel6610123739414345" ref="B37:E53" totalsRowShown="0" headerRowDxfId="55" dataDxfId="54" tableBorderDxfId="53">
  <autoFilter ref="B37:E53"/>
  <tableColumns count="4">
    <tableColumn id="1" name="Nummer" dataDxfId="52"/>
    <tableColumn id="2" name="Post" dataDxfId="51"/>
    <tableColumn id="3" name="Beløb" dataDxfId="50" dataCellStyle="Valuta"/>
    <tableColumn id="4" name="Beskrivelse af post" dataDxfId="49"/>
  </tableColumns>
  <tableStyleInfo name="TableStyleLight1" showFirstColumn="0" showLastColumn="0" showRowStripes="1" showColumnStripes="0"/>
</table>
</file>

<file path=xl/tables/table2.xml><?xml version="1.0" encoding="utf-8"?>
<table xmlns="http://schemas.openxmlformats.org/spreadsheetml/2006/main" id="4" name="Table35" displayName="Table35" ref="B22:E38" totalsRowCount="1" headerRowDxfId="345" dataDxfId="344" totalsRowDxfId="343">
  <tableColumns count="4">
    <tableColumn id="1" name="Nummer" totalsRowLabel="Totale omkostninger" dataDxfId="342" totalsRowDxfId="341"/>
    <tableColumn id="2" name="Post" dataDxfId="340" totalsRowDxfId="339"/>
    <tableColumn id="3" name="Beløb" totalsRowFunction="sum" dataDxfId="338" totalsRowDxfId="337"/>
    <tableColumn id="4" name="Beskrivelse af post" dataDxfId="336" totalsRowDxfId="335"/>
  </tableColumns>
  <tableStyleInfo name="ERST" showFirstColumn="0" showLastColumn="0" showRowStripes="1" showColumnStripes="0"/>
</table>
</file>

<file path=xl/tables/table20.xml><?xml version="1.0" encoding="utf-8"?>
<table xmlns="http://schemas.openxmlformats.org/spreadsheetml/2006/main" id="45" name="Table354911133840424446" displayName="Table354911133840424446" ref="B17:E33" totalsRowCount="1" headerRowDxfId="23" dataDxfId="22" totalsRowDxfId="21">
  <tableColumns count="4">
    <tableColumn id="1" name="Nummer" totalsRowLabel="Totale omkostninger" dataDxfId="20" totalsRowDxfId="19"/>
    <tableColumn id="2" name="Post" dataDxfId="18" totalsRowDxfId="17"/>
    <tableColumn id="3" name="Beløb" totalsRowFunction="sum" dataDxfId="16" totalsRowDxfId="15"/>
    <tableColumn id="4" name="Beskrivelse af post" dataDxfId="14" totalsRowDxfId="13"/>
  </tableColumns>
  <tableStyleInfo name="ERST" showFirstColumn="0" showLastColumn="0" showRowStripes="1" showColumnStripes="0"/>
</table>
</file>

<file path=xl/tables/table21.xml><?xml version="1.0" encoding="utf-8"?>
<table xmlns="http://schemas.openxmlformats.org/spreadsheetml/2006/main" id="46" name="Tabel661012373941434547" displayName="Tabel661012373941434547" ref="B37:E53" totalsRowShown="0" headerRowDxfId="12" dataDxfId="11" tableBorderDxfId="10">
  <autoFilter ref="B37:E53"/>
  <tableColumns count="4">
    <tableColumn id="1" name="Nummer" dataDxfId="9"/>
    <tableColumn id="2" name="Post" dataDxfId="8"/>
    <tableColumn id="3" name="Beløb" dataDxfId="7" dataCellStyle="Valuta"/>
    <tableColumn id="4" name="Beskrivelse af post" dataDxfId="6"/>
  </tableColumns>
  <tableStyleInfo name="TableStyleLight1" showFirstColumn="0" showLastColumn="0" showRowStripes="1" showColumnStripes="0"/>
</table>
</file>

<file path=xl/tables/table22.xml><?xml version="1.0" encoding="utf-8"?>
<table xmlns="http://schemas.openxmlformats.org/spreadsheetml/2006/main" id="1" name="Table1" displayName="Table1" ref="B2:B9" totalsRowShown="0" headerRowDxfId="5">
  <autoFilter ref="B2:B9"/>
  <sortState ref="B3:B17">
    <sortCondition ref="B2:B17"/>
  </sortState>
  <tableColumns count="1">
    <tableColumn id="1" name="Type"/>
  </tableColumns>
  <tableStyleInfo name="TableStyleMedium2" showFirstColumn="0" showLastColumn="0" showRowStripes="1" showColumnStripes="0"/>
</table>
</file>

<file path=xl/tables/table23.xml><?xml version="1.0" encoding="utf-8"?>
<table xmlns="http://schemas.openxmlformats.org/spreadsheetml/2006/main" id="2" name="Table2" displayName="Table2" ref="E2:F11" totalsRowShown="0" headerRowDxfId="4">
  <autoFilter ref="E2:F11"/>
  <sortState ref="E3:E14">
    <sortCondition ref="E2:E14"/>
  </sortState>
  <tableColumns count="2">
    <tableColumn id="4" name="Post" dataDxfId="3"/>
    <tableColumn id="1" name="Column1" dataDxfId="2"/>
  </tableColumns>
  <tableStyleInfo name="TableStyleMedium2" showFirstColumn="0" showLastColumn="0" showRowStripes="1" showColumnStripes="0"/>
</table>
</file>

<file path=xl/tables/table24.xml><?xml version="1.0" encoding="utf-8"?>
<table xmlns="http://schemas.openxmlformats.org/spreadsheetml/2006/main" id="17" name="Table17" displayName="Table17" ref="K2:K7" totalsRowShown="0">
  <autoFilter ref="K2:K7"/>
  <tableColumns count="1">
    <tableColumn id="1" name="Årsag"/>
  </tableColumns>
  <tableStyleInfo name="TableStyleMedium2" showFirstColumn="0" showLastColumn="0" showRowStripes="1" showColumnStripes="0"/>
</table>
</file>

<file path=xl/tables/table25.xml><?xml version="1.0" encoding="utf-8"?>
<table xmlns="http://schemas.openxmlformats.org/spreadsheetml/2006/main" id="18" name="Table18" displayName="Table18" ref="N2:N5" totalsRowShown="0">
  <autoFilter ref="N2:N5"/>
  <tableColumns count="1">
    <tableColumn id="1" name="Ja/Nej"/>
  </tableColumns>
  <tableStyleInfo name="TableStyleMedium2" showFirstColumn="0" showLastColumn="0" showRowStripes="1" showColumnStripes="0"/>
</table>
</file>

<file path=xl/tables/table26.xml><?xml version="1.0" encoding="utf-8"?>
<table xmlns="http://schemas.openxmlformats.org/spreadsheetml/2006/main" id="13" name="Table13" displayName="Table13" ref="Q2:Q65" totalsRowShown="0">
  <autoFilter ref="Q2:Q65"/>
  <sortState ref="Q3:Q64">
    <sortCondition ref="Q2:Q64"/>
  </sortState>
  <tableColumns count="1">
    <tableColumn id="1" name="Dato" dataDxfId="1"/>
  </tableColumns>
  <tableStyleInfo name="TableStyleMedium2" showFirstColumn="0" showLastColumn="0" showRowStripes="1" showColumnStripes="0"/>
</table>
</file>

<file path=xl/tables/table27.xml><?xml version="1.0" encoding="utf-8"?>
<table xmlns="http://schemas.openxmlformats.org/spreadsheetml/2006/main" id="14" name="Table14" displayName="Table14" ref="H2:H16" totalsRowShown="0" headerRowDxfId="0">
  <autoFilter ref="H2:H16"/>
  <sortState ref="H3:H26">
    <sortCondition ref="H2:H26"/>
  </sortState>
  <tableColumns count="1">
    <tableColumn id="2" name="Post"/>
  </tableColumns>
  <tableStyleInfo name="TableStyleMedium2" showFirstColumn="0" showLastColumn="0" showRowStripes="1" showColumnStripes="0"/>
</table>
</file>

<file path=xl/tables/table28.xml><?xml version="1.0" encoding="utf-8"?>
<table xmlns="http://schemas.openxmlformats.org/spreadsheetml/2006/main" id="7" name="Tabel7" displayName="Tabel7" ref="S2:S11" totalsRowShown="0">
  <autoFilter ref="S2:S11"/>
  <tableColumns count="1">
    <tableColumn id="1" name="Post"/>
  </tableColumns>
  <tableStyleInfo name="TableStyleMedium2" showFirstColumn="0" showLastColumn="0" showRowStripes="1" showColumnStripes="0"/>
</table>
</file>

<file path=xl/tables/table3.xml><?xml version="1.0" encoding="utf-8"?>
<table xmlns="http://schemas.openxmlformats.org/spreadsheetml/2006/main" id="6" name="Tabel6" displayName="Tabel6" ref="B42:E58" totalsRowShown="0" headerRowDxfId="334" dataDxfId="333" tableBorderDxfId="332">
  <autoFilter ref="B42:E58"/>
  <tableColumns count="4">
    <tableColumn id="1" name="Nummer" dataDxfId="331"/>
    <tableColumn id="2" name="Post" dataDxfId="330"/>
    <tableColumn id="3" name="Beløb" dataDxfId="329" dataCellStyle="Valuta"/>
    <tableColumn id="4" name="Beskrivelse af post" dataDxfId="328"/>
  </tableColumns>
  <tableStyleInfo name="TableStyleLight1" showFirstColumn="0" showLastColumn="0" showRowStripes="1" showColumnStripes="0"/>
</table>
</file>

<file path=xl/tables/table4.xml><?xml version="1.0" encoding="utf-8"?>
<table xmlns="http://schemas.openxmlformats.org/spreadsheetml/2006/main" id="3" name="Table354" displayName="Table354" ref="B17:E33" totalsRowCount="1" headerRowDxfId="311" dataDxfId="310" totalsRowDxfId="309">
  <tableColumns count="4">
    <tableColumn id="1" name="Nummer" totalsRowLabel="Totale omkostninger" dataDxfId="308" totalsRowDxfId="307"/>
    <tableColumn id="2" name="Post" dataDxfId="306" totalsRowDxfId="305"/>
    <tableColumn id="3" name="Beløb" totalsRowFunction="sum" dataDxfId="304" totalsRowDxfId="303"/>
    <tableColumn id="4" name="Beskrivelse af post" dataDxfId="302" totalsRowDxfId="301"/>
  </tableColumns>
  <tableStyleInfo name="ERST" showFirstColumn="0" showLastColumn="0" showRowStripes="1" showColumnStripes="0"/>
</table>
</file>

<file path=xl/tables/table5.xml><?xml version="1.0" encoding="utf-8"?>
<table xmlns="http://schemas.openxmlformats.org/spreadsheetml/2006/main" id="5" name="Tabel66" displayName="Tabel66" ref="B37:E53" totalsRowShown="0" headerRowDxfId="300" dataDxfId="299" tableBorderDxfId="298">
  <autoFilter ref="B37:E53"/>
  <tableColumns count="4">
    <tableColumn id="1" name="Nummer" dataDxfId="297"/>
    <tableColumn id="2" name="Post" dataDxfId="296"/>
    <tableColumn id="3" name="Beløb" dataDxfId="295" dataCellStyle="Valuta"/>
    <tableColumn id="4" name="Beskrivelse af post" dataDxfId="294"/>
  </tableColumns>
  <tableStyleInfo name="TableStyleLight1" showFirstColumn="0" showLastColumn="0" showRowStripes="1" showColumnStripes="0"/>
</table>
</file>

<file path=xl/tables/table6.xml><?xml version="1.0" encoding="utf-8"?>
<table xmlns="http://schemas.openxmlformats.org/spreadsheetml/2006/main" id="8" name="Table3549" displayName="Table3549" ref="B17:E33" totalsRowCount="1" headerRowDxfId="276" dataDxfId="275" totalsRowDxfId="274">
  <tableColumns count="4">
    <tableColumn id="1" name="Nummer" totalsRowLabel="Totale omkostninger" dataDxfId="273" totalsRowDxfId="272"/>
    <tableColumn id="2" name="Post" dataDxfId="271" totalsRowDxfId="270"/>
    <tableColumn id="3" name="Beløb" totalsRowFunction="sum" dataDxfId="269" totalsRowDxfId="268"/>
    <tableColumn id="4" name="Beskrivelse af post" dataDxfId="267" totalsRowDxfId="266"/>
  </tableColumns>
  <tableStyleInfo name="ERST" showFirstColumn="0" showLastColumn="0" showRowStripes="1" showColumnStripes="0"/>
</table>
</file>

<file path=xl/tables/table7.xml><?xml version="1.0" encoding="utf-8"?>
<table xmlns="http://schemas.openxmlformats.org/spreadsheetml/2006/main" id="9" name="Tabel6610" displayName="Tabel6610" ref="B37:E53" totalsRowShown="0" headerRowDxfId="265" dataDxfId="264" tableBorderDxfId="263">
  <autoFilter ref="B37:E53"/>
  <tableColumns count="4">
    <tableColumn id="1" name="Nummer" dataDxfId="262"/>
    <tableColumn id="2" name="Post" dataDxfId="261"/>
    <tableColumn id="3" name="Beløb" dataDxfId="260" dataCellStyle="Valuta"/>
    <tableColumn id="4" name="Beskrivelse af post" dataDxfId="259"/>
  </tableColumns>
  <tableStyleInfo name="TableStyleLight1" showFirstColumn="0" showLastColumn="0" showRowStripes="1" showColumnStripes="0"/>
</table>
</file>

<file path=xl/tables/table8.xml><?xml version="1.0" encoding="utf-8"?>
<table xmlns="http://schemas.openxmlformats.org/spreadsheetml/2006/main" id="10" name="Table354911" displayName="Table354911" ref="B17:E33" totalsRowCount="1" headerRowDxfId="241" dataDxfId="240" totalsRowDxfId="239">
  <tableColumns count="4">
    <tableColumn id="1" name="Nummer" totalsRowLabel="Totale omkostninger" dataDxfId="238" totalsRowDxfId="237"/>
    <tableColumn id="2" name="Post" dataDxfId="236" totalsRowDxfId="235"/>
    <tableColumn id="3" name="Beløb" totalsRowFunction="sum" dataDxfId="234" totalsRowDxfId="233"/>
    <tableColumn id="4" name="Beskrivelse af post" dataDxfId="232" totalsRowDxfId="231"/>
  </tableColumns>
  <tableStyleInfo name="ERST" showFirstColumn="0" showLastColumn="0" showRowStripes="1" showColumnStripes="0"/>
</table>
</file>

<file path=xl/tables/table9.xml><?xml version="1.0" encoding="utf-8"?>
<table xmlns="http://schemas.openxmlformats.org/spreadsheetml/2006/main" id="11" name="Tabel661012" displayName="Tabel661012" ref="B37:E53" totalsRowShown="0" headerRowDxfId="230" dataDxfId="229" tableBorderDxfId="228">
  <autoFilter ref="B37:E53"/>
  <tableColumns count="4">
    <tableColumn id="1" name="Nummer" dataDxfId="227"/>
    <tableColumn id="2" name="Post" dataDxfId="226"/>
    <tableColumn id="3" name="Beløb" dataDxfId="225" dataCellStyle="Valuta"/>
    <tableColumn id="4" name="Beskrivelse af post" dataDxfId="224"/>
  </tableColumns>
  <tableStyleInfo name="TableStyleLight1"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1.vml"/><Relationship Id="rId1" Type="http://schemas.openxmlformats.org/officeDocument/2006/relationships/printerSettings" Target="../printerSettings/printerSettings13.bin"/><Relationship Id="rId6" Type="http://schemas.openxmlformats.org/officeDocument/2006/relationships/table" Target="../tables/table25.xml"/><Relationship Id="rId5" Type="http://schemas.openxmlformats.org/officeDocument/2006/relationships/table" Target="../tables/table24.xml"/><Relationship Id="rId10" Type="http://schemas.openxmlformats.org/officeDocument/2006/relationships/comments" Target="../comments1.xml"/><Relationship Id="rId4" Type="http://schemas.openxmlformats.org/officeDocument/2006/relationships/table" Target="../tables/table23.xml"/><Relationship Id="rId9"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22"/>
  <sheetViews>
    <sheetView showGridLines="0" tabSelected="1" zoomScale="70" zoomScaleNormal="70" workbookViewId="0">
      <selection activeCell="E15" sqref="E15"/>
    </sheetView>
  </sheetViews>
  <sheetFormatPr defaultColWidth="9.44140625" defaultRowHeight="13.8" x14ac:dyDescent="0.25"/>
  <cols>
    <col min="1" max="1" width="3" style="33" customWidth="1"/>
    <col min="2" max="2" width="64.44140625" style="33" customWidth="1"/>
    <col min="3" max="3" width="29.44140625" style="33" customWidth="1"/>
    <col min="4" max="4" width="18.44140625" style="33" customWidth="1"/>
    <col min="5" max="5" width="18.77734375" style="33" customWidth="1"/>
    <col min="6" max="6" width="17" style="33" customWidth="1"/>
    <col min="7" max="7" width="22.21875" style="33" customWidth="1"/>
    <col min="8" max="8" width="20.44140625" style="33" customWidth="1"/>
    <col min="9" max="9" width="22.21875" style="33" customWidth="1"/>
    <col min="10" max="10" width="26" style="33" customWidth="1"/>
    <col min="11" max="11" width="22.44140625" style="33" customWidth="1"/>
    <col min="12" max="12" width="30.5546875" style="33" hidden="1" customWidth="1"/>
    <col min="13" max="13" width="35.5546875" style="33" hidden="1" customWidth="1"/>
    <col min="14" max="14" width="25.5546875" style="33" customWidth="1"/>
    <col min="15" max="16384" width="9.44140625" style="33"/>
  </cols>
  <sheetData>
    <row r="1" spans="1:14" s="38" customFormat="1" x14ac:dyDescent="0.25">
      <c r="A1" s="63"/>
      <c r="B1" s="63"/>
      <c r="C1" s="63"/>
      <c r="D1" s="63"/>
      <c r="E1" s="63"/>
      <c r="F1" s="63"/>
      <c r="G1" s="63"/>
      <c r="H1" s="63"/>
      <c r="I1" s="63"/>
      <c r="J1" s="63"/>
      <c r="K1" s="63"/>
      <c r="L1" s="63"/>
      <c r="M1" s="63"/>
      <c r="N1" s="63"/>
    </row>
    <row r="2" spans="1:14" s="38" customFormat="1" ht="19.350000000000001" customHeight="1" x14ac:dyDescent="0.25">
      <c r="A2" s="63"/>
      <c r="B2" s="128" t="s">
        <v>98</v>
      </c>
      <c r="C2" s="129"/>
      <c r="D2" s="129"/>
      <c r="E2" s="129"/>
      <c r="F2" s="129"/>
      <c r="G2" s="129"/>
      <c r="H2" s="129"/>
      <c r="I2" s="129"/>
      <c r="J2" s="129"/>
      <c r="K2" s="129"/>
      <c r="L2" s="129"/>
      <c r="M2" s="129"/>
      <c r="N2" s="129"/>
    </row>
    <row r="3" spans="1:14" s="39" customFormat="1" ht="20.100000000000001" customHeight="1" x14ac:dyDescent="0.3">
      <c r="A3" s="98"/>
      <c r="B3" s="64" t="s">
        <v>54</v>
      </c>
      <c r="C3" s="57">
        <f>Aktivitet1!D4</f>
        <v>0</v>
      </c>
      <c r="D3" s="65"/>
      <c r="E3" s="127" t="s">
        <v>93</v>
      </c>
      <c r="F3" s="127"/>
      <c r="G3" s="127"/>
      <c r="H3" s="127"/>
      <c r="I3" s="127"/>
      <c r="J3" s="127"/>
      <c r="K3" s="127"/>
      <c r="L3" s="127"/>
      <c r="M3" s="127"/>
      <c r="N3" s="127"/>
    </row>
    <row r="4" spans="1:14" s="38" customFormat="1" ht="20.100000000000001" customHeight="1" x14ac:dyDescent="0.3">
      <c r="A4" s="63"/>
      <c r="B4" s="64" t="s">
        <v>34</v>
      </c>
      <c r="C4" s="57">
        <f>Aktivitet1!D5</f>
        <v>0</v>
      </c>
      <c r="D4" s="66"/>
      <c r="E4" s="127"/>
      <c r="F4" s="127"/>
      <c r="G4" s="127"/>
      <c r="H4" s="127"/>
      <c r="I4" s="127"/>
      <c r="J4" s="127"/>
      <c r="K4" s="127"/>
      <c r="L4" s="127"/>
      <c r="M4" s="127"/>
      <c r="N4" s="127"/>
    </row>
    <row r="5" spans="1:14" s="38" customFormat="1" ht="20.100000000000001" customHeight="1" x14ac:dyDescent="0.25">
      <c r="A5" s="63"/>
      <c r="B5" s="67" t="s">
        <v>80</v>
      </c>
      <c r="C5" s="50">
        <f>Aktivitet1!D6</f>
        <v>0</v>
      </c>
      <c r="D5" s="66"/>
      <c r="E5" s="127"/>
      <c r="F5" s="127"/>
      <c r="G5" s="127"/>
      <c r="H5" s="127"/>
      <c r="I5" s="127"/>
      <c r="J5" s="127"/>
      <c r="K5" s="127"/>
      <c r="L5" s="127"/>
      <c r="M5" s="127"/>
      <c r="N5" s="127"/>
    </row>
    <row r="6" spans="1:14" s="38" customFormat="1" ht="20.100000000000001" customHeight="1" x14ac:dyDescent="0.3">
      <c r="A6" s="63"/>
      <c r="B6" s="68" t="s">
        <v>53</v>
      </c>
      <c r="C6" s="60">
        <f>SUM(I12:I21)</f>
        <v>0</v>
      </c>
      <c r="D6" s="66"/>
      <c r="E6" s="127"/>
      <c r="F6" s="127"/>
      <c r="G6" s="127"/>
      <c r="H6" s="127"/>
      <c r="I6" s="127"/>
      <c r="J6" s="127"/>
      <c r="K6" s="127"/>
      <c r="L6" s="127"/>
      <c r="M6" s="127"/>
      <c r="N6" s="127"/>
    </row>
    <row r="7" spans="1:14" s="38" customFormat="1" ht="20.100000000000001" customHeight="1" x14ac:dyDescent="0.3">
      <c r="A7" s="63"/>
      <c r="B7" s="68" t="s">
        <v>95</v>
      </c>
      <c r="C7" s="60">
        <f>SUM(N12:N21)</f>
        <v>0</v>
      </c>
      <c r="D7" s="66"/>
      <c r="E7" s="127"/>
      <c r="F7" s="127"/>
      <c r="G7" s="127"/>
      <c r="H7" s="127"/>
      <c r="I7" s="127"/>
      <c r="J7" s="127"/>
      <c r="K7" s="127"/>
      <c r="L7" s="127"/>
      <c r="M7" s="127"/>
      <c r="N7" s="127"/>
    </row>
    <row r="8" spans="1:14" s="38" customFormat="1" ht="20.100000000000001" customHeight="1" x14ac:dyDescent="0.25">
      <c r="A8" s="63"/>
      <c r="B8" s="68" t="s">
        <v>88</v>
      </c>
      <c r="C8" s="51">
        <f>IF(Aktivitet1!D18*0.65&gt;16000,16000,Aktivitet1!D18*0.65)</f>
        <v>0</v>
      </c>
      <c r="D8" s="66"/>
      <c r="E8" s="127"/>
      <c r="F8" s="127"/>
      <c r="G8" s="127"/>
      <c r="H8" s="127"/>
      <c r="I8" s="127"/>
      <c r="J8" s="127"/>
      <c r="K8" s="127"/>
      <c r="L8" s="127"/>
      <c r="M8" s="127"/>
      <c r="N8" s="127"/>
    </row>
    <row r="9" spans="1:14" s="38" customFormat="1" ht="78" customHeight="1" x14ac:dyDescent="0.35">
      <c r="A9" s="63"/>
      <c r="B9" s="100" t="s">
        <v>44</v>
      </c>
      <c r="C9" s="101">
        <f>IF(C7+C8&gt;6000000,6000000,C7+C8)</f>
        <v>0</v>
      </c>
      <c r="D9" s="69"/>
      <c r="E9" s="127"/>
      <c r="F9" s="127"/>
      <c r="G9" s="127"/>
      <c r="H9" s="127"/>
      <c r="I9" s="127"/>
      <c r="J9" s="127"/>
      <c r="K9" s="127"/>
      <c r="L9" s="127"/>
      <c r="M9" s="127"/>
      <c r="N9" s="127"/>
    </row>
    <row r="10" spans="1:14" s="38" customFormat="1" ht="78" customHeight="1" x14ac:dyDescent="0.3">
      <c r="A10" s="63"/>
      <c r="B10" s="124" t="s">
        <v>96</v>
      </c>
      <c r="C10" s="126" t="s">
        <v>97</v>
      </c>
      <c r="D10" s="69"/>
      <c r="E10" s="123"/>
      <c r="F10" s="123"/>
      <c r="G10" s="123"/>
      <c r="H10" s="123"/>
      <c r="I10" s="123"/>
      <c r="J10" s="123"/>
      <c r="K10" s="123"/>
      <c r="L10" s="123"/>
      <c r="M10" s="123"/>
      <c r="N10" s="123"/>
    </row>
    <row r="11" spans="1:14" s="41" customFormat="1" ht="61.5" customHeight="1" x14ac:dyDescent="0.25">
      <c r="A11" s="99"/>
      <c r="B11" s="70" t="s">
        <v>50</v>
      </c>
      <c r="C11" s="70" t="s">
        <v>4</v>
      </c>
      <c r="D11" s="70" t="s">
        <v>5</v>
      </c>
      <c r="E11" s="71" t="s">
        <v>82</v>
      </c>
      <c r="F11" s="71" t="s">
        <v>46</v>
      </c>
      <c r="G11" s="71" t="s">
        <v>31</v>
      </c>
      <c r="H11" s="71" t="s">
        <v>45</v>
      </c>
      <c r="I11" s="71" t="s">
        <v>48</v>
      </c>
      <c r="J11" s="71" t="s">
        <v>94</v>
      </c>
      <c r="K11" s="71" t="s">
        <v>49</v>
      </c>
      <c r="L11" s="72" t="s">
        <v>56</v>
      </c>
      <c r="M11" s="73" t="s">
        <v>86</v>
      </c>
      <c r="N11" s="71" t="s">
        <v>89</v>
      </c>
    </row>
    <row r="12" spans="1:14" ht="53.1" customHeight="1" x14ac:dyDescent="0.25">
      <c r="A12" s="63"/>
      <c r="B12" s="74">
        <v>1</v>
      </c>
      <c r="C12" s="75">
        <f>Aktivitet1!$D$7</f>
        <v>0</v>
      </c>
      <c r="D12" s="76" t="str">
        <f>Aktivitet1!$D$13</f>
        <v>Vælg dato</v>
      </c>
      <c r="E12" s="77">
        <f>Aktivitet1!$D$15</f>
        <v>0</v>
      </c>
      <c r="F12" s="78">
        <f>Aktivitet1!$D$10</f>
        <v>0</v>
      </c>
      <c r="G12" s="79">
        <f>Aktivitet1!$D$38</f>
        <v>0</v>
      </c>
      <c r="H12" s="79">
        <f>Aktivitet1!$D$58</f>
        <v>0</v>
      </c>
      <c r="I12" s="80">
        <f>Table15[[#This Row],[Direkte omkostninger]]+Table15[[#This Row],[Indirekte omkostninger]]</f>
        <v>0</v>
      </c>
      <c r="J12" s="81" t="str">
        <f>IF(Table15[[#This Row],[Min. antal deltagere]]&gt;25,"Ja","Nej")</f>
        <v>Nej</v>
      </c>
      <c r="K12" s="82">
        <f>Table15[[#This Row],[Samlede omkostninger]]*0.65</f>
        <v>0</v>
      </c>
      <c r="L12" s="83" t="str">
        <f>IF(Table15[[#This Row],[65 % af omkostninger]]&gt;1500000,"Ja","Nej")</f>
        <v>Nej</v>
      </c>
      <c r="M12" s="84">
        <f>IF(Table15[[#This Row],[Antal aktiviteter]]&lt;5,Table15[[#This Row],[Antal aktiviteter]]*1500000,6000000)</f>
        <v>0</v>
      </c>
      <c r="N12" s="84" t="str">
        <f>IF(Table15[[#This Row],[Er der mere end 25 deltagere?]]="ja",IF(Table15[[#This Row],[65 % af omkostninger]]&gt;Table15[[#This Row],[Tilskudsmaksimum (1,5 mio. pr. aktivitet, maks 6 mio.)]],Table15[[#This Row],[Tilskudsmaksimum (1,5 mio. pr. aktivitet, maks 6 mio.)]],Table15[[#This Row],[65 % af omkostninger]]),"Under 26 deltagere")</f>
        <v>Under 26 deltagere</v>
      </c>
    </row>
    <row r="13" spans="1:14" ht="35.1" customHeight="1" x14ac:dyDescent="0.25">
      <c r="A13" s="63"/>
      <c r="B13" s="74">
        <v>2</v>
      </c>
      <c r="C13" s="85">
        <f>Aktivitet2!$D$4</f>
        <v>0</v>
      </c>
      <c r="D13" s="76" t="str">
        <f>Aktivitet2!$D$10</f>
        <v>Vælg dato</v>
      </c>
      <c r="E13" s="77">
        <f>Aktivitet2!$D$12</f>
        <v>0</v>
      </c>
      <c r="F13" s="77">
        <f>Aktivitet2!$D$7</f>
        <v>0</v>
      </c>
      <c r="G13" s="86">
        <f>Aktivitet2!$D$33</f>
        <v>0</v>
      </c>
      <c r="H13" s="79">
        <f>Aktivitet2!$D$53</f>
        <v>0</v>
      </c>
      <c r="I13" s="80">
        <f>Table15[[#This Row],[Direkte omkostninger]]+Table15[[#This Row],[Indirekte omkostninger]]</f>
        <v>0</v>
      </c>
      <c r="J13" s="81" t="str">
        <f>IF(Table15[[#This Row],[Min. antal deltagere]]&gt;25,"Ja","Nej")</f>
        <v>Nej</v>
      </c>
      <c r="K13" s="87">
        <f>Table15[[#This Row],[Samlede omkostninger]]*0.65</f>
        <v>0</v>
      </c>
      <c r="L13" s="88" t="str">
        <f>IF(Table15[[#This Row],[65 % af omkostninger]]&gt;1500000,"Ja","Nej")</f>
        <v>Nej</v>
      </c>
      <c r="M13" s="84">
        <f>IF(Table15[[#This Row],[Antal aktiviteter]]&lt;5,Table15[[#This Row],[Antal aktiviteter]]*1500000,6000000)</f>
        <v>0</v>
      </c>
      <c r="N13" s="84" t="str">
        <f>IF(Table15[[#This Row],[Er der mere end 25 deltagere?]]="ja",IF(Table15[[#This Row],[65 % af omkostninger]]&gt;Table15[[#This Row],[Tilskudsmaksimum (1,5 mio. pr. aktivitet, maks 6 mio.)]],Table15[[#This Row],[Tilskudsmaksimum (1,5 mio. pr. aktivitet, maks 6 mio.)]],Table15[[#This Row],[65 % af omkostninger]]),"Under 26 deltagere")</f>
        <v>Under 26 deltagere</v>
      </c>
    </row>
    <row r="14" spans="1:14" ht="35.1" customHeight="1" x14ac:dyDescent="0.25">
      <c r="A14" s="63"/>
      <c r="B14" s="74">
        <v>3</v>
      </c>
      <c r="C14" s="85">
        <f>Aktivitet3!$D$4</f>
        <v>0</v>
      </c>
      <c r="D14" s="76" t="str">
        <f>Aktivitet3!$D$10</f>
        <v>Vælg dato</v>
      </c>
      <c r="E14" s="77">
        <f>Aktivitet3!$D$12</f>
        <v>0</v>
      </c>
      <c r="F14" s="77">
        <f>Aktivitet3!$D$7</f>
        <v>0</v>
      </c>
      <c r="G14" s="86">
        <f>Aktivitet3!$D$33</f>
        <v>0</v>
      </c>
      <c r="H14" s="79">
        <f>Aktivitet3!$D$53</f>
        <v>0</v>
      </c>
      <c r="I14" s="80">
        <f>Table15[[#This Row],[Direkte omkostninger]]+Table15[[#This Row],[Indirekte omkostninger]]</f>
        <v>0</v>
      </c>
      <c r="J14" s="81" t="str">
        <f>IF(Table15[[#This Row],[Min. antal deltagere]]&gt;25,"Ja","Nej")</f>
        <v>Nej</v>
      </c>
      <c r="K14" s="87">
        <f>Table15[[#This Row],[Samlede omkostninger]]*0.65</f>
        <v>0</v>
      </c>
      <c r="L14" s="88" t="str">
        <f>IF(Table15[[#This Row],[65 % af omkostninger]]&gt;1500000,"Ja","Nej")</f>
        <v>Nej</v>
      </c>
      <c r="M14" s="84">
        <f>IF(Table15[[#This Row],[Antal aktiviteter]]&lt;5,Table15[[#This Row],[Antal aktiviteter]]*1500000,6000000)</f>
        <v>0</v>
      </c>
      <c r="N14" s="84" t="str">
        <f>IF(Table15[[#This Row],[Er der mere end 25 deltagere?]]="ja",IF(Table15[[#This Row],[65 % af omkostninger]]&gt;Table15[[#This Row],[Tilskudsmaksimum (1,5 mio. pr. aktivitet, maks 6 mio.)]],Table15[[#This Row],[Tilskudsmaksimum (1,5 mio. pr. aktivitet, maks 6 mio.)]],Table15[[#This Row],[65 % af omkostninger]]),"Under 26 deltagere")</f>
        <v>Under 26 deltagere</v>
      </c>
    </row>
    <row r="15" spans="1:14" ht="35.1" customHeight="1" x14ac:dyDescent="0.25">
      <c r="A15" s="63"/>
      <c r="B15" s="74">
        <v>4</v>
      </c>
      <c r="C15" s="85">
        <f>Aktivitet4!$D$4</f>
        <v>0</v>
      </c>
      <c r="D15" s="76" t="str">
        <f>Aktivitet4!$D$10</f>
        <v>Vælg dato</v>
      </c>
      <c r="E15" s="77">
        <f>Aktivitet4!$D$12</f>
        <v>0</v>
      </c>
      <c r="F15" s="77">
        <f>Aktivitet4!$D$7</f>
        <v>0</v>
      </c>
      <c r="G15" s="86">
        <f>Aktivitet4!$D$33</f>
        <v>0</v>
      </c>
      <c r="H15" s="79">
        <f>Aktivitet4!$D$53</f>
        <v>0</v>
      </c>
      <c r="I15" s="80">
        <f>Table15[[#This Row],[Direkte omkostninger]]+Table15[[#This Row],[Indirekte omkostninger]]</f>
        <v>0</v>
      </c>
      <c r="J15" s="81" t="str">
        <f>IF(Table15[[#This Row],[Min. antal deltagere]]&gt;25,"Ja","Nej")</f>
        <v>Nej</v>
      </c>
      <c r="K15" s="87">
        <f>Table15[[#This Row],[Samlede omkostninger]]*0.65</f>
        <v>0</v>
      </c>
      <c r="L15" s="88" t="str">
        <f>IF(Table15[[#This Row],[65 % af omkostninger]]&gt;1500000,"Ja","Nej")</f>
        <v>Nej</v>
      </c>
      <c r="M15" s="84">
        <f>IF(Table15[[#This Row],[Antal aktiviteter]]&lt;5,Table15[[#This Row],[Antal aktiviteter]]*1500000,6000000)</f>
        <v>0</v>
      </c>
      <c r="N15" s="84" t="str">
        <f>IF(Table15[[#This Row],[Er der mere end 25 deltagere?]]="ja",IF(Table15[[#This Row],[65 % af omkostninger]]&gt;Table15[[#This Row],[Tilskudsmaksimum (1,5 mio. pr. aktivitet, maks 6 mio.)]],Table15[[#This Row],[Tilskudsmaksimum (1,5 mio. pr. aktivitet, maks 6 mio.)]],Table15[[#This Row],[65 % af omkostninger]]),"Under 26 deltagere")</f>
        <v>Under 26 deltagere</v>
      </c>
    </row>
    <row r="16" spans="1:14" ht="35.1" customHeight="1" x14ac:dyDescent="0.25">
      <c r="A16" s="63"/>
      <c r="B16" s="74">
        <v>5</v>
      </c>
      <c r="C16" s="85">
        <f>Aktivitet5!$D$4</f>
        <v>0</v>
      </c>
      <c r="D16" s="76" t="str">
        <f>Aktivitet5!$D$10</f>
        <v>Vælg dato</v>
      </c>
      <c r="E16" s="77">
        <f>Aktivitet5!$D$12</f>
        <v>0</v>
      </c>
      <c r="F16" s="77">
        <f>Aktivitet5!$D$7</f>
        <v>0</v>
      </c>
      <c r="G16" s="86">
        <f>Aktivitet5!$D$33</f>
        <v>0</v>
      </c>
      <c r="H16" s="79">
        <f>Aktivitet5!$D$53</f>
        <v>0</v>
      </c>
      <c r="I16" s="80">
        <f>Table15[[#This Row],[Direkte omkostninger]]+Table15[[#This Row],[Indirekte omkostninger]]</f>
        <v>0</v>
      </c>
      <c r="J16" s="81" t="str">
        <f>IF(Table15[[#This Row],[Min. antal deltagere]]&gt;25,"Ja","Nej")</f>
        <v>Nej</v>
      </c>
      <c r="K16" s="87">
        <f>Table15[[#This Row],[Samlede omkostninger]]*0.65</f>
        <v>0</v>
      </c>
      <c r="L16" s="88" t="str">
        <f>IF(Table15[[#This Row],[65 % af omkostninger]]&gt;1500000,"Ja","Nej")</f>
        <v>Nej</v>
      </c>
      <c r="M16" s="84">
        <f>IF(Table15[[#This Row],[Antal aktiviteter]]&lt;5,Table15[[#This Row],[Antal aktiviteter]]*1500000,6000000)</f>
        <v>0</v>
      </c>
      <c r="N16" s="84" t="str">
        <f>IF(Table15[[#This Row],[Er der mere end 25 deltagere?]]="ja",IF(Table15[[#This Row],[65 % af omkostninger]]&gt;Table15[[#This Row],[Tilskudsmaksimum (1,5 mio. pr. aktivitet, maks 6 mio.)]],Table15[[#This Row],[Tilskudsmaksimum (1,5 mio. pr. aktivitet, maks 6 mio.)]],Table15[[#This Row],[65 % af omkostninger]]),"Under 26 deltagere")</f>
        <v>Under 26 deltagere</v>
      </c>
    </row>
    <row r="17" spans="1:14" ht="35.1" customHeight="1" x14ac:dyDescent="0.25">
      <c r="A17" s="63"/>
      <c r="B17" s="74">
        <v>6</v>
      </c>
      <c r="C17" s="85">
        <f>Aktivitet6!$D$4</f>
        <v>0</v>
      </c>
      <c r="D17" s="76" t="str">
        <f>Aktivitet6!$D$10</f>
        <v>Vælg dato</v>
      </c>
      <c r="E17" s="77">
        <f>Aktivitet6!$D$12</f>
        <v>0</v>
      </c>
      <c r="F17" s="77">
        <f>Aktivitet6!$D$7</f>
        <v>0</v>
      </c>
      <c r="G17" s="86">
        <f>Aktivitet6!$D$33</f>
        <v>0</v>
      </c>
      <c r="H17" s="79">
        <f>Aktivitet6!$D$53</f>
        <v>0</v>
      </c>
      <c r="I17" s="80">
        <f>Table15[[#This Row],[Direkte omkostninger]]+Table15[[#This Row],[Indirekte omkostninger]]</f>
        <v>0</v>
      </c>
      <c r="J17" s="81" t="str">
        <f>IF(Table15[[#This Row],[Min. antal deltagere]]&gt;25,"Ja","Nej")</f>
        <v>Nej</v>
      </c>
      <c r="K17" s="87">
        <f>Table15[[#This Row],[Samlede omkostninger]]*0.65</f>
        <v>0</v>
      </c>
      <c r="L17" s="88" t="str">
        <f>IF(Table15[[#This Row],[65 % af omkostninger]]&gt;1500000,"Ja","Nej")</f>
        <v>Nej</v>
      </c>
      <c r="M17" s="84">
        <f>IF(Table15[[#This Row],[Antal aktiviteter]]&lt;5,Table15[[#This Row],[Antal aktiviteter]]*1500000,6000000)</f>
        <v>0</v>
      </c>
      <c r="N17" s="84" t="str">
        <f>IF(Table15[[#This Row],[Er der mere end 25 deltagere?]]="ja",IF(Table15[[#This Row],[65 % af omkostninger]]&gt;Table15[[#This Row],[Tilskudsmaksimum (1,5 mio. pr. aktivitet, maks 6 mio.)]],Table15[[#This Row],[Tilskudsmaksimum (1,5 mio. pr. aktivitet, maks 6 mio.)]],Table15[[#This Row],[65 % af omkostninger]]),"Under 26 deltagere")</f>
        <v>Under 26 deltagere</v>
      </c>
    </row>
    <row r="18" spans="1:14" ht="35.1" customHeight="1" x14ac:dyDescent="0.25">
      <c r="A18" s="63"/>
      <c r="B18" s="74">
        <v>7</v>
      </c>
      <c r="C18" s="85">
        <f>Aktivitet7!$D$4</f>
        <v>0</v>
      </c>
      <c r="D18" s="76" t="str">
        <f>Aktivitet7!$D$10</f>
        <v>Vælg dato</v>
      </c>
      <c r="E18" s="77">
        <f>Aktivitet7!$D$12</f>
        <v>0</v>
      </c>
      <c r="F18" s="77">
        <f>Aktivitet7!$D$7</f>
        <v>0</v>
      </c>
      <c r="G18" s="86">
        <f>Aktivitet7!$D$33</f>
        <v>0</v>
      </c>
      <c r="H18" s="79">
        <f>Aktivitet7!$D$53</f>
        <v>0</v>
      </c>
      <c r="I18" s="80">
        <f>Table15[[#This Row],[Direkte omkostninger]]+Table15[[#This Row],[Indirekte omkostninger]]</f>
        <v>0</v>
      </c>
      <c r="J18" s="81" t="str">
        <f>IF(Table15[[#This Row],[Min. antal deltagere]]&gt;25,"Ja","Nej")</f>
        <v>Nej</v>
      </c>
      <c r="K18" s="87">
        <f>Table15[[#This Row],[Samlede omkostninger]]*0.65</f>
        <v>0</v>
      </c>
      <c r="L18" s="88" t="str">
        <f>IF(Table15[[#This Row],[65 % af omkostninger]]&gt;1500000,"Ja","Nej")</f>
        <v>Nej</v>
      </c>
      <c r="M18" s="84">
        <f>IF(Table15[[#This Row],[Antal aktiviteter]]&lt;5,Table15[[#This Row],[Antal aktiviteter]]*1500000,6000000)</f>
        <v>0</v>
      </c>
      <c r="N18" s="84" t="str">
        <f>IF(Table15[[#This Row],[Er der mere end 25 deltagere?]]="ja",IF(Table15[[#This Row],[65 % af omkostninger]]&gt;Table15[[#This Row],[Tilskudsmaksimum (1,5 mio. pr. aktivitet, maks 6 mio.)]],Table15[[#This Row],[Tilskudsmaksimum (1,5 mio. pr. aktivitet, maks 6 mio.)]],Table15[[#This Row],[65 % af omkostninger]]),"Under 26 deltagere")</f>
        <v>Under 26 deltagere</v>
      </c>
    </row>
    <row r="19" spans="1:14" ht="35.1" customHeight="1" x14ac:dyDescent="0.25">
      <c r="A19" s="63"/>
      <c r="B19" s="74">
        <v>8</v>
      </c>
      <c r="C19" s="85">
        <f>Aktivitet8!$D$4</f>
        <v>0</v>
      </c>
      <c r="D19" s="76" t="str">
        <f>Aktivitet8!$D$10</f>
        <v>Vælg dato</v>
      </c>
      <c r="E19" s="77">
        <f>Aktivitet8!$D$12</f>
        <v>0</v>
      </c>
      <c r="F19" s="77">
        <f>Aktivitet8!$D$7</f>
        <v>0</v>
      </c>
      <c r="G19" s="86">
        <f>Aktivitet8!$D$33</f>
        <v>0</v>
      </c>
      <c r="H19" s="79">
        <f>Aktivitet8!$D$53</f>
        <v>0</v>
      </c>
      <c r="I19" s="80">
        <f>Table15[[#This Row],[Direkte omkostninger]]+Table15[[#This Row],[Indirekte omkostninger]]</f>
        <v>0</v>
      </c>
      <c r="J19" s="81" t="str">
        <f>IF(Table15[[#This Row],[Min. antal deltagere]]&gt;25,"Ja","Nej")</f>
        <v>Nej</v>
      </c>
      <c r="K19" s="87">
        <f>Table15[[#This Row],[Samlede omkostninger]]*0.65</f>
        <v>0</v>
      </c>
      <c r="L19" s="88" t="str">
        <f>IF(Table15[[#This Row],[65 % af omkostninger]]&gt;1500000,"Ja","Nej")</f>
        <v>Nej</v>
      </c>
      <c r="M19" s="84">
        <f>IF(Table15[[#This Row],[Antal aktiviteter]]&lt;5,Table15[[#This Row],[Antal aktiviteter]]*1500000,6000000)</f>
        <v>0</v>
      </c>
      <c r="N19" s="84" t="str">
        <f>IF(Table15[[#This Row],[Er der mere end 25 deltagere?]]="ja",IF(Table15[[#This Row],[65 % af omkostninger]]&gt;Table15[[#This Row],[Tilskudsmaksimum (1,5 mio. pr. aktivitet, maks 6 mio.)]],Table15[[#This Row],[Tilskudsmaksimum (1,5 mio. pr. aktivitet, maks 6 mio.)]],Table15[[#This Row],[65 % af omkostninger]]),"Under 26 deltagere")</f>
        <v>Under 26 deltagere</v>
      </c>
    </row>
    <row r="20" spans="1:14" ht="35.1" customHeight="1" x14ac:dyDescent="0.25">
      <c r="A20" s="63"/>
      <c r="B20" s="74">
        <v>9</v>
      </c>
      <c r="C20" s="85">
        <f>Aktivitet9!$D$4</f>
        <v>0</v>
      </c>
      <c r="D20" s="76" t="str">
        <f>Aktivitet9!$D$10</f>
        <v>Vælg dato</v>
      </c>
      <c r="E20" s="77">
        <f>Aktivitet9!$D$12</f>
        <v>0</v>
      </c>
      <c r="F20" s="77">
        <f>Aktivitet9!$D$7</f>
        <v>0</v>
      </c>
      <c r="G20" s="86">
        <f>Aktivitet9!$D$33</f>
        <v>0</v>
      </c>
      <c r="H20" s="79">
        <f>Aktivitet9!$D$53</f>
        <v>0</v>
      </c>
      <c r="I20" s="80">
        <f>Table15[[#This Row],[Direkte omkostninger]]+Table15[[#This Row],[Indirekte omkostninger]]</f>
        <v>0</v>
      </c>
      <c r="J20" s="81" t="str">
        <f>IF(Table15[[#This Row],[Min. antal deltagere]]&gt;25,"Ja","Nej")</f>
        <v>Nej</v>
      </c>
      <c r="K20" s="87">
        <f>Table15[[#This Row],[Samlede omkostninger]]*0.65</f>
        <v>0</v>
      </c>
      <c r="L20" s="88" t="str">
        <f>IF(Table15[[#This Row],[65 % af omkostninger]]&gt;1500000,"Ja","Nej")</f>
        <v>Nej</v>
      </c>
      <c r="M20" s="84">
        <f>IF(Table15[[#This Row],[Antal aktiviteter]]&lt;5,Table15[[#This Row],[Antal aktiviteter]]*1500000,6000000)</f>
        <v>0</v>
      </c>
      <c r="N20" s="84" t="str">
        <f>IF(Table15[[#This Row],[Er der mere end 25 deltagere?]]="ja",IF(Table15[[#This Row],[65 % af omkostninger]]&gt;Table15[[#This Row],[Tilskudsmaksimum (1,5 mio. pr. aktivitet, maks 6 mio.)]],Table15[[#This Row],[Tilskudsmaksimum (1,5 mio. pr. aktivitet, maks 6 mio.)]],Table15[[#This Row],[65 % af omkostninger]]),"Under 26 deltagere")</f>
        <v>Under 26 deltagere</v>
      </c>
    </row>
    <row r="21" spans="1:14" ht="35.1" customHeight="1" x14ac:dyDescent="0.25">
      <c r="A21" s="63"/>
      <c r="B21" s="74">
        <v>10</v>
      </c>
      <c r="C21" s="85">
        <f>Aktivitet10!$D$4</f>
        <v>0</v>
      </c>
      <c r="D21" s="76" t="str">
        <f>Aktivitet10!$D$10</f>
        <v>Vælg dato</v>
      </c>
      <c r="E21" s="77">
        <f>Aktivitet10!$D$12</f>
        <v>0</v>
      </c>
      <c r="F21" s="77">
        <f>Aktivitet10!$D$7</f>
        <v>0</v>
      </c>
      <c r="G21" s="86">
        <f>Aktivitet10!$D$33</f>
        <v>0</v>
      </c>
      <c r="H21" s="79">
        <f>Aktivitet10!$D$53</f>
        <v>0</v>
      </c>
      <c r="I21" s="80">
        <f>Table15[[#This Row],[Direkte omkostninger]]+Table15[[#This Row],[Indirekte omkostninger]]</f>
        <v>0</v>
      </c>
      <c r="J21" s="81" t="str">
        <f>IF(Table15[[#This Row],[Min. antal deltagere]]&gt;25,"Ja","Nej")</f>
        <v>Nej</v>
      </c>
      <c r="K21" s="87">
        <f>Table15[[#This Row],[Samlede omkostninger]]*0.65</f>
        <v>0</v>
      </c>
      <c r="L21" s="88" t="str">
        <f>IF(Table15[[#This Row],[65 % af omkostninger]]&gt;1500000,"Ja","Nej")</f>
        <v>Nej</v>
      </c>
      <c r="M21" s="84">
        <f>IF(Table15[[#This Row],[Antal aktiviteter]]&lt;5,Table15[[#This Row],[Antal aktiviteter]]*1500000,6000000)</f>
        <v>0</v>
      </c>
      <c r="N21" s="84" t="str">
        <f>IF(Table15[[#This Row],[Er der mere end 25 deltagere?]]="ja",IF(Table15[[#This Row],[65 % af omkostninger]]&gt;Table15[[#This Row],[Tilskudsmaksimum (1,5 mio. pr. aktivitet, maks 6 mio.)]],Table15[[#This Row],[Tilskudsmaksimum (1,5 mio. pr. aktivitet, maks 6 mio.)]],Table15[[#This Row],[65 % af omkostninger]]),"Under 26 deltagere")</f>
        <v>Under 26 deltagere</v>
      </c>
    </row>
    <row r="22" spans="1:14" ht="35.1" customHeight="1" x14ac:dyDescent="0.25">
      <c r="A22" s="63"/>
      <c r="B22" s="89" t="s">
        <v>90</v>
      </c>
      <c r="C22" s="90"/>
      <c r="D22" s="91"/>
      <c r="E22" s="91">
        <f>SUBTOTAL(109,E12:E21)</f>
        <v>0</v>
      </c>
      <c r="F22" s="91">
        <f>SUBTOTAL(109,F12:F21)</f>
        <v>0</v>
      </c>
      <c r="G22" s="92">
        <f>SUBTOTAL(109,G12:G21)</f>
        <v>0</v>
      </c>
      <c r="H22" s="92">
        <f>SUBTOTAL(109,H12:H21)</f>
        <v>0</v>
      </c>
      <c r="I22" s="92">
        <f>SUBTOTAL(109,I12:I21)</f>
        <v>0</v>
      </c>
      <c r="J22" s="93"/>
      <c r="K22" s="94">
        <f>SUBTOTAL(109,K12:K21)</f>
        <v>0</v>
      </c>
      <c r="L22" s="95" t="str">
        <f>IF(Table15[[#This Row],[65 % af omkostninger]]&gt;1500000,"Ja","Nej")</f>
        <v>Nej</v>
      </c>
      <c r="M22" s="96">
        <f>IF(Table15[[#This Row],[Antal aktiviteter]]&lt;5,Table15[[#This Row],[Antal aktiviteter]]*1500000,6000000)</f>
        <v>0</v>
      </c>
      <c r="N22" s="92">
        <f>SUBTOTAL(109,N12:N21)</f>
        <v>0</v>
      </c>
    </row>
  </sheetData>
  <sheetProtection algorithmName="SHA-512" hashValue="NBCOorAHyr7mjhtCjGD4MfpGiawp7yXCTsSi7zE9yjx2e3pPrVmZR8nZsyMRdPrHdyCQLiBeM107XSuDB9yNBg==" saltValue="/7+mLoknDtbVW5Ds6pFNZQ==" spinCount="100000" sheet="1" objects="1" scenarios="1"/>
  <mergeCells count="2">
    <mergeCell ref="E3:N9"/>
    <mergeCell ref="B2:N2"/>
  </mergeCells>
  <phoneticPr fontId="2" type="noConversion"/>
  <conditionalFormatting sqref="C4">
    <cfRule type="expression" dxfId="380" priority="13">
      <formula>$C$4&lt;&gt;"Angiv CVR-nummer her"</formula>
    </cfRule>
  </conditionalFormatting>
  <conditionalFormatting sqref="C12:C22">
    <cfRule type="expression" dxfId="379" priority="66">
      <formula>IF($C$12:$C$22&lt;&gt;"Skriv navn på arrangementet",1,0)</formula>
    </cfRule>
  </conditionalFormatting>
  <conditionalFormatting sqref="I12:I21">
    <cfRule type="cellIs" dxfId="378" priority="6" operator="lessThan">
      <formula>0</formula>
    </cfRule>
  </conditionalFormatting>
  <conditionalFormatting sqref="C3">
    <cfRule type="expression" dxfId="377" priority="5">
      <formula>$C$4&lt;&gt;"Angiv CVR-nummer her"</formula>
    </cfRule>
  </conditionalFormatting>
  <pageMargins left="0.7" right="0.7" top="0.75" bottom="0.75" header="0.3" footer="0.3"/>
  <pageSetup orientation="portrait" r:id="rId1"/>
  <ignoredErrors>
    <ignoredError sqref="N22 H12:H22 K22 I22 J12:J21 N12:N21"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44140625" defaultRowHeight="14.4" x14ac:dyDescent="0.3"/>
  <cols>
    <col min="1" max="1" width="1.5546875" style="7" customWidth="1"/>
    <col min="2" max="2" width="11.5546875" style="7" customWidth="1"/>
    <col min="3" max="4" width="33.5546875" style="7" customWidth="1"/>
    <col min="5" max="5" width="60.5546875" style="7" customWidth="1"/>
    <col min="6" max="6" width="18" style="7" customWidth="1"/>
    <col min="7" max="10" width="9.44140625" style="7"/>
    <col min="11" max="11" width="20.44140625" style="7" customWidth="1"/>
    <col min="12" max="16384" width="9.44140625" style="7"/>
  </cols>
  <sheetData>
    <row r="1" spans="2:11" ht="10.35" customHeight="1" thickBot="1" x14ac:dyDescent="0.35">
      <c r="K1" s="8"/>
    </row>
    <row r="2" spans="2:11" ht="19.350000000000001" customHeight="1" x14ac:dyDescent="0.3">
      <c r="B2" s="136" t="s">
        <v>51</v>
      </c>
      <c r="C2" s="137"/>
      <c r="D2" s="137"/>
      <c r="E2" s="138"/>
      <c r="K2" s="8"/>
    </row>
    <row r="3" spans="2:11" ht="15" customHeight="1" x14ac:dyDescent="0.3">
      <c r="B3" s="9"/>
      <c r="C3" s="10"/>
      <c r="D3" s="11"/>
      <c r="E3" s="12"/>
      <c r="K3" s="8"/>
    </row>
    <row r="4" spans="2:11" ht="15" customHeight="1" x14ac:dyDescent="0.3">
      <c r="B4" s="147" t="s">
        <v>55</v>
      </c>
      <c r="C4" s="148"/>
      <c r="D4" s="105"/>
      <c r="E4" s="12"/>
      <c r="F4" s="14"/>
      <c r="G4" s="14"/>
      <c r="K4" s="15"/>
    </row>
    <row r="5" spans="2:11" ht="15" customHeight="1" x14ac:dyDescent="0.3">
      <c r="B5" s="149" t="s">
        <v>85</v>
      </c>
      <c r="C5" s="150"/>
      <c r="D5" s="106"/>
      <c r="E5" s="12"/>
      <c r="F5" s="17"/>
      <c r="G5" s="17"/>
    </row>
    <row r="6" spans="2:11" ht="15" customHeight="1" x14ac:dyDescent="0.3">
      <c r="B6" s="58"/>
      <c r="C6" s="59" t="s">
        <v>52</v>
      </c>
      <c r="D6" s="107"/>
      <c r="E6" s="12"/>
      <c r="F6" s="17"/>
      <c r="G6" s="17"/>
    </row>
    <row r="7" spans="2:11" ht="16.2" x14ac:dyDescent="0.3">
      <c r="B7" s="149" t="s">
        <v>84</v>
      </c>
      <c r="C7" s="150"/>
      <c r="D7" s="108"/>
      <c r="E7" s="12"/>
      <c r="F7" s="17"/>
      <c r="G7" s="17"/>
    </row>
    <row r="8" spans="2:11" ht="15" customHeight="1" x14ac:dyDescent="0.3">
      <c r="B8" s="19"/>
      <c r="C8" s="11"/>
      <c r="D8" s="11"/>
      <c r="E8" s="12"/>
    </row>
    <row r="9" spans="2:11" ht="15" customHeight="1" x14ac:dyDescent="0.3">
      <c r="B9" s="13"/>
      <c r="C9" s="18"/>
      <c r="D9" s="20" t="s">
        <v>12</v>
      </c>
      <c r="E9" s="21" t="s">
        <v>13</v>
      </c>
    </row>
    <row r="10" spans="2:11" ht="15" customHeight="1" x14ac:dyDescent="0.3">
      <c r="B10" s="13"/>
      <c r="C10" s="16" t="s">
        <v>83</v>
      </c>
      <c r="D10" s="111" t="s">
        <v>16</v>
      </c>
      <c r="E10" s="115" t="s">
        <v>16</v>
      </c>
    </row>
    <row r="11" spans="2:11" ht="15" customHeight="1" x14ac:dyDescent="0.3">
      <c r="B11" s="120"/>
      <c r="C11" s="119"/>
      <c r="D11" s="119"/>
      <c r="E11" s="116"/>
    </row>
    <row r="12" spans="2:11" ht="15" customHeight="1" thickBot="1" x14ac:dyDescent="0.35">
      <c r="B12" s="34"/>
      <c r="C12" s="35" t="s">
        <v>82</v>
      </c>
      <c r="D12" s="117"/>
      <c r="E12" s="121"/>
    </row>
    <row r="13" spans="2:11" ht="15" customHeight="1" x14ac:dyDescent="0.3"/>
    <row r="14" spans="2:11" ht="15" customHeight="1" thickBot="1" x14ac:dyDescent="0.35">
      <c r="B14" s="8"/>
      <c r="C14" s="8"/>
      <c r="D14" s="8"/>
      <c r="E14" s="8"/>
      <c r="K14" s="15"/>
    </row>
    <row r="15" spans="2:11" ht="19.350000000000001" customHeight="1" x14ac:dyDescent="0.3">
      <c r="B15" s="136" t="s">
        <v>31</v>
      </c>
      <c r="C15" s="137"/>
      <c r="D15" s="137"/>
      <c r="E15" s="138"/>
    </row>
    <row r="16" spans="2:11" ht="15" customHeight="1" x14ac:dyDescent="0.3">
      <c r="B16" s="24"/>
      <c r="C16" s="11"/>
      <c r="D16" s="11"/>
      <c r="E16" s="23"/>
    </row>
    <row r="17" spans="2:5" x14ac:dyDescent="0.3">
      <c r="B17" s="36" t="s">
        <v>1</v>
      </c>
      <c r="C17" s="37" t="s">
        <v>0</v>
      </c>
      <c r="D17" s="37" t="s">
        <v>2</v>
      </c>
      <c r="E17" s="40" t="s">
        <v>26</v>
      </c>
    </row>
    <row r="18" spans="2:5" x14ac:dyDescent="0.3">
      <c r="B18" s="25">
        <v>1</v>
      </c>
      <c r="C18" s="26" t="s">
        <v>14</v>
      </c>
      <c r="D18" s="27">
        <v>0</v>
      </c>
      <c r="E18" s="22" t="s">
        <v>26</v>
      </c>
    </row>
    <row r="19" spans="2:5" x14ac:dyDescent="0.3">
      <c r="B19" s="25">
        <v>2</v>
      </c>
      <c r="C19" s="26" t="s">
        <v>14</v>
      </c>
      <c r="D19" s="27">
        <v>0</v>
      </c>
      <c r="E19" s="22" t="s">
        <v>26</v>
      </c>
    </row>
    <row r="20" spans="2:5" x14ac:dyDescent="0.3">
      <c r="B20" s="25">
        <v>3</v>
      </c>
      <c r="C20" s="26" t="s">
        <v>14</v>
      </c>
      <c r="D20" s="27">
        <v>0</v>
      </c>
      <c r="E20" s="22" t="s">
        <v>26</v>
      </c>
    </row>
    <row r="21" spans="2:5" x14ac:dyDescent="0.3">
      <c r="B21" s="25">
        <v>4</v>
      </c>
      <c r="C21" s="26" t="s">
        <v>14</v>
      </c>
      <c r="D21" s="27">
        <v>0</v>
      </c>
      <c r="E21" s="22" t="s">
        <v>26</v>
      </c>
    </row>
    <row r="22" spans="2:5" x14ac:dyDescent="0.3">
      <c r="B22" s="25">
        <v>5</v>
      </c>
      <c r="C22" s="26" t="s">
        <v>14</v>
      </c>
      <c r="D22" s="27">
        <v>0</v>
      </c>
      <c r="E22" s="22" t="s">
        <v>26</v>
      </c>
    </row>
    <row r="23" spans="2:5" x14ac:dyDescent="0.3">
      <c r="B23" s="25">
        <v>6</v>
      </c>
      <c r="C23" s="26" t="s">
        <v>14</v>
      </c>
      <c r="D23" s="27">
        <v>0</v>
      </c>
      <c r="E23" s="22" t="s">
        <v>26</v>
      </c>
    </row>
    <row r="24" spans="2:5" x14ac:dyDescent="0.3">
      <c r="B24" s="25">
        <v>7</v>
      </c>
      <c r="C24" s="26" t="s">
        <v>14</v>
      </c>
      <c r="D24" s="27">
        <v>0</v>
      </c>
      <c r="E24" s="22" t="s">
        <v>26</v>
      </c>
    </row>
    <row r="25" spans="2:5" x14ac:dyDescent="0.3">
      <c r="B25" s="25">
        <v>8</v>
      </c>
      <c r="C25" s="26" t="s">
        <v>14</v>
      </c>
      <c r="D25" s="27">
        <v>0</v>
      </c>
      <c r="E25" s="22" t="s">
        <v>26</v>
      </c>
    </row>
    <row r="26" spans="2:5" x14ac:dyDescent="0.3">
      <c r="B26" s="25">
        <v>9</v>
      </c>
      <c r="C26" s="26" t="s">
        <v>14</v>
      </c>
      <c r="D26" s="27">
        <v>0</v>
      </c>
      <c r="E26" s="22" t="s">
        <v>26</v>
      </c>
    </row>
    <row r="27" spans="2:5" x14ac:dyDescent="0.3">
      <c r="B27" s="25">
        <v>10</v>
      </c>
      <c r="C27" s="26" t="s">
        <v>14</v>
      </c>
      <c r="D27" s="27">
        <v>0</v>
      </c>
      <c r="E27" s="22" t="s">
        <v>26</v>
      </c>
    </row>
    <row r="28" spans="2:5" x14ac:dyDescent="0.3">
      <c r="B28" s="25">
        <v>11</v>
      </c>
      <c r="C28" s="26" t="s">
        <v>14</v>
      </c>
      <c r="D28" s="27">
        <v>0</v>
      </c>
      <c r="E28" s="22" t="s">
        <v>26</v>
      </c>
    </row>
    <row r="29" spans="2:5" x14ac:dyDescent="0.3">
      <c r="B29" s="25">
        <v>12</v>
      </c>
      <c r="C29" s="26" t="s">
        <v>14</v>
      </c>
      <c r="D29" s="27">
        <v>0</v>
      </c>
      <c r="E29" s="22" t="s">
        <v>26</v>
      </c>
    </row>
    <row r="30" spans="2:5" x14ac:dyDescent="0.3">
      <c r="B30" s="25">
        <v>13</v>
      </c>
      <c r="C30" s="26" t="s">
        <v>14</v>
      </c>
      <c r="D30" s="27">
        <v>0</v>
      </c>
      <c r="E30" s="22" t="s">
        <v>26</v>
      </c>
    </row>
    <row r="31" spans="2:5" x14ac:dyDescent="0.3">
      <c r="B31" s="25">
        <v>14</v>
      </c>
      <c r="C31" s="26" t="s">
        <v>14</v>
      </c>
      <c r="D31" s="27">
        <v>0</v>
      </c>
      <c r="E31" s="22" t="s">
        <v>26</v>
      </c>
    </row>
    <row r="32" spans="2:5" x14ac:dyDescent="0.3">
      <c r="B32" s="25">
        <v>15</v>
      </c>
      <c r="C32" s="26" t="s">
        <v>14</v>
      </c>
      <c r="D32" s="27">
        <v>0</v>
      </c>
      <c r="E32" s="22" t="s">
        <v>26</v>
      </c>
    </row>
    <row r="33" spans="2:5" ht="15" thickBot="1" x14ac:dyDescent="0.35">
      <c r="B33" s="28" t="s">
        <v>32</v>
      </c>
      <c r="C33" s="29"/>
      <c r="D33" s="30">
        <f>SUBTOTAL(109,Table35491113384042[Beløb])</f>
        <v>0</v>
      </c>
      <c r="E33" s="31"/>
    </row>
    <row r="34" spans="2:5" ht="15" thickBot="1" x14ac:dyDescent="0.35">
      <c r="B34" s="15"/>
      <c r="D34" s="32"/>
    </row>
    <row r="35" spans="2:5" ht="16.2" x14ac:dyDescent="0.3">
      <c r="B35" s="142" t="s">
        <v>45</v>
      </c>
      <c r="C35" s="143"/>
      <c r="D35" s="143"/>
      <c r="E35" s="144"/>
    </row>
    <row r="36" spans="2:5" ht="15" customHeight="1" x14ac:dyDescent="0.3">
      <c r="B36" s="139"/>
      <c r="C36" s="140"/>
      <c r="D36" s="140"/>
      <c r="E36" s="141"/>
    </row>
    <row r="37" spans="2:5" x14ac:dyDescent="0.3">
      <c r="B37" s="43" t="s">
        <v>1</v>
      </c>
      <c r="C37" s="43" t="s">
        <v>0</v>
      </c>
      <c r="D37" s="37" t="s">
        <v>2</v>
      </c>
      <c r="E37" s="43" t="s">
        <v>26</v>
      </c>
    </row>
    <row r="38" spans="2:5" x14ac:dyDescent="0.3">
      <c r="B38" s="25">
        <v>1</v>
      </c>
      <c r="C38" s="26" t="s">
        <v>14</v>
      </c>
      <c r="D38" s="27">
        <v>0</v>
      </c>
      <c r="E38" s="22" t="s">
        <v>26</v>
      </c>
    </row>
    <row r="39" spans="2:5" x14ac:dyDescent="0.3">
      <c r="B39" s="25">
        <v>2</v>
      </c>
      <c r="C39" s="26" t="s">
        <v>14</v>
      </c>
      <c r="D39" s="27">
        <v>0</v>
      </c>
      <c r="E39" s="22" t="s">
        <v>26</v>
      </c>
    </row>
    <row r="40" spans="2:5" x14ac:dyDescent="0.3">
      <c r="B40" s="25">
        <v>3</v>
      </c>
      <c r="C40" s="26" t="s">
        <v>14</v>
      </c>
      <c r="D40" s="27">
        <v>0</v>
      </c>
      <c r="E40" s="22" t="s">
        <v>26</v>
      </c>
    </row>
    <row r="41" spans="2:5" x14ac:dyDescent="0.3">
      <c r="B41" s="25">
        <v>4</v>
      </c>
      <c r="C41" s="26" t="s">
        <v>14</v>
      </c>
      <c r="D41" s="27">
        <v>0</v>
      </c>
      <c r="E41" s="22" t="s">
        <v>26</v>
      </c>
    </row>
    <row r="42" spans="2:5" x14ac:dyDescent="0.3">
      <c r="B42" s="25">
        <v>5</v>
      </c>
      <c r="C42" s="26" t="s">
        <v>14</v>
      </c>
      <c r="D42" s="27">
        <v>0</v>
      </c>
      <c r="E42" s="22" t="s">
        <v>26</v>
      </c>
    </row>
    <row r="43" spans="2:5" x14ac:dyDescent="0.3">
      <c r="B43" s="25">
        <v>6</v>
      </c>
      <c r="C43" s="26" t="s">
        <v>14</v>
      </c>
      <c r="D43" s="27">
        <v>0</v>
      </c>
      <c r="E43" s="22" t="s">
        <v>26</v>
      </c>
    </row>
    <row r="44" spans="2:5" x14ac:dyDescent="0.3">
      <c r="B44" s="25">
        <v>7</v>
      </c>
      <c r="C44" s="26" t="s">
        <v>14</v>
      </c>
      <c r="D44" s="27">
        <v>0</v>
      </c>
      <c r="E44" s="22" t="s">
        <v>26</v>
      </c>
    </row>
    <row r="45" spans="2:5" x14ac:dyDescent="0.3">
      <c r="B45" s="25">
        <v>8</v>
      </c>
      <c r="C45" s="26" t="s">
        <v>14</v>
      </c>
      <c r="D45" s="27">
        <v>0</v>
      </c>
      <c r="E45" s="22" t="s">
        <v>26</v>
      </c>
    </row>
    <row r="46" spans="2:5" x14ac:dyDescent="0.3">
      <c r="B46" s="25">
        <v>9</v>
      </c>
      <c r="C46" s="26" t="s">
        <v>14</v>
      </c>
      <c r="D46" s="27">
        <v>0</v>
      </c>
      <c r="E46" s="22" t="s">
        <v>26</v>
      </c>
    </row>
    <row r="47" spans="2:5" x14ac:dyDescent="0.3">
      <c r="B47" s="25">
        <v>10</v>
      </c>
      <c r="C47" s="26" t="s">
        <v>14</v>
      </c>
      <c r="D47" s="27">
        <v>0</v>
      </c>
      <c r="E47" s="22" t="s">
        <v>26</v>
      </c>
    </row>
    <row r="48" spans="2:5" x14ac:dyDescent="0.3">
      <c r="B48" s="25">
        <v>11</v>
      </c>
      <c r="C48" s="26" t="s">
        <v>14</v>
      </c>
      <c r="D48" s="27">
        <v>0</v>
      </c>
      <c r="E48" s="22" t="s">
        <v>26</v>
      </c>
    </row>
    <row r="49" spans="2:5" x14ac:dyDescent="0.3">
      <c r="B49" s="25">
        <v>12</v>
      </c>
      <c r="C49" s="26" t="s">
        <v>14</v>
      </c>
      <c r="D49" s="27">
        <v>0</v>
      </c>
      <c r="E49" s="22" t="s">
        <v>26</v>
      </c>
    </row>
    <row r="50" spans="2:5" x14ac:dyDescent="0.3">
      <c r="B50" s="25">
        <v>13</v>
      </c>
      <c r="C50" s="26" t="s">
        <v>14</v>
      </c>
      <c r="D50" s="27">
        <v>0</v>
      </c>
      <c r="E50" s="22" t="s">
        <v>26</v>
      </c>
    </row>
    <row r="51" spans="2:5" x14ac:dyDescent="0.3">
      <c r="B51" s="25">
        <v>14</v>
      </c>
      <c r="C51" s="26" t="s">
        <v>14</v>
      </c>
      <c r="D51" s="27">
        <v>0</v>
      </c>
      <c r="E51" s="22" t="s">
        <v>26</v>
      </c>
    </row>
    <row r="52" spans="2:5" x14ac:dyDescent="0.3">
      <c r="B52" s="25">
        <v>15</v>
      </c>
      <c r="C52" s="26" t="s">
        <v>14</v>
      </c>
      <c r="D52" s="27">
        <v>0</v>
      </c>
      <c r="E52" s="22" t="s">
        <v>26</v>
      </c>
    </row>
    <row r="53" spans="2:5" x14ac:dyDescent="0.3">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118" priority="20">
      <formula>IF($D$4 &lt;&gt;"Angiv navn",1,0)</formula>
    </cfRule>
  </conditionalFormatting>
  <conditionalFormatting sqref="D6">
    <cfRule type="expression" dxfId="117" priority="19">
      <formula>IF($D$6&lt;&gt;"Angiv arrangementsstype",1,0)</formula>
    </cfRule>
  </conditionalFormatting>
  <conditionalFormatting sqref="D5">
    <cfRule type="expression" dxfId="116" priority="18">
      <formula>IF($D$5&lt;&gt;"Angiv sted",1,0)</formula>
    </cfRule>
  </conditionalFormatting>
  <conditionalFormatting sqref="D7">
    <cfRule type="expression" dxfId="115" priority="17">
      <formula>IF($D$7&lt;&gt;"Angiv antal",1,0)</formula>
    </cfRule>
  </conditionalFormatting>
  <conditionalFormatting sqref="D10">
    <cfRule type="expression" dxfId="114" priority="21">
      <formula>IF(AND($D$10&lt;&gt;"Vælg dato",#REF!="Ja"),1,0)</formula>
    </cfRule>
  </conditionalFormatting>
  <conditionalFormatting sqref="D9:E10">
    <cfRule type="expression" dxfId="113" priority="24">
      <formula>IF(#REF!&lt;&gt;"Ja",1,0)</formula>
    </cfRule>
  </conditionalFormatting>
  <conditionalFormatting sqref="E10">
    <cfRule type="expression" dxfId="112" priority="26">
      <formula>IF(AND($E$10&lt;&gt;"Vælg dato",#REF!="Ja"),1,0)</formula>
    </cfRule>
  </conditionalFormatting>
  <conditionalFormatting sqref="E18:E32 E38:E52">
    <cfRule type="expression" dxfId="111" priority="13">
      <formula>IF(E18&lt;&gt;"Beskrivelse af post",1,0)</formula>
    </cfRule>
    <cfRule type="expression" dxfId="110" priority="14">
      <formula>C18 = "Øvrige"</formula>
    </cfRule>
  </conditionalFormatting>
  <conditionalFormatting sqref="C18:C32">
    <cfRule type="expression" dxfId="109" priority="8">
      <formula>IF(C18&lt;&gt;"Vælg eller skriv post",1,0)</formula>
    </cfRule>
  </conditionalFormatting>
  <conditionalFormatting sqref="C38">
    <cfRule type="expression" dxfId="108" priority="7">
      <formula>IF(C38&lt;&gt;"Vælg eller skriv post",1,0)</formula>
    </cfRule>
  </conditionalFormatting>
  <conditionalFormatting sqref="C39:C52">
    <cfRule type="expression" dxfId="107" priority="6">
      <formula>IF(C39&lt;&gt;"Vælg eller skriv post",1,0)</formula>
    </cfRule>
  </conditionalFormatting>
  <conditionalFormatting sqref="B9:C9 B10 B12">
    <cfRule type="expression" dxfId="106" priority="5">
      <formula>IF(#REF!&lt;&gt;"Ja",1,0)</formula>
    </cfRule>
  </conditionalFormatting>
  <conditionalFormatting sqref="C12">
    <cfRule type="expression" dxfId="105" priority="3">
      <formula>#REF!&lt;&gt;"Ja"</formula>
    </cfRule>
  </conditionalFormatting>
  <conditionalFormatting sqref="C10 C12">
    <cfRule type="expression" dxfId="104" priority="4">
      <formula>IF(#REF!&lt;&gt;"Ja",1,0)</formula>
    </cfRule>
  </conditionalFormatting>
  <conditionalFormatting sqref="D12">
    <cfRule type="expression" dxfId="103" priority="1">
      <formula>IF(AND($D$12&lt;&gt;"Angiv antal",#REF!="Ja"),1,0)</formula>
    </cfRule>
  </conditionalFormatting>
  <conditionalFormatting sqref="D12">
    <cfRule type="expression" dxfId="102" priority="2">
      <formula>IF(#REF!&lt;&gt;"Ja",1,0)</formula>
    </cfRule>
  </conditionalFormatting>
  <dataValidations count="3">
    <dataValidation allowBlank="1" showInputMessage="1" showErrorMessage="1" promptTitle="Forklaring" prompt="Antal deltagere per afvikling skal opgøres som det mindste antal samtidige deltagere til arrangementet" sqref="D7"/>
    <dataValidation allowBlank="1" sqref="D6"/>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showInputMessage="1" showErrorMessage="1" promptTitle="Forklaring" prompt="Datoen angiver den sidste dato du havde planlagt at afholde arrangementet.">
          <x14:formula1>
            <xm:f>List!$Q$4:$Q$64</xm:f>
          </x14:formula1>
          <xm:sqref>E10</xm:sqref>
        </x14:dataValidation>
        <x14:dataValidation type="list" showInputMessage="1" showErrorMessage="1" promptTitle="Forklaring" prompt="Datoen angiver den første dato du havde planlagt at afholde arrangementet._x000a_">
          <x14:formula1>
            <xm:f>List!$Q$4:$Q$64</xm:f>
          </x14:formula1>
          <xm:sqref>D10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44140625" defaultRowHeight="14.4" x14ac:dyDescent="0.3"/>
  <cols>
    <col min="1" max="1" width="1.5546875" style="7" customWidth="1"/>
    <col min="2" max="2" width="11.5546875" style="7" customWidth="1"/>
    <col min="3" max="4" width="33.5546875" style="7" customWidth="1"/>
    <col min="5" max="5" width="60.5546875" style="7" customWidth="1"/>
    <col min="6" max="6" width="18" style="7" customWidth="1"/>
    <col min="7" max="10" width="9.44140625" style="7"/>
    <col min="11" max="11" width="20.44140625" style="7" customWidth="1"/>
    <col min="12" max="16384" width="9.44140625" style="7"/>
  </cols>
  <sheetData>
    <row r="1" spans="2:11" ht="10.35" customHeight="1" thickBot="1" x14ac:dyDescent="0.35">
      <c r="K1" s="8"/>
    </row>
    <row r="2" spans="2:11" ht="19.350000000000001" customHeight="1" x14ac:dyDescent="0.3">
      <c r="B2" s="136" t="s">
        <v>51</v>
      </c>
      <c r="C2" s="137"/>
      <c r="D2" s="137"/>
      <c r="E2" s="138"/>
      <c r="K2" s="8"/>
    </row>
    <row r="3" spans="2:11" ht="15" customHeight="1" x14ac:dyDescent="0.3">
      <c r="B3" s="9"/>
      <c r="C3" s="10"/>
      <c r="D3" s="11"/>
      <c r="E3" s="12"/>
      <c r="K3" s="8"/>
    </row>
    <row r="4" spans="2:11" ht="15" customHeight="1" x14ac:dyDescent="0.3">
      <c r="B4" s="147" t="s">
        <v>55</v>
      </c>
      <c r="C4" s="148"/>
      <c r="D4" s="105"/>
      <c r="E4" s="12"/>
      <c r="F4" s="14"/>
      <c r="G4" s="14"/>
      <c r="K4" s="15"/>
    </row>
    <row r="5" spans="2:11" ht="15" customHeight="1" x14ac:dyDescent="0.3">
      <c r="B5" s="149" t="s">
        <v>85</v>
      </c>
      <c r="C5" s="150"/>
      <c r="D5" s="106"/>
      <c r="E5" s="12"/>
      <c r="F5" s="17"/>
      <c r="G5" s="17"/>
    </row>
    <row r="6" spans="2:11" ht="15" customHeight="1" x14ac:dyDescent="0.3">
      <c r="B6" s="58"/>
      <c r="C6" s="59" t="s">
        <v>52</v>
      </c>
      <c r="D6" s="107"/>
      <c r="E6" s="12"/>
      <c r="F6" s="17"/>
      <c r="G6" s="17"/>
    </row>
    <row r="7" spans="2:11" ht="16.2" x14ac:dyDescent="0.3">
      <c r="B7" s="149" t="s">
        <v>84</v>
      </c>
      <c r="C7" s="150"/>
      <c r="D7" s="108"/>
      <c r="E7" s="12"/>
      <c r="F7" s="17"/>
      <c r="G7" s="17"/>
    </row>
    <row r="8" spans="2:11" ht="15" customHeight="1" x14ac:dyDescent="0.3">
      <c r="B8" s="19"/>
      <c r="C8" s="11"/>
      <c r="D8" s="11"/>
      <c r="E8" s="12"/>
    </row>
    <row r="9" spans="2:11" ht="15" customHeight="1" x14ac:dyDescent="0.3">
      <c r="B9" s="13"/>
      <c r="C9" s="18"/>
      <c r="D9" s="20" t="s">
        <v>12</v>
      </c>
      <c r="E9" s="21" t="s">
        <v>13</v>
      </c>
    </row>
    <row r="10" spans="2:11" ht="15" customHeight="1" x14ac:dyDescent="0.3">
      <c r="B10" s="13"/>
      <c r="C10" s="16" t="s">
        <v>83</v>
      </c>
      <c r="D10" s="111" t="s">
        <v>16</v>
      </c>
      <c r="E10" s="115" t="s">
        <v>16</v>
      </c>
    </row>
    <row r="11" spans="2:11" ht="15" customHeight="1" x14ac:dyDescent="0.3">
      <c r="B11" s="120"/>
      <c r="C11" s="119"/>
      <c r="D11" s="119"/>
      <c r="E11" s="116"/>
    </row>
    <row r="12" spans="2:11" ht="15" customHeight="1" thickBot="1" x14ac:dyDescent="0.35">
      <c r="B12" s="34"/>
      <c r="C12" s="35" t="s">
        <v>82</v>
      </c>
      <c r="D12" s="117"/>
      <c r="E12" s="121"/>
    </row>
    <row r="13" spans="2:11" ht="15" customHeight="1" x14ac:dyDescent="0.3"/>
    <row r="14" spans="2:11" ht="15" customHeight="1" thickBot="1" x14ac:dyDescent="0.35">
      <c r="B14" s="8"/>
      <c r="C14" s="8"/>
      <c r="D14" s="8"/>
      <c r="E14" s="8"/>
      <c r="K14" s="15"/>
    </row>
    <row r="15" spans="2:11" ht="19.350000000000001" customHeight="1" x14ac:dyDescent="0.3">
      <c r="B15" s="136" t="s">
        <v>31</v>
      </c>
      <c r="C15" s="137"/>
      <c r="D15" s="137"/>
      <c r="E15" s="138"/>
    </row>
    <row r="16" spans="2:11" ht="15" customHeight="1" x14ac:dyDescent="0.3">
      <c r="B16" s="24"/>
      <c r="C16" s="11"/>
      <c r="D16" s="11"/>
      <c r="E16" s="23"/>
    </row>
    <row r="17" spans="2:5" x14ac:dyDescent="0.3">
      <c r="B17" s="36" t="s">
        <v>1</v>
      </c>
      <c r="C17" s="37" t="s">
        <v>0</v>
      </c>
      <c r="D17" s="37" t="s">
        <v>2</v>
      </c>
      <c r="E17" s="40" t="s">
        <v>26</v>
      </c>
    </row>
    <row r="18" spans="2:5" x14ac:dyDescent="0.3">
      <c r="B18" s="25">
        <v>1</v>
      </c>
      <c r="C18" s="26" t="s">
        <v>14</v>
      </c>
      <c r="D18" s="27">
        <v>0</v>
      </c>
      <c r="E18" s="22" t="s">
        <v>26</v>
      </c>
    </row>
    <row r="19" spans="2:5" x14ac:dyDescent="0.3">
      <c r="B19" s="25">
        <v>2</v>
      </c>
      <c r="C19" s="26" t="s">
        <v>14</v>
      </c>
      <c r="D19" s="27">
        <v>0</v>
      </c>
      <c r="E19" s="22" t="s">
        <v>26</v>
      </c>
    </row>
    <row r="20" spans="2:5" x14ac:dyDescent="0.3">
      <c r="B20" s="25">
        <v>3</v>
      </c>
      <c r="C20" s="26" t="s">
        <v>14</v>
      </c>
      <c r="D20" s="27">
        <v>0</v>
      </c>
      <c r="E20" s="22" t="s">
        <v>26</v>
      </c>
    </row>
    <row r="21" spans="2:5" x14ac:dyDescent="0.3">
      <c r="B21" s="25">
        <v>4</v>
      </c>
      <c r="C21" s="26" t="s">
        <v>14</v>
      </c>
      <c r="D21" s="27">
        <v>0</v>
      </c>
      <c r="E21" s="22" t="s">
        <v>26</v>
      </c>
    </row>
    <row r="22" spans="2:5" x14ac:dyDescent="0.3">
      <c r="B22" s="25">
        <v>5</v>
      </c>
      <c r="C22" s="26" t="s">
        <v>14</v>
      </c>
      <c r="D22" s="27">
        <v>0</v>
      </c>
      <c r="E22" s="22" t="s">
        <v>26</v>
      </c>
    </row>
    <row r="23" spans="2:5" x14ac:dyDescent="0.3">
      <c r="B23" s="25">
        <v>6</v>
      </c>
      <c r="C23" s="26" t="s">
        <v>14</v>
      </c>
      <c r="D23" s="27">
        <v>0</v>
      </c>
      <c r="E23" s="22" t="s">
        <v>26</v>
      </c>
    </row>
    <row r="24" spans="2:5" x14ac:dyDescent="0.3">
      <c r="B24" s="25">
        <v>7</v>
      </c>
      <c r="C24" s="26" t="s">
        <v>14</v>
      </c>
      <c r="D24" s="27">
        <v>0</v>
      </c>
      <c r="E24" s="22" t="s">
        <v>26</v>
      </c>
    </row>
    <row r="25" spans="2:5" x14ac:dyDescent="0.3">
      <c r="B25" s="25">
        <v>8</v>
      </c>
      <c r="C25" s="26" t="s">
        <v>14</v>
      </c>
      <c r="D25" s="27">
        <v>0</v>
      </c>
      <c r="E25" s="22" t="s">
        <v>26</v>
      </c>
    </row>
    <row r="26" spans="2:5" x14ac:dyDescent="0.3">
      <c r="B26" s="25">
        <v>9</v>
      </c>
      <c r="C26" s="26" t="s">
        <v>14</v>
      </c>
      <c r="D26" s="27">
        <v>0</v>
      </c>
      <c r="E26" s="22" t="s">
        <v>26</v>
      </c>
    </row>
    <row r="27" spans="2:5" x14ac:dyDescent="0.3">
      <c r="B27" s="25">
        <v>10</v>
      </c>
      <c r="C27" s="26" t="s">
        <v>14</v>
      </c>
      <c r="D27" s="27">
        <v>0</v>
      </c>
      <c r="E27" s="22" t="s">
        <v>26</v>
      </c>
    </row>
    <row r="28" spans="2:5" x14ac:dyDescent="0.3">
      <c r="B28" s="25">
        <v>11</v>
      </c>
      <c r="C28" s="26" t="s">
        <v>14</v>
      </c>
      <c r="D28" s="27">
        <v>0</v>
      </c>
      <c r="E28" s="22" t="s">
        <v>26</v>
      </c>
    </row>
    <row r="29" spans="2:5" x14ac:dyDescent="0.3">
      <c r="B29" s="25">
        <v>12</v>
      </c>
      <c r="C29" s="26" t="s">
        <v>14</v>
      </c>
      <c r="D29" s="27">
        <v>0</v>
      </c>
      <c r="E29" s="22" t="s">
        <v>26</v>
      </c>
    </row>
    <row r="30" spans="2:5" x14ac:dyDescent="0.3">
      <c r="B30" s="25">
        <v>13</v>
      </c>
      <c r="C30" s="26" t="s">
        <v>14</v>
      </c>
      <c r="D30" s="27">
        <v>0</v>
      </c>
      <c r="E30" s="22" t="s">
        <v>26</v>
      </c>
    </row>
    <row r="31" spans="2:5" x14ac:dyDescent="0.3">
      <c r="B31" s="25">
        <v>14</v>
      </c>
      <c r="C31" s="26" t="s">
        <v>14</v>
      </c>
      <c r="D31" s="27">
        <v>0</v>
      </c>
      <c r="E31" s="22" t="s">
        <v>26</v>
      </c>
    </row>
    <row r="32" spans="2:5" x14ac:dyDescent="0.3">
      <c r="B32" s="25">
        <v>15</v>
      </c>
      <c r="C32" s="26" t="s">
        <v>14</v>
      </c>
      <c r="D32" s="27">
        <v>0</v>
      </c>
      <c r="E32" s="22" t="s">
        <v>26</v>
      </c>
    </row>
    <row r="33" spans="2:5" ht="15" thickBot="1" x14ac:dyDescent="0.35">
      <c r="B33" s="28" t="s">
        <v>32</v>
      </c>
      <c r="C33" s="29"/>
      <c r="D33" s="30">
        <f>SUBTOTAL(109,Table3549111338404244[Beløb])</f>
        <v>0</v>
      </c>
      <c r="E33" s="31"/>
    </row>
    <row r="34" spans="2:5" ht="15" thickBot="1" x14ac:dyDescent="0.35">
      <c r="B34" s="15"/>
      <c r="D34" s="32"/>
    </row>
    <row r="35" spans="2:5" ht="16.2" x14ac:dyDescent="0.3">
      <c r="B35" s="142" t="s">
        <v>45</v>
      </c>
      <c r="C35" s="143"/>
      <c r="D35" s="143"/>
      <c r="E35" s="144"/>
    </row>
    <row r="36" spans="2:5" ht="15" customHeight="1" x14ac:dyDescent="0.3">
      <c r="B36" s="139"/>
      <c r="C36" s="140"/>
      <c r="D36" s="140"/>
      <c r="E36" s="141"/>
    </row>
    <row r="37" spans="2:5" x14ac:dyDescent="0.3">
      <c r="B37" s="43" t="s">
        <v>1</v>
      </c>
      <c r="C37" s="43" t="s">
        <v>0</v>
      </c>
      <c r="D37" s="37" t="s">
        <v>2</v>
      </c>
      <c r="E37" s="43" t="s">
        <v>26</v>
      </c>
    </row>
    <row r="38" spans="2:5" x14ac:dyDescent="0.3">
      <c r="B38" s="25">
        <v>1</v>
      </c>
      <c r="C38" s="26" t="s">
        <v>14</v>
      </c>
      <c r="D38" s="27">
        <v>0</v>
      </c>
      <c r="E38" s="22" t="s">
        <v>26</v>
      </c>
    </row>
    <row r="39" spans="2:5" x14ac:dyDescent="0.3">
      <c r="B39" s="25">
        <v>2</v>
      </c>
      <c r="C39" s="26" t="s">
        <v>14</v>
      </c>
      <c r="D39" s="27">
        <v>0</v>
      </c>
      <c r="E39" s="22" t="s">
        <v>26</v>
      </c>
    </row>
    <row r="40" spans="2:5" x14ac:dyDescent="0.3">
      <c r="B40" s="25">
        <v>3</v>
      </c>
      <c r="C40" s="26" t="s">
        <v>14</v>
      </c>
      <c r="D40" s="27">
        <v>0</v>
      </c>
      <c r="E40" s="22" t="s">
        <v>26</v>
      </c>
    </row>
    <row r="41" spans="2:5" x14ac:dyDescent="0.3">
      <c r="B41" s="25">
        <v>4</v>
      </c>
      <c r="C41" s="26" t="s">
        <v>14</v>
      </c>
      <c r="D41" s="27">
        <v>0</v>
      </c>
      <c r="E41" s="22" t="s">
        <v>26</v>
      </c>
    </row>
    <row r="42" spans="2:5" x14ac:dyDescent="0.3">
      <c r="B42" s="25">
        <v>5</v>
      </c>
      <c r="C42" s="26" t="s">
        <v>14</v>
      </c>
      <c r="D42" s="27">
        <v>0</v>
      </c>
      <c r="E42" s="22" t="s">
        <v>26</v>
      </c>
    </row>
    <row r="43" spans="2:5" x14ac:dyDescent="0.3">
      <c r="B43" s="25">
        <v>6</v>
      </c>
      <c r="C43" s="26" t="s">
        <v>14</v>
      </c>
      <c r="D43" s="27">
        <v>0</v>
      </c>
      <c r="E43" s="22" t="s">
        <v>26</v>
      </c>
    </row>
    <row r="44" spans="2:5" x14ac:dyDescent="0.3">
      <c r="B44" s="25">
        <v>7</v>
      </c>
      <c r="C44" s="26" t="s">
        <v>14</v>
      </c>
      <c r="D44" s="27">
        <v>0</v>
      </c>
      <c r="E44" s="22" t="s">
        <v>26</v>
      </c>
    </row>
    <row r="45" spans="2:5" x14ac:dyDescent="0.3">
      <c r="B45" s="25">
        <v>8</v>
      </c>
      <c r="C45" s="26" t="s">
        <v>14</v>
      </c>
      <c r="D45" s="27">
        <v>0</v>
      </c>
      <c r="E45" s="22" t="s">
        <v>26</v>
      </c>
    </row>
    <row r="46" spans="2:5" x14ac:dyDescent="0.3">
      <c r="B46" s="25">
        <v>9</v>
      </c>
      <c r="C46" s="26" t="s">
        <v>14</v>
      </c>
      <c r="D46" s="27">
        <v>0</v>
      </c>
      <c r="E46" s="22" t="s">
        <v>26</v>
      </c>
    </row>
    <row r="47" spans="2:5" x14ac:dyDescent="0.3">
      <c r="B47" s="25">
        <v>10</v>
      </c>
      <c r="C47" s="26" t="s">
        <v>14</v>
      </c>
      <c r="D47" s="27">
        <v>0</v>
      </c>
      <c r="E47" s="22" t="s">
        <v>26</v>
      </c>
    </row>
    <row r="48" spans="2:5" x14ac:dyDescent="0.3">
      <c r="B48" s="25">
        <v>11</v>
      </c>
      <c r="C48" s="26" t="s">
        <v>14</v>
      </c>
      <c r="D48" s="27">
        <v>0</v>
      </c>
      <c r="E48" s="22" t="s">
        <v>26</v>
      </c>
    </row>
    <row r="49" spans="2:5" x14ac:dyDescent="0.3">
      <c r="B49" s="25">
        <v>12</v>
      </c>
      <c r="C49" s="26" t="s">
        <v>14</v>
      </c>
      <c r="D49" s="27">
        <v>0</v>
      </c>
      <c r="E49" s="22" t="s">
        <v>26</v>
      </c>
    </row>
    <row r="50" spans="2:5" x14ac:dyDescent="0.3">
      <c r="B50" s="25">
        <v>13</v>
      </c>
      <c r="C50" s="26" t="s">
        <v>14</v>
      </c>
      <c r="D50" s="27">
        <v>0</v>
      </c>
      <c r="E50" s="22" t="s">
        <v>26</v>
      </c>
    </row>
    <row r="51" spans="2:5" x14ac:dyDescent="0.3">
      <c r="B51" s="25">
        <v>14</v>
      </c>
      <c r="C51" s="26" t="s">
        <v>14</v>
      </c>
      <c r="D51" s="27">
        <v>0</v>
      </c>
      <c r="E51" s="22" t="s">
        <v>26</v>
      </c>
    </row>
    <row r="52" spans="2:5" x14ac:dyDescent="0.3">
      <c r="B52" s="25">
        <v>15</v>
      </c>
      <c r="C52" s="26" t="s">
        <v>14</v>
      </c>
      <c r="D52" s="27">
        <v>0</v>
      </c>
      <c r="E52" s="22" t="s">
        <v>26</v>
      </c>
    </row>
    <row r="53" spans="2:5" x14ac:dyDescent="0.3">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83" priority="20">
      <formula>IF($D$4 &lt;&gt;"Angiv navn",1,0)</formula>
    </cfRule>
  </conditionalFormatting>
  <conditionalFormatting sqref="D6">
    <cfRule type="expression" dxfId="82" priority="19">
      <formula>IF($D$6&lt;&gt;"Angiv arrangementsstype",1,0)</formula>
    </cfRule>
  </conditionalFormatting>
  <conditionalFormatting sqref="D5">
    <cfRule type="expression" dxfId="81" priority="18">
      <formula>IF($D$5&lt;&gt;"Angiv sted",1,0)</formula>
    </cfRule>
  </conditionalFormatting>
  <conditionalFormatting sqref="D7">
    <cfRule type="expression" dxfId="80" priority="17">
      <formula>IF($D$7&lt;&gt;"Angiv antal",1,0)</formula>
    </cfRule>
  </conditionalFormatting>
  <conditionalFormatting sqref="D10">
    <cfRule type="expression" dxfId="79" priority="21">
      <formula>IF(AND($D$10&lt;&gt;"Vælg dato",#REF!="Ja"),1,0)</formula>
    </cfRule>
  </conditionalFormatting>
  <conditionalFormatting sqref="D9:E10">
    <cfRule type="expression" dxfId="78" priority="24">
      <formula>IF(#REF!&lt;&gt;"Ja",1,0)</formula>
    </cfRule>
  </conditionalFormatting>
  <conditionalFormatting sqref="E10">
    <cfRule type="expression" dxfId="77" priority="26">
      <formula>IF(AND($E$10&lt;&gt;"Vælg dato",#REF!="Ja"),1,0)</formula>
    </cfRule>
  </conditionalFormatting>
  <conditionalFormatting sqref="E18:E32 E38:E52">
    <cfRule type="expression" dxfId="76" priority="13">
      <formula>IF(E18&lt;&gt;"Beskrivelse af post",1,0)</formula>
    </cfRule>
    <cfRule type="expression" dxfId="75" priority="14">
      <formula>C18 = "Øvrige"</formula>
    </cfRule>
  </conditionalFormatting>
  <conditionalFormatting sqref="C18:C32">
    <cfRule type="expression" dxfId="74" priority="8">
      <formula>IF(C18&lt;&gt;"Vælg eller skriv post",1,0)</formula>
    </cfRule>
  </conditionalFormatting>
  <conditionalFormatting sqref="C38">
    <cfRule type="expression" dxfId="73" priority="7">
      <formula>IF(C38&lt;&gt;"Vælg eller skriv post",1,0)</formula>
    </cfRule>
  </conditionalFormatting>
  <conditionalFormatting sqref="C39:C52">
    <cfRule type="expression" dxfId="72" priority="6">
      <formula>IF(C39&lt;&gt;"Vælg eller skriv post",1,0)</formula>
    </cfRule>
  </conditionalFormatting>
  <conditionalFormatting sqref="B9:C9 B10 B12">
    <cfRule type="expression" dxfId="71" priority="5">
      <formula>IF(#REF!&lt;&gt;"Ja",1,0)</formula>
    </cfRule>
  </conditionalFormatting>
  <conditionalFormatting sqref="C12">
    <cfRule type="expression" dxfId="70" priority="3">
      <formula>#REF!&lt;&gt;"Ja"</formula>
    </cfRule>
  </conditionalFormatting>
  <conditionalFormatting sqref="C10 C12">
    <cfRule type="expression" dxfId="69" priority="4">
      <formula>IF(#REF!&lt;&gt;"Ja",1,0)</formula>
    </cfRule>
  </conditionalFormatting>
  <conditionalFormatting sqref="D12">
    <cfRule type="expression" dxfId="68" priority="1">
      <formula>IF(AND($D$12&lt;&gt;"Angiv antal",#REF!="Ja"),1,0)</formula>
    </cfRule>
  </conditionalFormatting>
  <conditionalFormatting sqref="D12">
    <cfRule type="expression" dxfId="67" priority="2">
      <formula>IF(#REF!&lt;&gt;"Ja",1,0)</formula>
    </cfRule>
  </conditionalFormatting>
  <dataValidations count="3">
    <dataValidation allowBlank="1" sqref="D6"/>
    <dataValidation allowBlank="1" showInputMessage="1" showErrorMessage="1" promptTitle="Forklaring" prompt="Antal deltagere per afvikling skal opgøres som det mindste antal samtidige deltagere til arrangementet" sqref="D7"/>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showInputMessage="1" showErrorMessage="1" promptTitle="Forklaring" prompt="Datoen angiver den første dato du havde planlagt at afholde arrangementet._x000a_">
          <x14:formula1>
            <xm:f>List!$Q$4:$Q$64</xm:f>
          </x14:formula1>
          <xm:sqref>D10</xm:sqref>
        </x14:dataValidation>
        <x14:dataValidation type="list" showInputMessage="1" showErrorMessage="1" promptTitle="Forklaring" prompt="Datoen angiver den sidste dato du havde planlagt at afholde arrangementet.">
          <x14:formula1>
            <xm:f>List!$Q$4:$Q$64</xm:f>
          </x14:formula1>
          <xm:sqref>E10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D10" sqref="D10"/>
    </sheetView>
  </sheetViews>
  <sheetFormatPr defaultColWidth="9.44140625" defaultRowHeight="14.4" x14ac:dyDescent="0.3"/>
  <cols>
    <col min="1" max="1" width="1.5546875" style="7" customWidth="1"/>
    <col min="2" max="2" width="11.5546875" style="7" customWidth="1"/>
    <col min="3" max="4" width="33.5546875" style="7" customWidth="1"/>
    <col min="5" max="5" width="60.5546875" style="7" customWidth="1"/>
    <col min="6" max="6" width="18" style="7" customWidth="1"/>
    <col min="7" max="10" width="9.44140625" style="7"/>
    <col min="11" max="11" width="20.44140625" style="7" customWidth="1"/>
    <col min="12" max="16384" width="9.44140625" style="7"/>
  </cols>
  <sheetData>
    <row r="1" spans="2:11" ht="10.35" customHeight="1" thickBot="1" x14ac:dyDescent="0.35">
      <c r="K1" s="8"/>
    </row>
    <row r="2" spans="2:11" ht="19.350000000000001" customHeight="1" x14ac:dyDescent="0.3">
      <c r="B2" s="136" t="s">
        <v>51</v>
      </c>
      <c r="C2" s="137"/>
      <c r="D2" s="137"/>
      <c r="E2" s="138"/>
      <c r="K2" s="8"/>
    </row>
    <row r="3" spans="2:11" ht="15" customHeight="1" x14ac:dyDescent="0.3">
      <c r="B3" s="9"/>
      <c r="C3" s="10"/>
      <c r="D3" s="11"/>
      <c r="E3" s="12"/>
      <c r="K3" s="8"/>
    </row>
    <row r="4" spans="2:11" ht="15" customHeight="1" x14ac:dyDescent="0.3">
      <c r="B4" s="147" t="s">
        <v>55</v>
      </c>
      <c r="C4" s="148"/>
      <c r="D4" s="105"/>
      <c r="E4" s="12"/>
      <c r="F4" s="14"/>
      <c r="G4" s="14"/>
      <c r="K4" s="15"/>
    </row>
    <row r="5" spans="2:11" ht="15" customHeight="1" x14ac:dyDescent="0.3">
      <c r="B5" s="149" t="s">
        <v>85</v>
      </c>
      <c r="C5" s="150"/>
      <c r="D5" s="106"/>
      <c r="E5" s="12"/>
      <c r="F5" s="17"/>
      <c r="G5" s="17"/>
    </row>
    <row r="6" spans="2:11" ht="15" customHeight="1" x14ac:dyDescent="0.3">
      <c r="B6" s="58"/>
      <c r="C6" s="59" t="s">
        <v>52</v>
      </c>
      <c r="D6" s="107"/>
      <c r="E6" s="12"/>
      <c r="F6" s="17"/>
      <c r="G6" s="17"/>
    </row>
    <row r="7" spans="2:11" ht="16.2" x14ac:dyDescent="0.3">
      <c r="B7" s="149" t="s">
        <v>84</v>
      </c>
      <c r="C7" s="150"/>
      <c r="D7" s="108"/>
      <c r="E7" s="12"/>
      <c r="F7" s="17"/>
      <c r="G7" s="17"/>
    </row>
    <row r="8" spans="2:11" ht="15" customHeight="1" x14ac:dyDescent="0.3">
      <c r="B8" s="19"/>
      <c r="C8" s="11"/>
      <c r="D8" s="11"/>
      <c r="E8" s="12"/>
    </row>
    <row r="9" spans="2:11" ht="15" customHeight="1" x14ac:dyDescent="0.3">
      <c r="B9" s="13"/>
      <c r="C9" s="18"/>
      <c r="D9" s="109" t="s">
        <v>12</v>
      </c>
      <c r="E9" s="110" t="s">
        <v>13</v>
      </c>
    </row>
    <row r="10" spans="2:11" ht="15" customHeight="1" x14ac:dyDescent="0.3">
      <c r="B10" s="13"/>
      <c r="C10" s="16" t="s">
        <v>83</v>
      </c>
      <c r="D10" s="111" t="s">
        <v>16</v>
      </c>
      <c r="E10" s="115" t="s">
        <v>16</v>
      </c>
    </row>
    <row r="11" spans="2:11" ht="15" customHeight="1" thickBot="1" x14ac:dyDescent="0.35">
      <c r="B11" s="122"/>
      <c r="C11" s="47"/>
      <c r="D11" s="102"/>
      <c r="E11" s="103"/>
    </row>
    <row r="12" spans="2:11" ht="15" customHeight="1" thickBot="1" x14ac:dyDescent="0.35">
      <c r="B12" s="34"/>
      <c r="C12" s="35" t="s">
        <v>82</v>
      </c>
      <c r="D12" s="117"/>
      <c r="E12" s="104"/>
    </row>
    <row r="13" spans="2:11" ht="15" customHeight="1" x14ac:dyDescent="0.3"/>
    <row r="14" spans="2:11" ht="15" customHeight="1" thickBot="1" x14ac:dyDescent="0.35">
      <c r="B14" s="8"/>
      <c r="C14" s="8"/>
      <c r="D14" s="8"/>
      <c r="E14" s="8"/>
      <c r="K14" s="15"/>
    </row>
    <row r="15" spans="2:11" ht="19.350000000000001" customHeight="1" x14ac:dyDescent="0.3">
      <c r="B15" s="136" t="s">
        <v>31</v>
      </c>
      <c r="C15" s="137"/>
      <c r="D15" s="137"/>
      <c r="E15" s="138"/>
    </row>
    <row r="16" spans="2:11" ht="15" customHeight="1" x14ac:dyDescent="0.3">
      <c r="B16" s="24"/>
      <c r="C16" s="11"/>
      <c r="D16" s="11"/>
      <c r="E16" s="23"/>
    </row>
    <row r="17" spans="2:5" x14ac:dyDescent="0.3">
      <c r="B17" s="36" t="s">
        <v>1</v>
      </c>
      <c r="C17" s="37" t="s">
        <v>0</v>
      </c>
      <c r="D17" s="37" t="s">
        <v>2</v>
      </c>
      <c r="E17" s="40" t="s">
        <v>26</v>
      </c>
    </row>
    <row r="18" spans="2:5" x14ac:dyDescent="0.3">
      <c r="B18" s="25">
        <v>1</v>
      </c>
      <c r="C18" s="26" t="s">
        <v>14</v>
      </c>
      <c r="D18" s="27">
        <v>0</v>
      </c>
      <c r="E18" s="22" t="s">
        <v>26</v>
      </c>
    </row>
    <row r="19" spans="2:5" x14ac:dyDescent="0.3">
      <c r="B19" s="25">
        <v>2</v>
      </c>
      <c r="C19" s="26" t="s">
        <v>14</v>
      </c>
      <c r="D19" s="27">
        <v>0</v>
      </c>
      <c r="E19" s="22" t="s">
        <v>26</v>
      </c>
    </row>
    <row r="20" spans="2:5" x14ac:dyDescent="0.3">
      <c r="B20" s="25">
        <v>3</v>
      </c>
      <c r="C20" s="26" t="s">
        <v>14</v>
      </c>
      <c r="D20" s="27">
        <v>0</v>
      </c>
      <c r="E20" s="22" t="s">
        <v>26</v>
      </c>
    </row>
    <row r="21" spans="2:5" x14ac:dyDescent="0.3">
      <c r="B21" s="25">
        <v>4</v>
      </c>
      <c r="C21" s="26" t="s">
        <v>14</v>
      </c>
      <c r="D21" s="27">
        <v>0</v>
      </c>
      <c r="E21" s="22" t="s">
        <v>26</v>
      </c>
    </row>
    <row r="22" spans="2:5" x14ac:dyDescent="0.3">
      <c r="B22" s="25">
        <v>5</v>
      </c>
      <c r="C22" s="26" t="s">
        <v>14</v>
      </c>
      <c r="D22" s="27">
        <v>0</v>
      </c>
      <c r="E22" s="22" t="s">
        <v>26</v>
      </c>
    </row>
    <row r="23" spans="2:5" x14ac:dyDescent="0.3">
      <c r="B23" s="25">
        <v>6</v>
      </c>
      <c r="C23" s="26" t="s">
        <v>14</v>
      </c>
      <c r="D23" s="27">
        <v>0</v>
      </c>
      <c r="E23" s="22" t="s">
        <v>26</v>
      </c>
    </row>
    <row r="24" spans="2:5" x14ac:dyDescent="0.3">
      <c r="B24" s="25">
        <v>7</v>
      </c>
      <c r="C24" s="26" t="s">
        <v>14</v>
      </c>
      <c r="D24" s="27">
        <v>0</v>
      </c>
      <c r="E24" s="22" t="s">
        <v>26</v>
      </c>
    </row>
    <row r="25" spans="2:5" x14ac:dyDescent="0.3">
      <c r="B25" s="25">
        <v>8</v>
      </c>
      <c r="C25" s="26" t="s">
        <v>14</v>
      </c>
      <c r="D25" s="27">
        <v>0</v>
      </c>
      <c r="E25" s="22" t="s">
        <v>26</v>
      </c>
    </row>
    <row r="26" spans="2:5" x14ac:dyDescent="0.3">
      <c r="B26" s="25">
        <v>9</v>
      </c>
      <c r="C26" s="26" t="s">
        <v>14</v>
      </c>
      <c r="D26" s="27">
        <v>0</v>
      </c>
      <c r="E26" s="22" t="s">
        <v>26</v>
      </c>
    </row>
    <row r="27" spans="2:5" x14ac:dyDescent="0.3">
      <c r="B27" s="25">
        <v>10</v>
      </c>
      <c r="C27" s="26" t="s">
        <v>14</v>
      </c>
      <c r="D27" s="27">
        <v>0</v>
      </c>
      <c r="E27" s="22" t="s">
        <v>26</v>
      </c>
    </row>
    <row r="28" spans="2:5" x14ac:dyDescent="0.3">
      <c r="B28" s="25">
        <v>11</v>
      </c>
      <c r="C28" s="26" t="s">
        <v>14</v>
      </c>
      <c r="D28" s="27">
        <v>0</v>
      </c>
      <c r="E28" s="22" t="s">
        <v>26</v>
      </c>
    </row>
    <row r="29" spans="2:5" x14ac:dyDescent="0.3">
      <c r="B29" s="25">
        <v>12</v>
      </c>
      <c r="C29" s="26" t="s">
        <v>14</v>
      </c>
      <c r="D29" s="27">
        <v>0</v>
      </c>
      <c r="E29" s="22" t="s">
        <v>26</v>
      </c>
    </row>
    <row r="30" spans="2:5" x14ac:dyDescent="0.3">
      <c r="B30" s="25">
        <v>13</v>
      </c>
      <c r="C30" s="26" t="s">
        <v>14</v>
      </c>
      <c r="D30" s="27">
        <v>0</v>
      </c>
      <c r="E30" s="22" t="s">
        <v>26</v>
      </c>
    </row>
    <row r="31" spans="2:5" x14ac:dyDescent="0.3">
      <c r="B31" s="25">
        <v>14</v>
      </c>
      <c r="C31" s="26" t="s">
        <v>14</v>
      </c>
      <c r="D31" s="27">
        <v>0</v>
      </c>
      <c r="E31" s="22" t="s">
        <v>26</v>
      </c>
    </row>
    <row r="32" spans="2:5" x14ac:dyDescent="0.3">
      <c r="B32" s="25">
        <v>15</v>
      </c>
      <c r="C32" s="26" t="s">
        <v>14</v>
      </c>
      <c r="D32" s="27">
        <v>0</v>
      </c>
      <c r="E32" s="22" t="s">
        <v>26</v>
      </c>
    </row>
    <row r="33" spans="2:5" ht="15" thickBot="1" x14ac:dyDescent="0.35">
      <c r="B33" s="28" t="s">
        <v>32</v>
      </c>
      <c r="C33" s="29"/>
      <c r="D33" s="30">
        <f>SUBTOTAL(109,Table354911133840424446[Beløb])</f>
        <v>0</v>
      </c>
      <c r="E33" s="31"/>
    </row>
    <row r="34" spans="2:5" ht="15" thickBot="1" x14ac:dyDescent="0.35">
      <c r="B34" s="15"/>
      <c r="D34" s="32"/>
    </row>
    <row r="35" spans="2:5" ht="16.2" x14ac:dyDescent="0.3">
      <c r="B35" s="142" t="s">
        <v>45</v>
      </c>
      <c r="C35" s="143"/>
      <c r="D35" s="143"/>
      <c r="E35" s="144"/>
    </row>
    <row r="36" spans="2:5" ht="15" customHeight="1" x14ac:dyDescent="0.3">
      <c r="B36" s="139"/>
      <c r="C36" s="140"/>
      <c r="D36" s="140"/>
      <c r="E36" s="141"/>
    </row>
    <row r="37" spans="2:5" x14ac:dyDescent="0.3">
      <c r="B37" s="43" t="s">
        <v>1</v>
      </c>
      <c r="C37" s="43" t="s">
        <v>0</v>
      </c>
      <c r="D37" s="37" t="s">
        <v>2</v>
      </c>
      <c r="E37" s="43" t="s">
        <v>26</v>
      </c>
    </row>
    <row r="38" spans="2:5" x14ac:dyDescent="0.3">
      <c r="B38" s="25">
        <v>1</v>
      </c>
      <c r="C38" s="26" t="s">
        <v>14</v>
      </c>
      <c r="D38" s="27">
        <v>0</v>
      </c>
      <c r="E38" s="22" t="s">
        <v>26</v>
      </c>
    </row>
    <row r="39" spans="2:5" x14ac:dyDescent="0.3">
      <c r="B39" s="25">
        <v>2</v>
      </c>
      <c r="C39" s="26" t="s">
        <v>14</v>
      </c>
      <c r="D39" s="27">
        <v>0</v>
      </c>
      <c r="E39" s="22" t="s">
        <v>26</v>
      </c>
    </row>
    <row r="40" spans="2:5" x14ac:dyDescent="0.3">
      <c r="B40" s="25">
        <v>3</v>
      </c>
      <c r="C40" s="26" t="s">
        <v>14</v>
      </c>
      <c r="D40" s="27">
        <v>0</v>
      </c>
      <c r="E40" s="22" t="s">
        <v>26</v>
      </c>
    </row>
    <row r="41" spans="2:5" x14ac:dyDescent="0.3">
      <c r="B41" s="25">
        <v>4</v>
      </c>
      <c r="C41" s="26" t="s">
        <v>14</v>
      </c>
      <c r="D41" s="27">
        <v>0</v>
      </c>
      <c r="E41" s="22" t="s">
        <v>26</v>
      </c>
    </row>
    <row r="42" spans="2:5" x14ac:dyDescent="0.3">
      <c r="B42" s="25">
        <v>5</v>
      </c>
      <c r="C42" s="26" t="s">
        <v>14</v>
      </c>
      <c r="D42" s="27">
        <v>0</v>
      </c>
      <c r="E42" s="22" t="s">
        <v>26</v>
      </c>
    </row>
    <row r="43" spans="2:5" x14ac:dyDescent="0.3">
      <c r="B43" s="25">
        <v>6</v>
      </c>
      <c r="C43" s="26" t="s">
        <v>14</v>
      </c>
      <c r="D43" s="27">
        <v>0</v>
      </c>
      <c r="E43" s="22" t="s">
        <v>26</v>
      </c>
    </row>
    <row r="44" spans="2:5" x14ac:dyDescent="0.3">
      <c r="B44" s="25">
        <v>7</v>
      </c>
      <c r="C44" s="26" t="s">
        <v>14</v>
      </c>
      <c r="D44" s="27">
        <v>0</v>
      </c>
      <c r="E44" s="22" t="s">
        <v>26</v>
      </c>
    </row>
    <row r="45" spans="2:5" x14ac:dyDescent="0.3">
      <c r="B45" s="25">
        <v>8</v>
      </c>
      <c r="C45" s="26" t="s">
        <v>14</v>
      </c>
      <c r="D45" s="27">
        <v>0</v>
      </c>
      <c r="E45" s="22" t="s">
        <v>26</v>
      </c>
    </row>
    <row r="46" spans="2:5" x14ac:dyDescent="0.3">
      <c r="B46" s="25">
        <v>9</v>
      </c>
      <c r="C46" s="26" t="s">
        <v>14</v>
      </c>
      <c r="D46" s="27">
        <v>0</v>
      </c>
      <c r="E46" s="22" t="s">
        <v>26</v>
      </c>
    </row>
    <row r="47" spans="2:5" x14ac:dyDescent="0.3">
      <c r="B47" s="25">
        <v>10</v>
      </c>
      <c r="C47" s="26" t="s">
        <v>14</v>
      </c>
      <c r="D47" s="27">
        <v>0</v>
      </c>
      <c r="E47" s="22" t="s">
        <v>26</v>
      </c>
    </row>
    <row r="48" spans="2:5" x14ac:dyDescent="0.3">
      <c r="B48" s="25">
        <v>11</v>
      </c>
      <c r="C48" s="26" t="s">
        <v>14</v>
      </c>
      <c r="D48" s="27">
        <v>0</v>
      </c>
      <c r="E48" s="22" t="s">
        <v>26</v>
      </c>
    </row>
    <row r="49" spans="2:5" x14ac:dyDescent="0.3">
      <c r="B49" s="25">
        <v>12</v>
      </c>
      <c r="C49" s="26" t="s">
        <v>14</v>
      </c>
      <c r="D49" s="27">
        <v>0</v>
      </c>
      <c r="E49" s="22" t="s">
        <v>26</v>
      </c>
    </row>
    <row r="50" spans="2:5" x14ac:dyDescent="0.3">
      <c r="B50" s="25">
        <v>13</v>
      </c>
      <c r="C50" s="26" t="s">
        <v>14</v>
      </c>
      <c r="D50" s="27">
        <v>0</v>
      </c>
      <c r="E50" s="22" t="s">
        <v>26</v>
      </c>
    </row>
    <row r="51" spans="2:5" x14ac:dyDescent="0.3">
      <c r="B51" s="25">
        <v>14</v>
      </c>
      <c r="C51" s="26" t="s">
        <v>14</v>
      </c>
      <c r="D51" s="27">
        <v>0</v>
      </c>
      <c r="E51" s="22" t="s">
        <v>26</v>
      </c>
    </row>
    <row r="52" spans="2:5" x14ac:dyDescent="0.3">
      <c r="B52" s="25">
        <v>15</v>
      </c>
      <c r="C52" s="26" t="s">
        <v>14</v>
      </c>
      <c r="D52" s="27">
        <v>0</v>
      </c>
      <c r="E52" s="22" t="s">
        <v>26</v>
      </c>
    </row>
    <row r="53" spans="2:5" x14ac:dyDescent="0.3">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48" priority="27">
      <formula>IF($D$4 &lt;&gt;"Angiv navn",1,0)</formula>
    </cfRule>
  </conditionalFormatting>
  <conditionalFormatting sqref="D6">
    <cfRule type="expression" dxfId="47" priority="26">
      <formula>IF($D$6&lt;&gt;"Angiv arrangementsstype",1,0)</formula>
    </cfRule>
  </conditionalFormatting>
  <conditionalFormatting sqref="D5">
    <cfRule type="expression" dxfId="46" priority="25">
      <formula>IF($D$5&lt;&gt;"Angiv sted",1,0)</formula>
    </cfRule>
  </conditionalFormatting>
  <conditionalFormatting sqref="D7">
    <cfRule type="expression" dxfId="45" priority="24">
      <formula>IF($D$7&lt;&gt;"Angiv antal",1,0)</formula>
    </cfRule>
  </conditionalFormatting>
  <conditionalFormatting sqref="D10:D11">
    <cfRule type="expression" dxfId="44" priority="28">
      <formula>IF(AND($D$10&lt;&gt;"Vælg dato",#REF!="Ja"),1,0)</formula>
    </cfRule>
  </conditionalFormatting>
  <conditionalFormatting sqref="D12">
    <cfRule type="expression" dxfId="43" priority="29">
      <formula>IF(AND($D$12&lt;&gt;"Angiv antal",#REF!="Ja"),1,0)</formula>
    </cfRule>
  </conditionalFormatting>
  <conditionalFormatting sqref="D9:E12">
    <cfRule type="expression" dxfId="42" priority="31">
      <formula>IF(#REF!&lt;&gt;"Ja",1,0)</formula>
    </cfRule>
  </conditionalFormatting>
  <conditionalFormatting sqref="E10:E12">
    <cfRule type="expression" dxfId="41" priority="33">
      <formula>IF(AND($E$10&lt;&gt;"Vælg dato",#REF!="Ja"),1,0)</formula>
    </cfRule>
  </conditionalFormatting>
  <conditionalFormatting sqref="E18:E32 E38:E52">
    <cfRule type="expression" dxfId="40" priority="20">
      <formula>IF(E18&lt;&gt;"Beskrivelse af post",1,0)</formula>
    </cfRule>
    <cfRule type="expression" dxfId="39" priority="21">
      <formula>C18 = "Øvrige"</formula>
    </cfRule>
  </conditionalFormatting>
  <conditionalFormatting sqref="C18:C32">
    <cfRule type="expression" dxfId="38" priority="15">
      <formula>IF(C18&lt;&gt;"Vælg eller skriv post",1,0)</formula>
    </cfRule>
  </conditionalFormatting>
  <conditionalFormatting sqref="C38">
    <cfRule type="expression" dxfId="37" priority="14">
      <formula>IF(C38&lt;&gt;"Vælg eller skriv post",1,0)</formula>
    </cfRule>
  </conditionalFormatting>
  <conditionalFormatting sqref="C39:C52">
    <cfRule type="expression" dxfId="36" priority="13">
      <formula>IF(C39&lt;&gt;"Vælg eller skriv post",1,0)</formula>
    </cfRule>
  </conditionalFormatting>
  <conditionalFormatting sqref="B9:C9 B10 B12">
    <cfRule type="expression" dxfId="35" priority="12">
      <formula>IF(#REF!&lt;&gt;"Ja",1,0)</formula>
    </cfRule>
  </conditionalFormatting>
  <conditionalFormatting sqref="C12">
    <cfRule type="expression" dxfId="34" priority="10">
      <formula>#REF!&lt;&gt;"Ja"</formula>
    </cfRule>
  </conditionalFormatting>
  <conditionalFormatting sqref="C10 C12">
    <cfRule type="expression" dxfId="33" priority="11">
      <formula>IF(#REF!&lt;&gt;"Ja",1,0)</formula>
    </cfRule>
  </conditionalFormatting>
  <conditionalFormatting sqref="D11:E11">
    <cfRule type="expression" dxfId="32" priority="9">
      <formula>IF(AND($D$12&lt;&gt;"Angiv antal",#REF!="Ja"),1,0)</formula>
    </cfRule>
  </conditionalFormatting>
  <conditionalFormatting sqref="C11">
    <cfRule type="expression" dxfId="31" priority="7">
      <formula>IF(AND($D$10&lt;&gt;"Vælg dato",#REF!="Ja"),1,0)</formula>
    </cfRule>
  </conditionalFormatting>
  <conditionalFormatting sqref="C11">
    <cfRule type="expression" dxfId="30" priority="8">
      <formula>IF(#REF!&lt;&gt;"Ja",1,0)</formula>
    </cfRule>
  </conditionalFormatting>
  <conditionalFormatting sqref="C11">
    <cfRule type="expression" dxfId="29" priority="6">
      <formula>IF(AND($D$12&lt;&gt;"Angiv antal",#REF!="Ja"),1,0)</formula>
    </cfRule>
  </conditionalFormatting>
  <conditionalFormatting sqref="B11">
    <cfRule type="expression" dxfId="28" priority="4">
      <formula>IF(AND($D$10&lt;&gt;"Vælg dato",#REF!="Ja"),1,0)</formula>
    </cfRule>
  </conditionalFormatting>
  <conditionalFormatting sqref="B11">
    <cfRule type="expression" dxfId="27" priority="5">
      <formula>IF(#REF!&lt;&gt;"Ja",1,0)</formula>
    </cfRule>
  </conditionalFormatting>
  <conditionalFormatting sqref="B11">
    <cfRule type="expression" dxfId="26" priority="3">
      <formula>IF(AND($D$12&lt;&gt;"Angiv antal",#REF!="Ja"),1,0)</formula>
    </cfRule>
  </conditionalFormatting>
  <conditionalFormatting sqref="E12">
    <cfRule type="expression" dxfId="25" priority="1">
      <formula>IF(AND($D$12&lt;&gt;"Angiv antal",#REF!="Ja"),1,0)</formula>
    </cfRule>
  </conditionalFormatting>
  <conditionalFormatting sqref="E12">
    <cfRule type="expression" dxfId="24" priority="2">
      <formula>IF(AND($D$10&lt;&gt;"Vælg dato",#REF!="Ja"),1,0)</formula>
    </cfRule>
  </conditionalFormatting>
  <dataValidations xWindow="471" yWindow="443" count="4">
    <dataValidation showErrorMessage="1" promptTitle="Forklaring" prompt="Datoen angiver den første dato du havde planlagt at afholde arrangementet._x000a_" sqref="E11:E12 B11:D11"/>
    <dataValidation allowBlank="1" showInputMessage="1" showErrorMessage="1" promptTitle="Forklaring" prompt="Antal deltagere per afvikling skal opgøres som det mindste antal samtidige deltagere til arrangementet" sqref="D7"/>
    <dataValidation allowBlank="1" sqref="D6"/>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xWindow="471" yWindow="443"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showInputMessage="1" showErrorMessage="1" promptTitle="Forklaring" prompt="Datoen angiver den sidste dato du havde planlagt at afholde arrangementet.">
          <x14:formula1>
            <xm:f>List!$Q$4:$Q$64</xm:f>
          </x14:formula1>
          <xm:sqref>E10</xm:sqref>
        </x14:dataValidation>
        <x14:dataValidation type="list" showInputMessage="1" showErrorMessage="1" promptTitle="Forklaring" prompt="Datoen angiver den første dato du havde planlagt at afholde arrangementet._x000a_">
          <x14:formula1>
            <xm:f>List!$Q$4:$Q$64</xm:f>
          </x14:formula1>
          <xm:sqref>D10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65"/>
  <sheetViews>
    <sheetView topLeftCell="J1" zoomScale="89" zoomScaleNormal="130" workbookViewId="0">
      <selection activeCell="Q65" sqref="Q65"/>
    </sheetView>
  </sheetViews>
  <sheetFormatPr defaultRowHeight="14.4" x14ac:dyDescent="0.3"/>
  <cols>
    <col min="2" max="2" width="68.44140625" customWidth="1"/>
    <col min="4" max="4" width="9.5546875" bestFit="1" customWidth="1"/>
    <col min="5" max="5" width="33.44140625" customWidth="1"/>
    <col min="6" max="6" width="41.44140625" bestFit="1" customWidth="1"/>
    <col min="7" max="7" width="19" customWidth="1"/>
    <col min="8" max="8" width="45" bestFit="1" customWidth="1"/>
    <col min="9" max="9" width="12" customWidth="1"/>
    <col min="11" max="11" width="20" bestFit="1" customWidth="1"/>
    <col min="12" max="12" width="20" customWidth="1"/>
    <col min="14" max="14" width="12.44140625" bestFit="1" customWidth="1"/>
    <col min="15" max="15" width="12.44140625" customWidth="1"/>
    <col min="17" max="17" width="11" bestFit="1" customWidth="1"/>
    <col min="19" max="19" width="54.5546875" bestFit="1" customWidth="1"/>
  </cols>
  <sheetData>
    <row r="1" spans="1:19" x14ac:dyDescent="0.3">
      <c r="E1" s="4"/>
      <c r="F1" s="4"/>
      <c r="G1" s="4"/>
      <c r="H1" s="4" t="s">
        <v>57</v>
      </c>
      <c r="I1" s="4"/>
      <c r="J1" s="4"/>
      <c r="M1" s="4"/>
      <c r="P1" s="4"/>
    </row>
    <row r="2" spans="1:19" x14ac:dyDescent="0.3">
      <c r="B2" s="1" t="s">
        <v>6</v>
      </c>
      <c r="D2" s="1" t="s">
        <v>3</v>
      </c>
      <c r="E2" s="1" t="s">
        <v>0</v>
      </c>
      <c r="F2" s="1" t="s">
        <v>42</v>
      </c>
      <c r="G2" s="1" t="s">
        <v>33</v>
      </c>
      <c r="H2" s="2" t="s">
        <v>0</v>
      </c>
      <c r="I2" s="2"/>
      <c r="J2" s="4" t="s">
        <v>11</v>
      </c>
      <c r="K2" t="s">
        <v>27</v>
      </c>
      <c r="M2" s="4" t="s">
        <v>11</v>
      </c>
      <c r="N2" t="s">
        <v>8</v>
      </c>
      <c r="P2" s="4" t="s">
        <v>11</v>
      </c>
      <c r="Q2" t="s">
        <v>5</v>
      </c>
      <c r="S2" t="s">
        <v>0</v>
      </c>
    </row>
    <row r="3" spans="1:19" x14ac:dyDescent="0.3">
      <c r="A3" s="4" t="s">
        <v>11</v>
      </c>
      <c r="B3" s="2" t="s">
        <v>24</v>
      </c>
      <c r="D3" s="4" t="s">
        <v>11</v>
      </c>
      <c r="E3" s="6" t="s">
        <v>21</v>
      </c>
      <c r="F3" s="6"/>
      <c r="G3" s="4" t="s">
        <v>11</v>
      </c>
      <c r="H3" s="48" t="s">
        <v>58</v>
      </c>
      <c r="K3" t="s">
        <v>28</v>
      </c>
      <c r="N3" t="s">
        <v>15</v>
      </c>
      <c r="Q3" s="3" t="s">
        <v>16</v>
      </c>
      <c r="S3" s="48" t="s">
        <v>72</v>
      </c>
    </row>
    <row r="4" spans="1:19" x14ac:dyDescent="0.3">
      <c r="B4" t="s">
        <v>20</v>
      </c>
      <c r="E4" s="6" t="s">
        <v>36</v>
      </c>
      <c r="F4" s="6"/>
      <c r="H4" s="48" t="s">
        <v>59</v>
      </c>
      <c r="K4" t="s">
        <v>7</v>
      </c>
      <c r="N4" t="s">
        <v>10</v>
      </c>
      <c r="Q4" s="3">
        <v>44317</v>
      </c>
      <c r="S4" s="48" t="s">
        <v>73</v>
      </c>
    </row>
    <row r="5" spans="1:19" x14ac:dyDescent="0.3">
      <c r="B5" t="s">
        <v>19</v>
      </c>
      <c r="E5" s="6" t="s">
        <v>37</v>
      </c>
      <c r="F5" s="6"/>
      <c r="H5" s="48" t="s">
        <v>60</v>
      </c>
      <c r="K5" t="s">
        <v>35</v>
      </c>
      <c r="N5" t="s">
        <v>9</v>
      </c>
      <c r="Q5" s="3">
        <v>44318</v>
      </c>
      <c r="S5" s="48" t="s">
        <v>74</v>
      </c>
    </row>
    <row r="6" spans="1:19" x14ac:dyDescent="0.3">
      <c r="B6" t="s">
        <v>17</v>
      </c>
      <c r="E6" s="6" t="s">
        <v>23</v>
      </c>
      <c r="F6" s="6"/>
      <c r="H6" s="48" t="s">
        <v>61</v>
      </c>
      <c r="K6" t="s">
        <v>30</v>
      </c>
      <c r="Q6" s="3">
        <v>44319</v>
      </c>
      <c r="S6" s="48" t="s">
        <v>75</v>
      </c>
    </row>
    <row r="7" spans="1:19" x14ac:dyDescent="0.3">
      <c r="B7" t="s">
        <v>22</v>
      </c>
      <c r="E7" s="6" t="s">
        <v>38</v>
      </c>
      <c r="F7" s="6"/>
      <c r="H7" s="48" t="s">
        <v>62</v>
      </c>
      <c r="K7" t="s">
        <v>29</v>
      </c>
      <c r="Q7" s="3">
        <v>44320</v>
      </c>
      <c r="S7" s="48" t="s">
        <v>76</v>
      </c>
    </row>
    <row r="8" spans="1:19" x14ac:dyDescent="0.3">
      <c r="A8" s="2"/>
      <c r="B8" t="s">
        <v>18</v>
      </c>
      <c r="E8" s="6" t="s">
        <v>39</v>
      </c>
      <c r="F8" s="6"/>
      <c r="G8" s="2"/>
      <c r="H8" s="48" t="s">
        <v>63</v>
      </c>
      <c r="Q8" s="3">
        <v>44321</v>
      </c>
      <c r="S8" s="48" t="s">
        <v>77</v>
      </c>
    </row>
    <row r="9" spans="1:19" x14ac:dyDescent="0.3">
      <c r="B9" s="2" t="s">
        <v>25</v>
      </c>
      <c r="E9" s="6" t="s">
        <v>40</v>
      </c>
      <c r="F9" s="6"/>
      <c r="H9" s="48" t="s">
        <v>64</v>
      </c>
      <c r="Q9" s="3">
        <v>44322</v>
      </c>
      <c r="S9" s="48" t="s">
        <v>78</v>
      </c>
    </row>
    <row r="10" spans="1:19" x14ac:dyDescent="0.3">
      <c r="E10" s="6" t="s">
        <v>41</v>
      </c>
      <c r="F10" s="6"/>
      <c r="H10" s="48" t="s">
        <v>65</v>
      </c>
      <c r="Q10" s="3">
        <v>44323</v>
      </c>
      <c r="S10" s="48" t="s">
        <v>79</v>
      </c>
    </row>
    <row r="11" spans="1:19" x14ac:dyDescent="0.3">
      <c r="E11" s="6" t="s">
        <v>43</v>
      </c>
      <c r="F11" s="6"/>
      <c r="H11" s="48" t="s">
        <v>66</v>
      </c>
      <c r="Q11" s="3">
        <v>44324</v>
      </c>
      <c r="S11" s="48" t="s">
        <v>71</v>
      </c>
    </row>
    <row r="12" spans="1:19" x14ac:dyDescent="0.3">
      <c r="E12" s="6"/>
      <c r="F12" s="6"/>
      <c r="H12" s="48" t="s">
        <v>67</v>
      </c>
      <c r="Q12" s="3">
        <v>44325</v>
      </c>
    </row>
    <row r="13" spans="1:19" x14ac:dyDescent="0.3">
      <c r="E13" s="6"/>
      <c r="F13" s="6"/>
      <c r="H13" s="48" t="s">
        <v>68</v>
      </c>
      <c r="Q13" s="3">
        <v>44326</v>
      </c>
    </row>
    <row r="14" spans="1:19" x14ac:dyDescent="0.3">
      <c r="E14" s="6"/>
      <c r="F14" s="6"/>
      <c r="H14" s="48" t="s">
        <v>69</v>
      </c>
      <c r="Q14" s="3">
        <v>44327</v>
      </c>
    </row>
    <row r="15" spans="1:19" x14ac:dyDescent="0.3">
      <c r="E15" s="6"/>
      <c r="F15" s="6"/>
      <c r="G15" s="2"/>
      <c r="H15" s="48" t="s">
        <v>70</v>
      </c>
      <c r="Q15" s="3">
        <v>44328</v>
      </c>
    </row>
    <row r="16" spans="1:19" x14ac:dyDescent="0.3">
      <c r="E16" s="6"/>
      <c r="F16" s="6"/>
      <c r="H16" s="48" t="s">
        <v>71</v>
      </c>
      <c r="Q16" s="3">
        <v>44329</v>
      </c>
    </row>
    <row r="17" spans="5:17" x14ac:dyDescent="0.3">
      <c r="E17" s="6"/>
      <c r="F17" s="6"/>
      <c r="Q17" s="3">
        <v>44330</v>
      </c>
    </row>
    <row r="18" spans="5:17" x14ac:dyDescent="0.3">
      <c r="E18" s="6"/>
      <c r="F18" s="6"/>
      <c r="Q18" s="3">
        <v>44331</v>
      </c>
    </row>
    <row r="19" spans="5:17" x14ac:dyDescent="0.3">
      <c r="E19" s="6"/>
      <c r="F19" s="6"/>
      <c r="Q19" s="3">
        <v>44332</v>
      </c>
    </row>
    <row r="20" spans="5:17" x14ac:dyDescent="0.3">
      <c r="E20" s="6"/>
      <c r="F20" s="6"/>
      <c r="Q20" s="3">
        <v>44333</v>
      </c>
    </row>
    <row r="21" spans="5:17" x14ac:dyDescent="0.3">
      <c r="E21" s="5"/>
      <c r="F21" s="6"/>
      <c r="Q21" s="3">
        <v>44334</v>
      </c>
    </row>
    <row r="22" spans="5:17" x14ac:dyDescent="0.3">
      <c r="E22" s="5"/>
      <c r="F22" s="6"/>
      <c r="Q22" s="3">
        <v>44335</v>
      </c>
    </row>
    <row r="23" spans="5:17" x14ac:dyDescent="0.3">
      <c r="E23" s="5"/>
      <c r="F23" s="5"/>
      <c r="Q23" s="3">
        <v>44336</v>
      </c>
    </row>
    <row r="24" spans="5:17" x14ac:dyDescent="0.3">
      <c r="E24" s="5"/>
      <c r="F24" s="5"/>
      <c r="Q24" s="3">
        <v>44337</v>
      </c>
    </row>
    <row r="25" spans="5:17" x14ac:dyDescent="0.3">
      <c r="E25" s="6"/>
      <c r="F25" s="5"/>
      <c r="Q25" s="3">
        <v>44338</v>
      </c>
    </row>
    <row r="26" spans="5:17" x14ac:dyDescent="0.3">
      <c r="E26" s="6"/>
      <c r="F26" s="5"/>
      <c r="Q26" s="3">
        <v>44339</v>
      </c>
    </row>
    <row r="27" spans="5:17" x14ac:dyDescent="0.3">
      <c r="E27" s="5"/>
      <c r="F27" s="6"/>
      <c r="Q27" s="3">
        <v>44340</v>
      </c>
    </row>
    <row r="28" spans="5:17" x14ac:dyDescent="0.3">
      <c r="E28" s="6"/>
      <c r="F28" s="6"/>
      <c r="Q28" s="3">
        <v>44341</v>
      </c>
    </row>
    <row r="29" spans="5:17" x14ac:dyDescent="0.3">
      <c r="E29" s="6"/>
      <c r="F29" s="5"/>
      <c r="Q29" s="3">
        <v>44342</v>
      </c>
    </row>
    <row r="30" spans="5:17" x14ac:dyDescent="0.3">
      <c r="E30" s="6"/>
      <c r="F30" s="6"/>
      <c r="Q30" s="3">
        <v>44343</v>
      </c>
    </row>
    <row r="31" spans="5:17" x14ac:dyDescent="0.3">
      <c r="E31" s="6"/>
      <c r="F31" s="6"/>
      <c r="Q31" s="3">
        <v>44344</v>
      </c>
    </row>
    <row r="32" spans="5:17" x14ac:dyDescent="0.3">
      <c r="E32" s="6"/>
      <c r="F32" s="6"/>
      <c r="H32" s="49"/>
      <c r="I32" s="2"/>
      <c r="Q32" s="3">
        <v>44345</v>
      </c>
    </row>
    <row r="33" spans="5:17" x14ac:dyDescent="0.3">
      <c r="E33" s="6"/>
      <c r="F33" s="6"/>
      <c r="Q33" s="3">
        <v>44346</v>
      </c>
    </row>
    <row r="34" spans="5:17" x14ac:dyDescent="0.3">
      <c r="E34" s="6"/>
      <c r="F34" s="6"/>
      <c r="H34" s="2"/>
      <c r="I34" s="2"/>
      <c r="Q34" s="3">
        <v>44347</v>
      </c>
    </row>
    <row r="35" spans="5:17" x14ac:dyDescent="0.3">
      <c r="E35" s="6"/>
      <c r="F35" s="6"/>
      <c r="Q35" s="3">
        <v>44348</v>
      </c>
    </row>
    <row r="36" spans="5:17" x14ac:dyDescent="0.3">
      <c r="F36" s="6"/>
      <c r="Q36" s="3">
        <v>44349</v>
      </c>
    </row>
    <row r="37" spans="5:17" x14ac:dyDescent="0.3">
      <c r="F37" s="6"/>
      <c r="Q37" s="3">
        <v>44350</v>
      </c>
    </row>
    <row r="38" spans="5:17" x14ac:dyDescent="0.3">
      <c r="Q38" s="3">
        <v>44351</v>
      </c>
    </row>
    <row r="39" spans="5:17" x14ac:dyDescent="0.3">
      <c r="Q39" s="3">
        <v>44352</v>
      </c>
    </row>
    <row r="40" spans="5:17" x14ac:dyDescent="0.3">
      <c r="Q40" s="3">
        <v>44353</v>
      </c>
    </row>
    <row r="41" spans="5:17" x14ac:dyDescent="0.3">
      <c r="H41" s="2"/>
      <c r="I41" s="2"/>
      <c r="Q41" s="3">
        <v>44354</v>
      </c>
    </row>
    <row r="42" spans="5:17" x14ac:dyDescent="0.3">
      <c r="Q42" s="3">
        <v>44355</v>
      </c>
    </row>
    <row r="43" spans="5:17" x14ac:dyDescent="0.3">
      <c r="Q43" s="3">
        <v>44356</v>
      </c>
    </row>
    <row r="44" spans="5:17" x14ac:dyDescent="0.3">
      <c r="Q44" s="3">
        <v>44357</v>
      </c>
    </row>
    <row r="45" spans="5:17" x14ac:dyDescent="0.3">
      <c r="Q45" s="3">
        <v>44358</v>
      </c>
    </row>
    <row r="46" spans="5:17" x14ac:dyDescent="0.3">
      <c r="Q46" s="3">
        <v>44359</v>
      </c>
    </row>
    <row r="47" spans="5:17" x14ac:dyDescent="0.3">
      <c r="Q47" s="3">
        <v>44360</v>
      </c>
    </row>
    <row r="48" spans="5:17" x14ac:dyDescent="0.3">
      <c r="Q48" s="3">
        <v>44361</v>
      </c>
    </row>
    <row r="49" spans="17:17" x14ac:dyDescent="0.3">
      <c r="Q49" s="3">
        <v>44362</v>
      </c>
    </row>
    <row r="50" spans="17:17" x14ac:dyDescent="0.3">
      <c r="Q50" s="3">
        <v>44363</v>
      </c>
    </row>
    <row r="51" spans="17:17" x14ac:dyDescent="0.3">
      <c r="Q51" s="3">
        <v>44364</v>
      </c>
    </row>
    <row r="52" spans="17:17" x14ac:dyDescent="0.3">
      <c r="Q52" s="3">
        <v>44365</v>
      </c>
    </row>
    <row r="53" spans="17:17" x14ac:dyDescent="0.3">
      <c r="Q53" s="3">
        <v>44366</v>
      </c>
    </row>
    <row r="54" spans="17:17" x14ac:dyDescent="0.3">
      <c r="Q54" s="3">
        <v>44367</v>
      </c>
    </row>
    <row r="55" spans="17:17" x14ac:dyDescent="0.3">
      <c r="Q55" s="3">
        <v>44368</v>
      </c>
    </row>
    <row r="56" spans="17:17" x14ac:dyDescent="0.3">
      <c r="Q56" s="3">
        <v>44369</v>
      </c>
    </row>
    <row r="57" spans="17:17" x14ac:dyDescent="0.3">
      <c r="Q57" s="3">
        <v>44370</v>
      </c>
    </row>
    <row r="58" spans="17:17" x14ac:dyDescent="0.3">
      <c r="Q58" s="3">
        <v>44371</v>
      </c>
    </row>
    <row r="59" spans="17:17" x14ac:dyDescent="0.3">
      <c r="Q59" s="3">
        <v>44372</v>
      </c>
    </row>
    <row r="60" spans="17:17" x14ac:dyDescent="0.3">
      <c r="Q60" s="3">
        <v>44373</v>
      </c>
    </row>
    <row r="61" spans="17:17" x14ac:dyDescent="0.3">
      <c r="Q61" s="3">
        <v>44374</v>
      </c>
    </row>
    <row r="62" spans="17:17" x14ac:dyDescent="0.3">
      <c r="Q62" s="3">
        <v>44375</v>
      </c>
    </row>
    <row r="63" spans="17:17" x14ac:dyDescent="0.3">
      <c r="Q63" s="3">
        <v>44376</v>
      </c>
    </row>
    <row r="64" spans="17:17" x14ac:dyDescent="0.3">
      <c r="Q64" s="3">
        <v>44377</v>
      </c>
    </row>
    <row r="65" spans="17:17" x14ac:dyDescent="0.3">
      <c r="Q65" s="125"/>
    </row>
  </sheetData>
  <sheetProtection algorithmName="SHA-512" hashValue="RKl/pPSjX6T3vgr6Tn+UkeYXoysca+GwsPrawLr1AFwpELILtj0EeX7rwpMI8D5mT/iXp6g2Owh8VbgEE89Tmw==" saltValue="PwDavb9kdIPB/XdNKi/sjA==" spinCount="100000" sheet="1" objects="1" scenarios="1"/>
  <pageMargins left="0.7" right="0.7" top="0.75" bottom="0.75" header="0.3" footer="0.3"/>
  <pageSetup orientation="portrait" r:id="rId1"/>
  <legacyDrawing r:id="rId2"/>
  <tableParts count="7">
    <tablePart r:id="rId3"/>
    <tablePart r:id="rId4"/>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14"/>
  <sheetViews>
    <sheetView showGridLines="0" zoomScaleNormal="100" workbookViewId="0">
      <selection activeCell="D31" sqref="D31"/>
    </sheetView>
  </sheetViews>
  <sheetFormatPr defaultColWidth="9.44140625" defaultRowHeight="14.4" x14ac:dyDescent="0.3"/>
  <cols>
    <col min="1" max="1" width="1.5546875" style="7" customWidth="1"/>
    <col min="2" max="2" width="11.5546875" style="7" customWidth="1"/>
    <col min="3" max="4" width="33.5546875" style="7" customWidth="1"/>
    <col min="5" max="5" width="60.5546875" style="7" customWidth="1"/>
    <col min="6" max="6" width="18" style="7" customWidth="1"/>
    <col min="7" max="10" width="9.44140625" style="7"/>
    <col min="11" max="11" width="20.44140625" style="7" customWidth="1"/>
    <col min="12" max="16384" width="9.44140625" style="7"/>
  </cols>
  <sheetData>
    <row r="1" spans="2:11" ht="10.35" customHeight="1" thickBot="1" x14ac:dyDescent="0.35">
      <c r="K1" s="8"/>
    </row>
    <row r="2" spans="2:11" ht="19.350000000000001" customHeight="1" x14ac:dyDescent="0.3">
      <c r="B2" s="136" t="s">
        <v>91</v>
      </c>
      <c r="C2" s="137"/>
      <c r="D2" s="137"/>
      <c r="E2" s="138"/>
      <c r="K2" s="8"/>
    </row>
    <row r="3" spans="2:11" ht="15" customHeight="1" x14ac:dyDescent="0.3">
      <c r="B3" s="130" t="s">
        <v>92</v>
      </c>
      <c r="C3" s="131"/>
      <c r="D3" s="131" t="s">
        <v>87</v>
      </c>
      <c r="E3" s="134"/>
      <c r="K3" s="8"/>
    </row>
    <row r="4" spans="2:11" ht="15" customHeight="1" x14ac:dyDescent="0.3">
      <c r="B4" s="130"/>
      <c r="C4" s="131"/>
      <c r="D4" s="131"/>
      <c r="E4" s="134"/>
      <c r="K4" s="8"/>
    </row>
    <row r="5" spans="2:11" ht="15" customHeight="1" x14ac:dyDescent="0.3">
      <c r="B5" s="130"/>
      <c r="C5" s="131"/>
      <c r="D5" s="131"/>
      <c r="E5" s="134"/>
      <c r="K5" s="8"/>
    </row>
    <row r="6" spans="2:11" ht="15" customHeight="1" x14ac:dyDescent="0.3">
      <c r="B6" s="130"/>
      <c r="C6" s="131"/>
      <c r="D6" s="131"/>
      <c r="E6" s="134"/>
      <c r="K6" s="8"/>
    </row>
    <row r="7" spans="2:11" ht="15" customHeight="1" x14ac:dyDescent="0.3">
      <c r="B7" s="130"/>
      <c r="C7" s="131"/>
      <c r="D7" s="131"/>
      <c r="E7" s="134"/>
      <c r="F7" s="14"/>
      <c r="G7" s="14"/>
      <c r="K7" s="15"/>
    </row>
    <row r="8" spans="2:11" ht="15" customHeight="1" x14ac:dyDescent="0.3">
      <c r="B8" s="130"/>
      <c r="C8" s="131"/>
      <c r="D8" s="131"/>
      <c r="E8" s="134"/>
      <c r="F8" s="17"/>
      <c r="G8" s="17"/>
    </row>
    <row r="9" spans="2:11" ht="15" customHeight="1" x14ac:dyDescent="0.3">
      <c r="B9" s="130"/>
      <c r="C9" s="131"/>
      <c r="D9" s="131"/>
      <c r="E9" s="134"/>
      <c r="F9" s="17"/>
      <c r="G9" s="17"/>
    </row>
    <row r="10" spans="2:11" x14ac:dyDescent="0.3">
      <c r="B10" s="130"/>
      <c r="C10" s="131"/>
      <c r="D10" s="131"/>
      <c r="E10" s="134"/>
      <c r="F10" s="17"/>
      <c r="G10" s="17"/>
    </row>
    <row r="11" spans="2:11" ht="15" customHeight="1" x14ac:dyDescent="0.3">
      <c r="B11" s="130"/>
      <c r="C11" s="131"/>
      <c r="D11" s="131"/>
      <c r="E11" s="134"/>
    </row>
    <row r="12" spans="2:11" ht="15" customHeight="1" x14ac:dyDescent="0.3">
      <c r="B12" s="130"/>
      <c r="C12" s="131"/>
      <c r="D12" s="131"/>
      <c r="E12" s="134"/>
    </row>
    <row r="13" spans="2:11" ht="15" customHeight="1" x14ac:dyDescent="0.3">
      <c r="B13" s="130"/>
      <c r="C13" s="131"/>
      <c r="D13" s="131"/>
      <c r="E13" s="134"/>
    </row>
    <row r="14" spans="2:11" ht="15" customHeight="1" thickBot="1" x14ac:dyDescent="0.35">
      <c r="B14" s="132"/>
      <c r="C14" s="133"/>
      <c r="D14" s="133"/>
      <c r="E14" s="135"/>
    </row>
  </sheetData>
  <dataConsolidate/>
  <mergeCells count="3">
    <mergeCell ref="B3:C14"/>
    <mergeCell ref="D3:E14"/>
    <mergeCell ref="B2:E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B1:K58"/>
  <sheetViews>
    <sheetView showGridLines="0" topLeftCell="A4" zoomScaleNormal="100" workbookViewId="0">
      <selection activeCell="D13" sqref="D13"/>
    </sheetView>
  </sheetViews>
  <sheetFormatPr defaultColWidth="9.44140625" defaultRowHeight="14.4" x14ac:dyDescent="0.3"/>
  <cols>
    <col min="1" max="1" width="1.5546875" style="7" customWidth="1"/>
    <col min="2" max="2" width="11.5546875" style="7" customWidth="1"/>
    <col min="3" max="4" width="33.5546875" style="7" customWidth="1"/>
    <col min="5" max="5" width="60.5546875" style="7" customWidth="1"/>
    <col min="6" max="6" width="18" style="7" customWidth="1"/>
    <col min="7" max="10" width="9.44140625" style="7"/>
    <col min="11" max="11" width="20.44140625" style="7" customWidth="1"/>
    <col min="12" max="16384" width="9.44140625" style="7"/>
  </cols>
  <sheetData>
    <row r="1" spans="2:11" ht="10.35" customHeight="1" thickBot="1" x14ac:dyDescent="0.35">
      <c r="K1" s="8"/>
    </row>
    <row r="2" spans="2:11" ht="19.350000000000001" customHeight="1" x14ac:dyDescent="0.3">
      <c r="B2" s="136" t="s">
        <v>51</v>
      </c>
      <c r="C2" s="137"/>
      <c r="D2" s="137"/>
      <c r="E2" s="138"/>
      <c r="K2" s="8"/>
    </row>
    <row r="3" spans="2:11" ht="15" customHeight="1" x14ac:dyDescent="0.3">
      <c r="B3" s="9"/>
      <c r="C3" s="10"/>
      <c r="D3" s="11"/>
      <c r="E3" s="12"/>
      <c r="K3" s="8"/>
    </row>
    <row r="4" spans="2:11" ht="15" customHeight="1" x14ac:dyDescent="0.3">
      <c r="B4" s="147" t="s">
        <v>54</v>
      </c>
      <c r="C4" s="148"/>
      <c r="D4" s="112"/>
      <c r="E4" s="12"/>
      <c r="K4" s="8"/>
    </row>
    <row r="5" spans="2:11" ht="15" customHeight="1" x14ac:dyDescent="0.3">
      <c r="B5" s="147" t="s">
        <v>34</v>
      </c>
      <c r="C5" s="148"/>
      <c r="D5" s="113"/>
      <c r="E5" s="12"/>
      <c r="K5" s="8"/>
    </row>
    <row r="6" spans="2:11" ht="15" customHeight="1" x14ac:dyDescent="0.3">
      <c r="B6" s="147" t="s">
        <v>80</v>
      </c>
      <c r="C6" s="148"/>
      <c r="D6" s="114"/>
      <c r="E6" s="12"/>
      <c r="K6" s="8"/>
    </row>
    <row r="7" spans="2:11" ht="15" customHeight="1" x14ac:dyDescent="0.3">
      <c r="B7" s="147" t="s">
        <v>55</v>
      </c>
      <c r="C7" s="148"/>
      <c r="D7" s="105"/>
      <c r="E7" s="12"/>
      <c r="F7" s="14"/>
      <c r="G7" s="14"/>
      <c r="K7" s="15"/>
    </row>
    <row r="8" spans="2:11" ht="15" customHeight="1" x14ac:dyDescent="0.3">
      <c r="B8" s="149" t="s">
        <v>85</v>
      </c>
      <c r="C8" s="150"/>
      <c r="D8" s="106"/>
      <c r="E8" s="12"/>
      <c r="F8" s="17"/>
      <c r="G8" s="17"/>
    </row>
    <row r="9" spans="2:11" ht="15" customHeight="1" x14ac:dyDescent="0.3">
      <c r="B9" s="58"/>
      <c r="C9" s="59" t="s">
        <v>52</v>
      </c>
      <c r="D9" s="107"/>
      <c r="E9" s="12"/>
      <c r="F9" s="17"/>
      <c r="G9" s="17"/>
    </row>
    <row r="10" spans="2:11" ht="16.2" x14ac:dyDescent="0.3">
      <c r="B10" s="149" t="s">
        <v>84</v>
      </c>
      <c r="C10" s="150"/>
      <c r="D10" s="108"/>
      <c r="E10" s="12"/>
      <c r="F10" s="17"/>
      <c r="G10" s="17"/>
    </row>
    <row r="11" spans="2:11" ht="15" customHeight="1" x14ac:dyDescent="0.3">
      <c r="B11" s="19"/>
      <c r="C11" s="11"/>
      <c r="D11" s="11"/>
      <c r="E11" s="12"/>
    </row>
    <row r="12" spans="2:11" ht="15" customHeight="1" x14ac:dyDescent="0.3">
      <c r="B12" s="13"/>
      <c r="C12" s="18"/>
      <c r="D12" s="20" t="s">
        <v>12</v>
      </c>
      <c r="E12" s="21" t="s">
        <v>13</v>
      </c>
    </row>
    <row r="13" spans="2:11" ht="15" customHeight="1" x14ac:dyDescent="0.3">
      <c r="B13" s="13"/>
      <c r="C13" s="16" t="s">
        <v>83</v>
      </c>
      <c r="D13" s="111" t="s">
        <v>16</v>
      </c>
      <c r="E13" s="115" t="s">
        <v>16</v>
      </c>
    </row>
    <row r="14" spans="2:11" ht="15" customHeight="1" x14ac:dyDescent="0.3">
      <c r="B14" s="120"/>
      <c r="C14" s="119"/>
      <c r="D14" s="119"/>
      <c r="E14" s="116"/>
    </row>
    <row r="15" spans="2:11" ht="15" customHeight="1" thickBot="1" x14ac:dyDescent="0.35">
      <c r="B15" s="34"/>
      <c r="C15" s="35" t="s">
        <v>82</v>
      </c>
      <c r="D15" s="117"/>
      <c r="E15" s="118"/>
    </row>
    <row r="16" spans="2:11" ht="15" customHeight="1" thickBot="1" x14ac:dyDescent="0.35"/>
    <row r="17" spans="2:5" ht="15" customHeight="1" x14ac:dyDescent="0.3">
      <c r="B17" s="136" t="s">
        <v>81</v>
      </c>
      <c r="C17" s="137"/>
      <c r="D17" s="137"/>
      <c r="E17" s="138"/>
    </row>
    <row r="18" spans="2:5" ht="27.75" customHeight="1" thickBot="1" x14ac:dyDescent="0.35">
      <c r="B18" s="145" t="s">
        <v>81</v>
      </c>
      <c r="C18" s="146"/>
      <c r="D18" s="97">
        <v>0</v>
      </c>
      <c r="E18" s="52"/>
    </row>
    <row r="19" spans="2:5" ht="15" customHeight="1" thickBot="1" x14ac:dyDescent="0.35"/>
    <row r="20" spans="2:5" ht="19.350000000000001" customHeight="1" x14ac:dyDescent="0.3">
      <c r="B20" s="136" t="s">
        <v>31</v>
      </c>
      <c r="C20" s="137"/>
      <c r="D20" s="137"/>
      <c r="E20" s="138"/>
    </row>
    <row r="21" spans="2:5" ht="15" customHeight="1" x14ac:dyDescent="0.3">
      <c r="B21" s="24"/>
      <c r="C21" s="11"/>
      <c r="D21" s="11"/>
      <c r="E21" s="23"/>
    </row>
    <row r="22" spans="2:5" x14ac:dyDescent="0.3">
      <c r="B22" s="36" t="s">
        <v>1</v>
      </c>
      <c r="C22" s="37" t="s">
        <v>0</v>
      </c>
      <c r="D22" s="37" t="s">
        <v>2</v>
      </c>
      <c r="E22" s="40" t="s">
        <v>26</v>
      </c>
    </row>
    <row r="23" spans="2:5" x14ac:dyDescent="0.3">
      <c r="B23" s="25">
        <v>1</v>
      </c>
      <c r="C23" s="26" t="s">
        <v>14</v>
      </c>
      <c r="D23" s="27">
        <v>0</v>
      </c>
      <c r="E23" s="22" t="s">
        <v>26</v>
      </c>
    </row>
    <row r="24" spans="2:5" x14ac:dyDescent="0.3">
      <c r="B24" s="25">
        <v>2</v>
      </c>
      <c r="C24" s="26" t="s">
        <v>14</v>
      </c>
      <c r="D24" s="27">
        <v>0</v>
      </c>
      <c r="E24" s="22" t="s">
        <v>26</v>
      </c>
    </row>
    <row r="25" spans="2:5" x14ac:dyDescent="0.3">
      <c r="B25" s="25">
        <v>3</v>
      </c>
      <c r="C25" s="26" t="s">
        <v>14</v>
      </c>
      <c r="D25" s="27">
        <v>0</v>
      </c>
      <c r="E25" s="22" t="s">
        <v>26</v>
      </c>
    </row>
    <row r="26" spans="2:5" x14ac:dyDescent="0.3">
      <c r="B26" s="25">
        <v>4</v>
      </c>
      <c r="C26" s="26" t="s">
        <v>14</v>
      </c>
      <c r="D26" s="27">
        <v>0</v>
      </c>
      <c r="E26" s="22" t="s">
        <v>26</v>
      </c>
    </row>
    <row r="27" spans="2:5" x14ac:dyDescent="0.3">
      <c r="B27" s="25">
        <v>5</v>
      </c>
      <c r="C27" s="26" t="s">
        <v>14</v>
      </c>
      <c r="D27" s="27">
        <v>0</v>
      </c>
      <c r="E27" s="22" t="s">
        <v>26</v>
      </c>
    </row>
    <row r="28" spans="2:5" x14ac:dyDescent="0.3">
      <c r="B28" s="25">
        <v>6</v>
      </c>
      <c r="C28" s="26" t="s">
        <v>14</v>
      </c>
      <c r="D28" s="27">
        <v>0</v>
      </c>
      <c r="E28" s="22" t="s">
        <v>26</v>
      </c>
    </row>
    <row r="29" spans="2:5" x14ac:dyDescent="0.3">
      <c r="B29" s="25">
        <v>7</v>
      </c>
      <c r="C29" s="26" t="s">
        <v>14</v>
      </c>
      <c r="D29" s="27">
        <v>0</v>
      </c>
      <c r="E29" s="22" t="s">
        <v>26</v>
      </c>
    </row>
    <row r="30" spans="2:5" x14ac:dyDescent="0.3">
      <c r="B30" s="25">
        <v>8</v>
      </c>
      <c r="C30" s="26" t="s">
        <v>14</v>
      </c>
      <c r="D30" s="27">
        <v>0</v>
      </c>
      <c r="E30" s="22" t="s">
        <v>26</v>
      </c>
    </row>
    <row r="31" spans="2:5" x14ac:dyDescent="0.3">
      <c r="B31" s="25">
        <v>9</v>
      </c>
      <c r="C31" s="26" t="s">
        <v>14</v>
      </c>
      <c r="D31" s="27">
        <v>0</v>
      </c>
      <c r="E31" s="22" t="s">
        <v>26</v>
      </c>
    </row>
    <row r="32" spans="2:5" x14ac:dyDescent="0.3">
      <c r="B32" s="25">
        <v>10</v>
      </c>
      <c r="C32" s="26" t="s">
        <v>14</v>
      </c>
      <c r="D32" s="27">
        <v>0</v>
      </c>
      <c r="E32" s="22" t="s">
        <v>26</v>
      </c>
    </row>
    <row r="33" spans="2:5" x14ac:dyDescent="0.3">
      <c r="B33" s="25">
        <v>11</v>
      </c>
      <c r="C33" s="26" t="s">
        <v>14</v>
      </c>
      <c r="D33" s="27">
        <v>0</v>
      </c>
      <c r="E33" s="22" t="s">
        <v>26</v>
      </c>
    </row>
    <row r="34" spans="2:5" x14ac:dyDescent="0.3">
      <c r="B34" s="25">
        <v>12</v>
      </c>
      <c r="C34" s="26" t="s">
        <v>14</v>
      </c>
      <c r="D34" s="27">
        <v>0</v>
      </c>
      <c r="E34" s="22" t="s">
        <v>26</v>
      </c>
    </row>
    <row r="35" spans="2:5" x14ac:dyDescent="0.3">
      <c r="B35" s="25">
        <v>13</v>
      </c>
      <c r="C35" s="26" t="s">
        <v>14</v>
      </c>
      <c r="D35" s="27">
        <v>0</v>
      </c>
      <c r="E35" s="22" t="s">
        <v>26</v>
      </c>
    </row>
    <row r="36" spans="2:5" x14ac:dyDescent="0.3">
      <c r="B36" s="25">
        <v>14</v>
      </c>
      <c r="C36" s="26" t="s">
        <v>14</v>
      </c>
      <c r="D36" s="27">
        <v>0</v>
      </c>
      <c r="E36" s="22" t="s">
        <v>26</v>
      </c>
    </row>
    <row r="37" spans="2:5" x14ac:dyDescent="0.3">
      <c r="B37" s="25">
        <v>15</v>
      </c>
      <c r="C37" s="26" t="s">
        <v>14</v>
      </c>
      <c r="D37" s="27">
        <v>0</v>
      </c>
      <c r="E37" s="22" t="s">
        <v>26</v>
      </c>
    </row>
    <row r="38" spans="2:5" ht="15" thickBot="1" x14ac:dyDescent="0.35">
      <c r="B38" s="53" t="s">
        <v>32</v>
      </c>
      <c r="C38" s="54"/>
      <c r="D38" s="55">
        <f>SUBTOTAL(109,Table35[Beløb])</f>
        <v>0</v>
      </c>
      <c r="E38" s="56"/>
    </row>
    <row r="39" spans="2:5" ht="15" thickBot="1" x14ac:dyDescent="0.35">
      <c r="B39" s="15"/>
      <c r="D39" s="32"/>
    </row>
    <row r="40" spans="2:5" ht="16.2" x14ac:dyDescent="0.3">
      <c r="B40" s="142" t="s">
        <v>45</v>
      </c>
      <c r="C40" s="143"/>
      <c r="D40" s="143"/>
      <c r="E40" s="144"/>
    </row>
    <row r="41" spans="2:5" ht="15" customHeight="1" x14ac:dyDescent="0.3">
      <c r="B41" s="139"/>
      <c r="C41" s="140"/>
      <c r="D41" s="140"/>
      <c r="E41" s="141"/>
    </row>
    <row r="42" spans="2:5" x14ac:dyDescent="0.3">
      <c r="B42" s="61" t="s">
        <v>1</v>
      </c>
      <c r="C42" s="43" t="s">
        <v>0</v>
      </c>
      <c r="D42" s="37" t="s">
        <v>2</v>
      </c>
      <c r="E42" s="62" t="s">
        <v>26</v>
      </c>
    </row>
    <row r="43" spans="2:5" x14ac:dyDescent="0.3">
      <c r="B43" s="25">
        <v>1</v>
      </c>
      <c r="C43" s="26" t="s">
        <v>14</v>
      </c>
      <c r="D43" s="27">
        <v>0</v>
      </c>
      <c r="E43" s="22" t="s">
        <v>26</v>
      </c>
    </row>
    <row r="44" spans="2:5" x14ac:dyDescent="0.3">
      <c r="B44" s="25">
        <v>2</v>
      </c>
      <c r="C44" s="26" t="s">
        <v>14</v>
      </c>
      <c r="D44" s="27">
        <v>0</v>
      </c>
      <c r="E44" s="22" t="s">
        <v>26</v>
      </c>
    </row>
    <row r="45" spans="2:5" x14ac:dyDescent="0.3">
      <c r="B45" s="25">
        <v>3</v>
      </c>
      <c r="C45" s="26" t="s">
        <v>14</v>
      </c>
      <c r="D45" s="27">
        <v>0</v>
      </c>
      <c r="E45" s="22" t="s">
        <v>26</v>
      </c>
    </row>
    <row r="46" spans="2:5" x14ac:dyDescent="0.3">
      <c r="B46" s="25">
        <v>4</v>
      </c>
      <c r="C46" s="26" t="s">
        <v>14</v>
      </c>
      <c r="D46" s="27">
        <v>0</v>
      </c>
      <c r="E46" s="22" t="s">
        <v>26</v>
      </c>
    </row>
    <row r="47" spans="2:5" x14ac:dyDescent="0.3">
      <c r="B47" s="25">
        <v>5</v>
      </c>
      <c r="C47" s="26" t="s">
        <v>14</v>
      </c>
      <c r="D47" s="27">
        <v>0</v>
      </c>
      <c r="E47" s="22" t="s">
        <v>26</v>
      </c>
    </row>
    <row r="48" spans="2:5" x14ac:dyDescent="0.3">
      <c r="B48" s="25">
        <v>6</v>
      </c>
      <c r="C48" s="26" t="s">
        <v>14</v>
      </c>
      <c r="D48" s="27">
        <v>0</v>
      </c>
      <c r="E48" s="22" t="s">
        <v>26</v>
      </c>
    </row>
    <row r="49" spans="2:5" x14ac:dyDescent="0.3">
      <c r="B49" s="25">
        <v>7</v>
      </c>
      <c r="C49" s="26" t="s">
        <v>14</v>
      </c>
      <c r="D49" s="27">
        <v>0</v>
      </c>
      <c r="E49" s="22" t="s">
        <v>26</v>
      </c>
    </row>
    <row r="50" spans="2:5" x14ac:dyDescent="0.3">
      <c r="B50" s="25">
        <v>8</v>
      </c>
      <c r="C50" s="26" t="s">
        <v>14</v>
      </c>
      <c r="D50" s="27">
        <v>0</v>
      </c>
      <c r="E50" s="22" t="s">
        <v>26</v>
      </c>
    </row>
    <row r="51" spans="2:5" x14ac:dyDescent="0.3">
      <c r="B51" s="25">
        <v>9</v>
      </c>
      <c r="C51" s="26" t="s">
        <v>14</v>
      </c>
      <c r="D51" s="27">
        <v>0</v>
      </c>
      <c r="E51" s="22" t="s">
        <v>26</v>
      </c>
    </row>
    <row r="52" spans="2:5" x14ac:dyDescent="0.3">
      <c r="B52" s="25">
        <v>10</v>
      </c>
      <c r="C52" s="26" t="s">
        <v>14</v>
      </c>
      <c r="D52" s="27">
        <v>0</v>
      </c>
      <c r="E52" s="22" t="s">
        <v>26</v>
      </c>
    </row>
    <row r="53" spans="2:5" x14ac:dyDescent="0.3">
      <c r="B53" s="25">
        <v>11</v>
      </c>
      <c r="C53" s="26" t="s">
        <v>14</v>
      </c>
      <c r="D53" s="27">
        <v>0</v>
      </c>
      <c r="E53" s="22" t="s">
        <v>26</v>
      </c>
    </row>
    <row r="54" spans="2:5" x14ac:dyDescent="0.3">
      <c r="B54" s="25">
        <v>12</v>
      </c>
      <c r="C54" s="26" t="s">
        <v>14</v>
      </c>
      <c r="D54" s="27">
        <v>0</v>
      </c>
      <c r="E54" s="22" t="s">
        <v>26</v>
      </c>
    </row>
    <row r="55" spans="2:5" x14ac:dyDescent="0.3">
      <c r="B55" s="25">
        <v>13</v>
      </c>
      <c r="C55" s="26" t="s">
        <v>14</v>
      </c>
      <c r="D55" s="27">
        <v>0</v>
      </c>
      <c r="E55" s="22" t="s">
        <v>26</v>
      </c>
    </row>
    <row r="56" spans="2:5" x14ac:dyDescent="0.3">
      <c r="B56" s="25">
        <v>14</v>
      </c>
      <c r="C56" s="26" t="s">
        <v>14</v>
      </c>
      <c r="D56" s="27">
        <v>0</v>
      </c>
      <c r="E56" s="22" t="s">
        <v>26</v>
      </c>
    </row>
    <row r="57" spans="2:5" x14ac:dyDescent="0.3">
      <c r="B57" s="25">
        <v>15</v>
      </c>
      <c r="C57" s="26" t="s">
        <v>14</v>
      </c>
      <c r="D57" s="27">
        <v>0</v>
      </c>
      <c r="E57" s="22" t="s">
        <v>26</v>
      </c>
    </row>
    <row r="58" spans="2:5" x14ac:dyDescent="0.3">
      <c r="B58" s="42" t="s">
        <v>47</v>
      </c>
      <c r="C58" s="44"/>
      <c r="D58" s="46">
        <f>SUBTOTAL(109,D43:D57)</f>
        <v>0</v>
      </c>
      <c r="E58" s="45"/>
    </row>
  </sheetData>
  <dataConsolidate/>
  <mergeCells count="12">
    <mergeCell ref="B41:E41"/>
    <mergeCell ref="B20:E20"/>
    <mergeCell ref="B2:E2"/>
    <mergeCell ref="B40:E40"/>
    <mergeCell ref="B17:E17"/>
    <mergeCell ref="B18:C18"/>
    <mergeCell ref="B4:C4"/>
    <mergeCell ref="B5:C5"/>
    <mergeCell ref="B6:C6"/>
    <mergeCell ref="B7:C7"/>
    <mergeCell ref="B8:C8"/>
    <mergeCell ref="B10:C10"/>
  </mergeCells>
  <phoneticPr fontId="2" type="noConversion"/>
  <conditionalFormatting sqref="D7">
    <cfRule type="expression" dxfId="360" priority="49">
      <formula>IF($D$7 &lt;&gt;"Angiv navn",1,0)</formula>
    </cfRule>
  </conditionalFormatting>
  <conditionalFormatting sqref="D9">
    <cfRule type="expression" dxfId="359" priority="48">
      <formula>IF($D$9&lt;&gt;"Angiv arrangementsstype",1,0)</formula>
    </cfRule>
  </conditionalFormatting>
  <conditionalFormatting sqref="D8">
    <cfRule type="expression" dxfId="358" priority="45">
      <formula>IF($D$8&lt;&gt;"Angiv sted",1,0)</formula>
    </cfRule>
  </conditionalFormatting>
  <conditionalFormatting sqref="D10">
    <cfRule type="expression" dxfId="357" priority="44">
      <formula>IF($D$10&lt;&gt;"Angiv antal",1,0)</formula>
    </cfRule>
  </conditionalFormatting>
  <conditionalFormatting sqref="C23:C37">
    <cfRule type="expression" dxfId="356" priority="25">
      <formula>IF(C23&lt;&gt;"Vælg eller skriv post",1,0)</formula>
    </cfRule>
  </conditionalFormatting>
  <conditionalFormatting sqref="D13">
    <cfRule type="expression" dxfId="355" priority="59">
      <formula>IF(AND($D$13&lt;&gt;"Vælg dato",#REF!="Ja"),1,0)</formula>
    </cfRule>
  </conditionalFormatting>
  <conditionalFormatting sqref="C15">
    <cfRule type="expression" dxfId="354" priority="61">
      <formula>#REF!&lt;&gt;"Ja"</formula>
    </cfRule>
  </conditionalFormatting>
  <conditionalFormatting sqref="B12:E13 B15:C15">
    <cfRule type="expression" dxfId="353" priority="62">
      <formula>IF(#REF!&lt;&gt;"Ja",1,0)</formula>
    </cfRule>
  </conditionalFormatting>
  <conditionalFormatting sqref="E13">
    <cfRule type="expression" dxfId="352" priority="67">
      <formula>IF(AND($E$13&lt;&gt;"Vælg dato",#REF!="Ja"),1,0)</formula>
    </cfRule>
  </conditionalFormatting>
  <conditionalFormatting sqref="E23:E37 E43:E57">
    <cfRule type="expression" dxfId="351" priority="15">
      <formula>IF(E23&lt;&gt;"Beskrivelse af post",1,0)</formula>
    </cfRule>
    <cfRule type="expression" dxfId="350" priority="16">
      <formula>C23 = "Øvrige"</formula>
    </cfRule>
  </conditionalFormatting>
  <conditionalFormatting sqref="C44:C57">
    <cfRule type="expression" dxfId="349" priority="4">
      <formula>IF(C44&lt;&gt;"Vælg eller skriv post",1,0)</formula>
    </cfRule>
  </conditionalFormatting>
  <conditionalFormatting sqref="C43">
    <cfRule type="expression" dxfId="348" priority="3">
      <formula>IF(C43&lt;&gt;"Vælg eller skriv post",1,0)</formula>
    </cfRule>
  </conditionalFormatting>
  <conditionalFormatting sqref="D15">
    <cfRule type="expression" dxfId="347" priority="1">
      <formula>IF(AND($D$12&lt;&gt;"Angiv antal",#REF!="Ja"),1,0)</formula>
    </cfRule>
  </conditionalFormatting>
  <conditionalFormatting sqref="D15">
    <cfRule type="expression" dxfId="346" priority="2">
      <formula>IF(#REF!&lt;&gt;"Ja",1,0)</formula>
    </cfRule>
  </conditionalFormatting>
  <dataValidations xWindow="421" yWindow="508" count="3">
    <dataValidation allowBlank="1" sqref="D9"/>
    <dataValidation allowBlank="1" showInputMessage="1" showErrorMessage="1" promptTitle="Forklaring" prompt="Antal deltagere per afvikling skal opgøres som det mindste antal samtidige deltagere til arrangementet" sqref="D10"/>
    <dataValidation showInputMessage="1" showErrorMessage="1" promptTitle="Forklaring" prompt="Skriv antallet af aktiviteter._x000a_" sqref="D15"/>
  </dataValidations>
  <pageMargins left="0.7" right="0.7" top="0.75" bottom="0.75" header="0.3" footer="0.3"/>
  <pageSetup orientation="portrait" r:id="rId1"/>
  <ignoredErrors>
    <ignoredError sqref="C43:C57 C23:C37" listDataValidation="1"/>
  </ignoredErrors>
  <tableParts count="2">
    <tablePart r:id="rId2"/>
    <tablePart r:id="rId3"/>
  </tableParts>
  <extLst>
    <ext xmlns:x14="http://schemas.microsoft.com/office/spreadsheetml/2009/9/main" uri="{CCE6A557-97BC-4b89-ADB6-D9C93CAAB3DF}">
      <x14:dataValidations xmlns:xm="http://schemas.microsoft.com/office/excel/2006/main" xWindow="421" yWindow="508" count="5">
        <x14:dataValidation type="list" allowBlank="1" showInputMessage="1" showErrorMessage="1">
          <x14:formula1>
            <xm:f>List!$S$2:$S$12</xm:f>
          </x14:formula1>
          <xm:sqref>C42</xm:sqref>
        </x14:dataValidation>
        <x14:dataValidation type="list" allowBlank="1">
          <x14:formula1>
            <xm:f>List!$H$4:$H$16</xm:f>
          </x14:formula1>
          <xm:sqref>C23:C37</xm:sqref>
        </x14:dataValidation>
        <x14:dataValidation type="list" allowBlank="1">
          <x14:formula1>
            <xm:f>List!$S$3:$S$11</xm:f>
          </x14:formula1>
          <xm:sqref>C43:C57</xm:sqref>
        </x14:dataValidation>
        <x14:dataValidation type="list" showInputMessage="1" showErrorMessage="1" promptTitle="Forklaring" prompt="Datoen angiver den første dato du havde planlagt at afholde arrangementet._x000a_">
          <x14:formula1>
            <xm:f>List!$Q$4:$Q$64</xm:f>
          </x14:formula1>
          <xm:sqref>D13</xm:sqref>
        </x14:dataValidation>
        <x14:dataValidation type="list" showInputMessage="1" showErrorMessage="1" promptTitle="Forklaring" prompt="Datoen angiver den sidste dato du havde planlagt at afholde arrangementet.">
          <x14:formula1>
            <xm:f>List!$Q$4:$Q$64</xm:f>
          </x14:formula1>
          <xm:sqref>E13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topLeftCell="A3" zoomScaleNormal="100" workbookViewId="0">
      <selection activeCell="B46" sqref="B46:B47"/>
    </sheetView>
  </sheetViews>
  <sheetFormatPr defaultColWidth="9.44140625" defaultRowHeight="14.4" x14ac:dyDescent="0.3"/>
  <cols>
    <col min="1" max="1" width="1.5546875" style="7" customWidth="1"/>
    <col min="2" max="2" width="11.5546875" style="7" customWidth="1"/>
    <col min="3" max="4" width="33.5546875" style="7" customWidth="1"/>
    <col min="5" max="5" width="60.5546875" style="7" customWidth="1"/>
    <col min="6" max="6" width="18" style="7" customWidth="1"/>
    <col min="7" max="10" width="9.44140625" style="7"/>
    <col min="11" max="11" width="20.44140625" style="7" customWidth="1"/>
    <col min="12" max="16384" width="9.44140625" style="7"/>
  </cols>
  <sheetData>
    <row r="1" spans="2:11" ht="10.35" customHeight="1" thickBot="1" x14ac:dyDescent="0.35">
      <c r="K1" s="8"/>
    </row>
    <row r="2" spans="2:11" ht="19.350000000000001" customHeight="1" x14ac:dyDescent="0.3">
      <c r="B2" s="136" t="s">
        <v>51</v>
      </c>
      <c r="C2" s="137"/>
      <c r="D2" s="137"/>
      <c r="E2" s="138"/>
      <c r="K2" s="8"/>
    </row>
    <row r="3" spans="2:11" ht="15" customHeight="1" x14ac:dyDescent="0.3">
      <c r="B3" s="9"/>
      <c r="C3" s="10"/>
      <c r="D3" s="11"/>
      <c r="E3" s="12"/>
      <c r="K3" s="8"/>
    </row>
    <row r="4" spans="2:11" ht="15" customHeight="1" x14ac:dyDescent="0.3">
      <c r="B4" s="147" t="s">
        <v>55</v>
      </c>
      <c r="C4" s="148"/>
      <c r="D4" s="105"/>
      <c r="E4" s="12"/>
      <c r="F4" s="14"/>
      <c r="G4" s="14"/>
      <c r="K4" s="15"/>
    </row>
    <row r="5" spans="2:11" ht="15" customHeight="1" x14ac:dyDescent="0.3">
      <c r="B5" s="149" t="s">
        <v>85</v>
      </c>
      <c r="C5" s="150"/>
      <c r="D5" s="106"/>
      <c r="E5" s="12"/>
      <c r="F5" s="17"/>
      <c r="G5" s="17"/>
    </row>
    <row r="6" spans="2:11" ht="15" customHeight="1" x14ac:dyDescent="0.3">
      <c r="B6" s="58"/>
      <c r="C6" s="59" t="s">
        <v>52</v>
      </c>
      <c r="D6" s="107"/>
      <c r="E6" s="12"/>
      <c r="F6" s="17"/>
      <c r="G6" s="17"/>
    </row>
    <row r="7" spans="2:11" ht="16.2" x14ac:dyDescent="0.3">
      <c r="B7" s="149" t="s">
        <v>84</v>
      </c>
      <c r="C7" s="150"/>
      <c r="D7" s="108"/>
      <c r="E7" s="12"/>
      <c r="F7" s="17"/>
      <c r="G7" s="17"/>
    </row>
    <row r="8" spans="2:11" ht="15" customHeight="1" x14ac:dyDescent="0.3">
      <c r="B8" s="19"/>
      <c r="C8" s="11"/>
      <c r="D8" s="11"/>
      <c r="E8" s="12"/>
    </row>
    <row r="9" spans="2:11" ht="15" customHeight="1" x14ac:dyDescent="0.3">
      <c r="B9" s="13"/>
      <c r="C9" s="18"/>
      <c r="D9" s="20" t="s">
        <v>12</v>
      </c>
      <c r="E9" s="21" t="s">
        <v>13</v>
      </c>
    </row>
    <row r="10" spans="2:11" ht="15" customHeight="1" x14ac:dyDescent="0.3">
      <c r="B10" s="13"/>
      <c r="C10" s="16" t="s">
        <v>83</v>
      </c>
      <c r="D10" s="111" t="s">
        <v>16</v>
      </c>
      <c r="E10" s="111" t="s">
        <v>16</v>
      </c>
    </row>
    <row r="11" spans="2:11" ht="15" customHeight="1" x14ac:dyDescent="0.3">
      <c r="B11" s="120"/>
      <c r="C11" s="119"/>
      <c r="D11" s="119"/>
      <c r="E11" s="116"/>
    </row>
    <row r="12" spans="2:11" ht="15" customHeight="1" thickBot="1" x14ac:dyDescent="0.35">
      <c r="B12" s="34"/>
      <c r="C12" s="35" t="s">
        <v>82</v>
      </c>
      <c r="D12" s="117"/>
      <c r="E12" s="121"/>
    </row>
    <row r="13" spans="2:11" ht="15" customHeight="1" x14ac:dyDescent="0.3"/>
    <row r="14" spans="2:11" ht="15" customHeight="1" thickBot="1" x14ac:dyDescent="0.35">
      <c r="B14" s="8"/>
      <c r="C14" s="8"/>
      <c r="D14" s="8"/>
      <c r="E14" s="8"/>
      <c r="K14" s="15"/>
    </row>
    <row r="15" spans="2:11" ht="19.350000000000001" customHeight="1" x14ac:dyDescent="0.3">
      <c r="B15" s="136" t="s">
        <v>31</v>
      </c>
      <c r="C15" s="137"/>
      <c r="D15" s="137"/>
      <c r="E15" s="138"/>
    </row>
    <row r="16" spans="2:11" ht="15" customHeight="1" x14ac:dyDescent="0.3">
      <c r="B16" s="24"/>
      <c r="C16" s="11"/>
      <c r="D16" s="11"/>
      <c r="E16" s="23"/>
    </row>
    <row r="17" spans="2:5" x14ac:dyDescent="0.3">
      <c r="B17" s="36" t="s">
        <v>1</v>
      </c>
      <c r="C17" s="37" t="s">
        <v>0</v>
      </c>
      <c r="D17" s="37" t="s">
        <v>2</v>
      </c>
      <c r="E17" s="40" t="s">
        <v>26</v>
      </c>
    </row>
    <row r="18" spans="2:5" x14ac:dyDescent="0.3">
      <c r="B18" s="25">
        <v>1</v>
      </c>
      <c r="C18" s="26" t="s">
        <v>14</v>
      </c>
      <c r="D18" s="27">
        <v>0</v>
      </c>
      <c r="E18" s="22" t="s">
        <v>26</v>
      </c>
    </row>
    <row r="19" spans="2:5" x14ac:dyDescent="0.3">
      <c r="B19" s="25">
        <v>2</v>
      </c>
      <c r="C19" s="26" t="s">
        <v>14</v>
      </c>
      <c r="D19" s="27">
        <v>0</v>
      </c>
      <c r="E19" s="22" t="s">
        <v>26</v>
      </c>
    </row>
    <row r="20" spans="2:5" x14ac:dyDescent="0.3">
      <c r="B20" s="25">
        <v>3</v>
      </c>
      <c r="C20" s="26" t="s">
        <v>14</v>
      </c>
      <c r="D20" s="27">
        <v>0</v>
      </c>
      <c r="E20" s="22" t="s">
        <v>26</v>
      </c>
    </row>
    <row r="21" spans="2:5" x14ac:dyDescent="0.3">
      <c r="B21" s="25">
        <v>4</v>
      </c>
      <c r="C21" s="26" t="s">
        <v>14</v>
      </c>
      <c r="D21" s="27">
        <v>0</v>
      </c>
      <c r="E21" s="22" t="s">
        <v>26</v>
      </c>
    </row>
    <row r="22" spans="2:5" x14ac:dyDescent="0.3">
      <c r="B22" s="25">
        <v>5</v>
      </c>
      <c r="C22" s="26" t="s">
        <v>14</v>
      </c>
      <c r="D22" s="27">
        <v>0</v>
      </c>
      <c r="E22" s="22" t="s">
        <v>26</v>
      </c>
    </row>
    <row r="23" spans="2:5" x14ac:dyDescent="0.3">
      <c r="B23" s="25">
        <v>6</v>
      </c>
      <c r="C23" s="26" t="s">
        <v>14</v>
      </c>
      <c r="D23" s="27">
        <v>0</v>
      </c>
      <c r="E23" s="22" t="s">
        <v>26</v>
      </c>
    </row>
    <row r="24" spans="2:5" x14ac:dyDescent="0.3">
      <c r="B24" s="25">
        <v>7</v>
      </c>
      <c r="C24" s="26" t="s">
        <v>14</v>
      </c>
      <c r="D24" s="27">
        <v>0</v>
      </c>
      <c r="E24" s="22" t="s">
        <v>26</v>
      </c>
    </row>
    <row r="25" spans="2:5" x14ac:dyDescent="0.3">
      <c r="B25" s="25">
        <v>8</v>
      </c>
      <c r="C25" s="26" t="s">
        <v>14</v>
      </c>
      <c r="D25" s="27">
        <v>0</v>
      </c>
      <c r="E25" s="22" t="s">
        <v>26</v>
      </c>
    </row>
    <row r="26" spans="2:5" x14ac:dyDescent="0.3">
      <c r="B26" s="25">
        <v>9</v>
      </c>
      <c r="C26" s="26" t="s">
        <v>14</v>
      </c>
      <c r="D26" s="27">
        <v>0</v>
      </c>
      <c r="E26" s="22" t="s">
        <v>26</v>
      </c>
    </row>
    <row r="27" spans="2:5" x14ac:dyDescent="0.3">
      <c r="B27" s="25">
        <v>10</v>
      </c>
      <c r="C27" s="26" t="s">
        <v>14</v>
      </c>
      <c r="D27" s="27">
        <v>0</v>
      </c>
      <c r="E27" s="22" t="s">
        <v>26</v>
      </c>
    </row>
    <row r="28" spans="2:5" x14ac:dyDescent="0.3">
      <c r="B28" s="25">
        <v>11</v>
      </c>
      <c r="C28" s="26" t="s">
        <v>14</v>
      </c>
      <c r="D28" s="27">
        <v>0</v>
      </c>
      <c r="E28" s="22" t="s">
        <v>26</v>
      </c>
    </row>
    <row r="29" spans="2:5" x14ac:dyDescent="0.3">
      <c r="B29" s="25">
        <v>12</v>
      </c>
      <c r="C29" s="26" t="s">
        <v>14</v>
      </c>
      <c r="D29" s="27">
        <v>0</v>
      </c>
      <c r="E29" s="22" t="s">
        <v>26</v>
      </c>
    </row>
    <row r="30" spans="2:5" x14ac:dyDescent="0.3">
      <c r="B30" s="25">
        <v>13</v>
      </c>
      <c r="C30" s="26" t="s">
        <v>14</v>
      </c>
      <c r="D30" s="27">
        <v>0</v>
      </c>
      <c r="E30" s="22" t="s">
        <v>26</v>
      </c>
    </row>
    <row r="31" spans="2:5" x14ac:dyDescent="0.3">
      <c r="B31" s="25">
        <v>14</v>
      </c>
      <c r="C31" s="26" t="s">
        <v>14</v>
      </c>
      <c r="D31" s="27">
        <v>0</v>
      </c>
      <c r="E31" s="22" t="s">
        <v>26</v>
      </c>
    </row>
    <row r="32" spans="2:5" x14ac:dyDescent="0.3">
      <c r="B32" s="25">
        <v>15</v>
      </c>
      <c r="C32" s="26" t="s">
        <v>14</v>
      </c>
      <c r="D32" s="27">
        <v>0</v>
      </c>
      <c r="E32" s="22" t="s">
        <v>26</v>
      </c>
    </row>
    <row r="33" spans="2:5" ht="15" thickBot="1" x14ac:dyDescent="0.35">
      <c r="B33" s="53" t="s">
        <v>32</v>
      </c>
      <c r="C33" s="54"/>
      <c r="D33" s="55">
        <f>SUBTOTAL(109,Table354[Beløb])</f>
        <v>0</v>
      </c>
      <c r="E33" s="56"/>
    </row>
    <row r="34" spans="2:5" ht="15" thickBot="1" x14ac:dyDescent="0.35">
      <c r="B34" s="15"/>
      <c r="D34" s="32"/>
    </row>
    <row r="35" spans="2:5" ht="16.2" x14ac:dyDescent="0.3">
      <c r="B35" s="142" t="s">
        <v>45</v>
      </c>
      <c r="C35" s="143"/>
      <c r="D35" s="143"/>
      <c r="E35" s="144"/>
    </row>
    <row r="36" spans="2:5" ht="15" customHeight="1" x14ac:dyDescent="0.3">
      <c r="B36" s="139"/>
      <c r="C36" s="140"/>
      <c r="D36" s="140"/>
      <c r="E36" s="141"/>
    </row>
    <row r="37" spans="2:5" x14ac:dyDescent="0.3">
      <c r="B37" s="43" t="s">
        <v>1</v>
      </c>
      <c r="C37" s="43" t="s">
        <v>0</v>
      </c>
      <c r="D37" s="37" t="s">
        <v>2</v>
      </c>
      <c r="E37" s="43" t="s">
        <v>26</v>
      </c>
    </row>
    <row r="38" spans="2:5" x14ac:dyDescent="0.3">
      <c r="B38" s="25">
        <v>1</v>
      </c>
      <c r="C38" s="26" t="s">
        <v>14</v>
      </c>
      <c r="D38" s="27">
        <v>0</v>
      </c>
      <c r="E38" s="22" t="s">
        <v>26</v>
      </c>
    </row>
    <row r="39" spans="2:5" x14ac:dyDescent="0.3">
      <c r="B39" s="25">
        <v>2</v>
      </c>
      <c r="C39" s="26" t="s">
        <v>14</v>
      </c>
      <c r="D39" s="27">
        <v>0</v>
      </c>
      <c r="E39" s="22" t="s">
        <v>26</v>
      </c>
    </row>
    <row r="40" spans="2:5" x14ac:dyDescent="0.3">
      <c r="B40" s="25">
        <v>3</v>
      </c>
      <c r="C40" s="26" t="s">
        <v>14</v>
      </c>
      <c r="D40" s="27">
        <v>0</v>
      </c>
      <c r="E40" s="22" t="s">
        <v>26</v>
      </c>
    </row>
    <row r="41" spans="2:5" x14ac:dyDescent="0.3">
      <c r="B41" s="25">
        <v>4</v>
      </c>
      <c r="C41" s="26" t="s">
        <v>14</v>
      </c>
      <c r="D41" s="27">
        <v>0</v>
      </c>
      <c r="E41" s="22" t="s">
        <v>26</v>
      </c>
    </row>
    <row r="42" spans="2:5" x14ac:dyDescent="0.3">
      <c r="B42" s="25">
        <v>5</v>
      </c>
      <c r="C42" s="26" t="s">
        <v>14</v>
      </c>
      <c r="D42" s="27">
        <v>0</v>
      </c>
      <c r="E42" s="22" t="s">
        <v>26</v>
      </c>
    </row>
    <row r="43" spans="2:5" x14ac:dyDescent="0.3">
      <c r="B43" s="25">
        <v>6</v>
      </c>
      <c r="C43" s="26" t="s">
        <v>14</v>
      </c>
      <c r="D43" s="27">
        <v>0</v>
      </c>
      <c r="E43" s="22" t="s">
        <v>26</v>
      </c>
    </row>
    <row r="44" spans="2:5" x14ac:dyDescent="0.3">
      <c r="B44" s="25">
        <v>7</v>
      </c>
      <c r="C44" s="26" t="s">
        <v>14</v>
      </c>
      <c r="D44" s="27">
        <v>0</v>
      </c>
      <c r="E44" s="22" t="s">
        <v>26</v>
      </c>
    </row>
    <row r="45" spans="2:5" x14ac:dyDescent="0.3">
      <c r="B45" s="25">
        <v>8</v>
      </c>
      <c r="C45" s="26" t="s">
        <v>14</v>
      </c>
      <c r="D45" s="27">
        <v>0</v>
      </c>
      <c r="E45" s="22" t="s">
        <v>26</v>
      </c>
    </row>
    <row r="46" spans="2:5" x14ac:dyDescent="0.3">
      <c r="B46" s="25">
        <v>9</v>
      </c>
      <c r="C46" s="26" t="s">
        <v>14</v>
      </c>
      <c r="D46" s="27">
        <v>0</v>
      </c>
      <c r="E46" s="22" t="s">
        <v>26</v>
      </c>
    </row>
    <row r="47" spans="2:5" x14ac:dyDescent="0.3">
      <c r="B47" s="25">
        <v>10</v>
      </c>
      <c r="C47" s="26" t="s">
        <v>14</v>
      </c>
      <c r="D47" s="27">
        <v>0</v>
      </c>
      <c r="E47" s="22" t="s">
        <v>26</v>
      </c>
    </row>
    <row r="48" spans="2:5" x14ac:dyDescent="0.3">
      <c r="B48" s="25">
        <v>11</v>
      </c>
      <c r="C48" s="26" t="s">
        <v>14</v>
      </c>
      <c r="D48" s="27">
        <v>0</v>
      </c>
      <c r="E48" s="22" t="s">
        <v>26</v>
      </c>
    </row>
    <row r="49" spans="2:5" x14ac:dyDescent="0.3">
      <c r="B49" s="25">
        <v>12</v>
      </c>
      <c r="C49" s="26" t="s">
        <v>14</v>
      </c>
      <c r="D49" s="27">
        <v>0</v>
      </c>
      <c r="E49" s="22" t="s">
        <v>26</v>
      </c>
    </row>
    <row r="50" spans="2:5" x14ac:dyDescent="0.3">
      <c r="B50" s="25">
        <v>13</v>
      </c>
      <c r="C50" s="26" t="s">
        <v>14</v>
      </c>
      <c r="D50" s="27">
        <v>0</v>
      </c>
      <c r="E50" s="22" t="s">
        <v>26</v>
      </c>
    </row>
    <row r="51" spans="2:5" x14ac:dyDescent="0.3">
      <c r="B51" s="25">
        <v>14</v>
      </c>
      <c r="C51" s="26" t="s">
        <v>14</v>
      </c>
      <c r="D51" s="27">
        <v>0</v>
      </c>
      <c r="E51" s="22" t="s">
        <v>26</v>
      </c>
    </row>
    <row r="52" spans="2:5" x14ac:dyDescent="0.3">
      <c r="B52" s="25">
        <v>15</v>
      </c>
      <c r="C52" s="26" t="s">
        <v>14</v>
      </c>
      <c r="D52" s="27">
        <v>0</v>
      </c>
      <c r="E52" s="22" t="s">
        <v>26</v>
      </c>
    </row>
    <row r="53" spans="2:5" x14ac:dyDescent="0.3">
      <c r="B53" s="42" t="s">
        <v>47</v>
      </c>
      <c r="C53" s="44"/>
      <c r="D53" s="46">
        <f>SUBTOTAL(109,D38:D52)</f>
        <v>0</v>
      </c>
      <c r="E53" s="45"/>
    </row>
  </sheetData>
  <sheetProtection algorithmName="SHA-512" hashValue="a36L3ewopfawQfyI7weyksvgZhLrn/3tongzbsF17RW4GUeWiXFGy4x2lULuwnVJhpPestUh3uCUKkv8TlV2KQ==" saltValue="yOcfjn+iUZH2ONSSq9l7xQ==" spinCount="100000" sheet="1" objects="1" scenarios="1"/>
  <dataConsolidate/>
  <mergeCells count="7">
    <mergeCell ref="B36:E36"/>
    <mergeCell ref="B2:E2"/>
    <mergeCell ref="B15:E15"/>
    <mergeCell ref="B35:E35"/>
    <mergeCell ref="B4:C4"/>
    <mergeCell ref="B5:C5"/>
    <mergeCell ref="B7:C7"/>
  </mergeCells>
  <conditionalFormatting sqref="D4">
    <cfRule type="expression" dxfId="327" priority="19">
      <formula>IF($D$4 &lt;&gt;"Angiv navn",1,0)</formula>
    </cfRule>
  </conditionalFormatting>
  <conditionalFormatting sqref="D6">
    <cfRule type="expression" dxfId="326" priority="18">
      <formula>IF($D$6&lt;&gt;"Angiv arrangementsstype",1,0)</formula>
    </cfRule>
  </conditionalFormatting>
  <conditionalFormatting sqref="D5">
    <cfRule type="expression" dxfId="325" priority="17">
      <formula>IF($D$5&lt;&gt;"Angiv sted",1,0)</formula>
    </cfRule>
  </conditionalFormatting>
  <conditionalFormatting sqref="D7">
    <cfRule type="expression" dxfId="324" priority="16">
      <formula>IF($D$7&lt;&gt;"Angiv antal",1,0)</formula>
    </cfRule>
  </conditionalFormatting>
  <conditionalFormatting sqref="D10">
    <cfRule type="expression" dxfId="323" priority="20">
      <formula>IF(AND($D$10&lt;&gt;"Vælg dato",#REF!="Ja"),1,0)</formula>
    </cfRule>
  </conditionalFormatting>
  <conditionalFormatting sqref="B9:E9 B10 D10:E10 B12">
    <cfRule type="expression" dxfId="322" priority="23">
      <formula>IF(#REF!&lt;&gt;"Ja",1,0)</formula>
    </cfRule>
  </conditionalFormatting>
  <conditionalFormatting sqref="E10">
    <cfRule type="expression" dxfId="321" priority="25">
      <formula>IF(AND($E$10&lt;&gt;"Vælg dato",#REF!="Ja"),1,0)</formula>
    </cfRule>
  </conditionalFormatting>
  <conditionalFormatting sqref="E18:E32 E38:E52">
    <cfRule type="expression" dxfId="320" priority="12">
      <formula>IF(E18&lt;&gt;"Beskrivelse af post",1,0)</formula>
    </cfRule>
    <cfRule type="expression" dxfId="319" priority="13">
      <formula>C18 = "Øvrige"</formula>
    </cfRule>
  </conditionalFormatting>
  <conditionalFormatting sqref="C18:C32">
    <cfRule type="expression" dxfId="318" priority="7">
      <formula>IF(C18&lt;&gt;"Vælg eller skriv post",1,0)</formula>
    </cfRule>
  </conditionalFormatting>
  <conditionalFormatting sqref="C38">
    <cfRule type="expression" dxfId="317" priority="6">
      <formula>IF(C38&lt;&gt;"Vælg eller skriv post",1,0)</formula>
    </cfRule>
  </conditionalFormatting>
  <conditionalFormatting sqref="C39:C52">
    <cfRule type="expression" dxfId="316" priority="5">
      <formula>IF(C39&lt;&gt;"Vælg eller skriv post",1,0)</formula>
    </cfRule>
  </conditionalFormatting>
  <conditionalFormatting sqref="C12">
    <cfRule type="expression" dxfId="315" priority="3">
      <formula>#REF!&lt;&gt;"Ja"</formula>
    </cfRule>
  </conditionalFormatting>
  <conditionalFormatting sqref="C10 C12">
    <cfRule type="expression" dxfId="314" priority="4">
      <formula>IF(#REF!&lt;&gt;"Ja",1,0)</formula>
    </cfRule>
  </conditionalFormatting>
  <conditionalFormatting sqref="D12">
    <cfRule type="expression" dxfId="313" priority="1">
      <formula>IF(AND($D$12&lt;&gt;"Angiv antal",#REF!="Ja"),1,0)</formula>
    </cfRule>
  </conditionalFormatting>
  <conditionalFormatting sqref="D12">
    <cfRule type="expression" dxfId="312" priority="2">
      <formula>IF(#REF!&lt;&gt;"Ja",1,0)</formula>
    </cfRule>
  </conditionalFormatting>
  <dataValidations count="3">
    <dataValidation allowBlank="1" showInputMessage="1" showErrorMessage="1" promptTitle="Forklaring" prompt="Antal deltagere per afvikling skal opgøres som det mindste antal samtidige deltagere til arrangementet" sqref="D7"/>
    <dataValidation allowBlank="1" sqref="D6"/>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showInputMessage="1" showErrorMessage="1" promptTitle="Forklaring" prompt="Datoen angiver den sidste dato du havde planlagt at afholde arrangementet.">
          <x14:formula1>
            <xm:f>List!$Q$4:$Q$64</xm:f>
          </x14:formula1>
          <xm:sqref>E10</xm:sqref>
        </x14:dataValidation>
        <x14:dataValidation type="list" showInputMessage="1" showErrorMessage="1" promptTitle="Forklaring" prompt="Datoen angiver den første dato du havde planlagt at afholde arrangementet._x000a_">
          <x14:formula1>
            <xm:f>List!$Q$4:$Q$64</xm:f>
          </x14:formula1>
          <xm:sqref>D10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44140625" defaultRowHeight="14.4" x14ac:dyDescent="0.3"/>
  <cols>
    <col min="1" max="1" width="1.5546875" style="7" customWidth="1"/>
    <col min="2" max="2" width="11.5546875" style="7" customWidth="1"/>
    <col min="3" max="4" width="33.5546875" style="7" customWidth="1"/>
    <col min="5" max="5" width="60.5546875" style="7" customWidth="1"/>
    <col min="6" max="6" width="18" style="7" customWidth="1"/>
    <col min="7" max="10" width="9.44140625" style="7"/>
    <col min="11" max="11" width="20.44140625" style="7" customWidth="1"/>
    <col min="12" max="16384" width="9.44140625" style="7"/>
  </cols>
  <sheetData>
    <row r="1" spans="2:11" ht="10.35" customHeight="1" thickBot="1" x14ac:dyDescent="0.35">
      <c r="K1" s="8"/>
    </row>
    <row r="2" spans="2:11" ht="19.350000000000001" customHeight="1" x14ac:dyDescent="0.3">
      <c r="B2" s="136" t="s">
        <v>51</v>
      </c>
      <c r="C2" s="137"/>
      <c r="D2" s="137"/>
      <c r="E2" s="138"/>
      <c r="K2" s="8"/>
    </row>
    <row r="3" spans="2:11" ht="15" customHeight="1" x14ac:dyDescent="0.3">
      <c r="B3" s="9"/>
      <c r="C3" s="10"/>
      <c r="D3" s="11"/>
      <c r="E3" s="12"/>
      <c r="K3" s="8"/>
    </row>
    <row r="4" spans="2:11" ht="15" customHeight="1" x14ac:dyDescent="0.3">
      <c r="B4" s="147" t="s">
        <v>55</v>
      </c>
      <c r="C4" s="148"/>
      <c r="D4" s="105"/>
      <c r="E4" s="12"/>
      <c r="F4" s="14"/>
      <c r="G4" s="14"/>
      <c r="K4" s="15"/>
    </row>
    <row r="5" spans="2:11" ht="15" customHeight="1" x14ac:dyDescent="0.3">
      <c r="B5" s="149" t="s">
        <v>85</v>
      </c>
      <c r="C5" s="150"/>
      <c r="D5" s="106"/>
      <c r="E5" s="12"/>
      <c r="F5" s="17"/>
      <c r="G5" s="17"/>
    </row>
    <row r="6" spans="2:11" ht="15" customHeight="1" x14ac:dyDescent="0.3">
      <c r="B6" s="58"/>
      <c r="C6" s="59" t="s">
        <v>52</v>
      </c>
      <c r="D6" s="107"/>
      <c r="E6" s="12"/>
      <c r="F6" s="17"/>
      <c r="G6" s="17"/>
    </row>
    <row r="7" spans="2:11" ht="16.2" x14ac:dyDescent="0.3">
      <c r="B7" s="149" t="s">
        <v>84</v>
      </c>
      <c r="C7" s="150"/>
      <c r="D7" s="108"/>
      <c r="E7" s="12"/>
      <c r="F7" s="17"/>
      <c r="G7" s="17"/>
    </row>
    <row r="8" spans="2:11" ht="15" customHeight="1" x14ac:dyDescent="0.3">
      <c r="B8" s="19"/>
      <c r="C8" s="11"/>
      <c r="D8" s="11"/>
      <c r="E8" s="12"/>
    </row>
    <row r="9" spans="2:11" ht="15" customHeight="1" x14ac:dyDescent="0.3">
      <c r="B9" s="13"/>
      <c r="C9" s="18"/>
      <c r="D9" s="20" t="s">
        <v>12</v>
      </c>
      <c r="E9" s="21" t="s">
        <v>13</v>
      </c>
    </row>
    <row r="10" spans="2:11" ht="15" customHeight="1" x14ac:dyDescent="0.3">
      <c r="B10" s="13"/>
      <c r="C10" s="16" t="s">
        <v>83</v>
      </c>
      <c r="D10" s="111" t="s">
        <v>16</v>
      </c>
      <c r="E10" s="115" t="s">
        <v>16</v>
      </c>
    </row>
    <row r="11" spans="2:11" ht="15" customHeight="1" x14ac:dyDescent="0.3">
      <c r="B11" s="120"/>
      <c r="C11" s="119"/>
      <c r="D11" s="119"/>
      <c r="E11" s="116"/>
    </row>
    <row r="12" spans="2:11" ht="15" customHeight="1" thickBot="1" x14ac:dyDescent="0.35">
      <c r="B12" s="34"/>
      <c r="C12" s="35" t="s">
        <v>82</v>
      </c>
      <c r="D12" s="117"/>
      <c r="E12" s="121"/>
    </row>
    <row r="13" spans="2:11" ht="15" customHeight="1" x14ac:dyDescent="0.3"/>
    <row r="14" spans="2:11" ht="15" customHeight="1" thickBot="1" x14ac:dyDescent="0.35">
      <c r="B14" s="8"/>
      <c r="C14" s="8"/>
      <c r="D14" s="8"/>
      <c r="E14" s="8"/>
      <c r="K14" s="15"/>
    </row>
    <row r="15" spans="2:11" ht="19.350000000000001" customHeight="1" x14ac:dyDescent="0.3">
      <c r="B15" s="136" t="s">
        <v>31</v>
      </c>
      <c r="C15" s="137"/>
      <c r="D15" s="137"/>
      <c r="E15" s="138"/>
    </row>
    <row r="16" spans="2:11" ht="15" customHeight="1" x14ac:dyDescent="0.3">
      <c r="B16" s="24"/>
      <c r="C16" s="11"/>
      <c r="D16" s="11"/>
      <c r="E16" s="23"/>
    </row>
    <row r="17" spans="2:5" x14ac:dyDescent="0.3">
      <c r="B17" s="36" t="s">
        <v>1</v>
      </c>
      <c r="C17" s="37" t="s">
        <v>0</v>
      </c>
      <c r="D17" s="37" t="s">
        <v>2</v>
      </c>
      <c r="E17" s="40" t="s">
        <v>26</v>
      </c>
    </row>
    <row r="18" spans="2:5" x14ac:dyDescent="0.3">
      <c r="B18" s="25">
        <v>1</v>
      </c>
      <c r="C18" s="26" t="s">
        <v>14</v>
      </c>
      <c r="D18" s="27">
        <v>0</v>
      </c>
      <c r="E18" s="22" t="s">
        <v>26</v>
      </c>
    </row>
    <row r="19" spans="2:5" x14ac:dyDescent="0.3">
      <c r="B19" s="25">
        <v>2</v>
      </c>
      <c r="C19" s="26" t="s">
        <v>14</v>
      </c>
      <c r="D19" s="27">
        <v>0</v>
      </c>
      <c r="E19" s="22" t="s">
        <v>26</v>
      </c>
    </row>
    <row r="20" spans="2:5" x14ac:dyDescent="0.3">
      <c r="B20" s="25">
        <v>3</v>
      </c>
      <c r="C20" s="26" t="s">
        <v>14</v>
      </c>
      <c r="D20" s="27">
        <v>0</v>
      </c>
      <c r="E20" s="22" t="s">
        <v>26</v>
      </c>
    </row>
    <row r="21" spans="2:5" x14ac:dyDescent="0.3">
      <c r="B21" s="25">
        <v>4</v>
      </c>
      <c r="C21" s="26" t="s">
        <v>14</v>
      </c>
      <c r="D21" s="27">
        <v>0</v>
      </c>
      <c r="E21" s="22" t="s">
        <v>26</v>
      </c>
    </row>
    <row r="22" spans="2:5" x14ac:dyDescent="0.3">
      <c r="B22" s="25">
        <v>5</v>
      </c>
      <c r="C22" s="26" t="s">
        <v>14</v>
      </c>
      <c r="D22" s="27">
        <v>0</v>
      </c>
      <c r="E22" s="22" t="s">
        <v>26</v>
      </c>
    </row>
    <row r="23" spans="2:5" x14ac:dyDescent="0.3">
      <c r="B23" s="25">
        <v>6</v>
      </c>
      <c r="C23" s="26" t="s">
        <v>14</v>
      </c>
      <c r="D23" s="27">
        <v>0</v>
      </c>
      <c r="E23" s="22" t="s">
        <v>26</v>
      </c>
    </row>
    <row r="24" spans="2:5" x14ac:dyDescent="0.3">
      <c r="B24" s="25">
        <v>7</v>
      </c>
      <c r="C24" s="26" t="s">
        <v>14</v>
      </c>
      <c r="D24" s="27">
        <v>0</v>
      </c>
      <c r="E24" s="22" t="s">
        <v>26</v>
      </c>
    </row>
    <row r="25" spans="2:5" x14ac:dyDescent="0.3">
      <c r="B25" s="25">
        <v>8</v>
      </c>
      <c r="C25" s="26" t="s">
        <v>14</v>
      </c>
      <c r="D25" s="27">
        <v>0</v>
      </c>
      <c r="E25" s="22" t="s">
        <v>26</v>
      </c>
    </row>
    <row r="26" spans="2:5" x14ac:dyDescent="0.3">
      <c r="B26" s="25">
        <v>9</v>
      </c>
      <c r="C26" s="26" t="s">
        <v>14</v>
      </c>
      <c r="D26" s="27">
        <v>0</v>
      </c>
      <c r="E26" s="22" t="s">
        <v>26</v>
      </c>
    </row>
    <row r="27" spans="2:5" x14ac:dyDescent="0.3">
      <c r="B27" s="25">
        <v>10</v>
      </c>
      <c r="C27" s="26" t="s">
        <v>14</v>
      </c>
      <c r="D27" s="27">
        <v>0</v>
      </c>
      <c r="E27" s="22" t="s">
        <v>26</v>
      </c>
    </row>
    <row r="28" spans="2:5" x14ac:dyDescent="0.3">
      <c r="B28" s="25">
        <v>11</v>
      </c>
      <c r="C28" s="26" t="s">
        <v>14</v>
      </c>
      <c r="D28" s="27">
        <v>0</v>
      </c>
      <c r="E28" s="22" t="s">
        <v>26</v>
      </c>
    </row>
    <row r="29" spans="2:5" x14ac:dyDescent="0.3">
      <c r="B29" s="25">
        <v>12</v>
      </c>
      <c r="C29" s="26" t="s">
        <v>14</v>
      </c>
      <c r="D29" s="27">
        <v>0</v>
      </c>
      <c r="E29" s="22" t="s">
        <v>26</v>
      </c>
    </row>
    <row r="30" spans="2:5" x14ac:dyDescent="0.3">
      <c r="B30" s="25">
        <v>13</v>
      </c>
      <c r="C30" s="26" t="s">
        <v>14</v>
      </c>
      <c r="D30" s="27">
        <v>0</v>
      </c>
      <c r="E30" s="22" t="s">
        <v>26</v>
      </c>
    </row>
    <row r="31" spans="2:5" x14ac:dyDescent="0.3">
      <c r="B31" s="25">
        <v>14</v>
      </c>
      <c r="C31" s="26" t="s">
        <v>14</v>
      </c>
      <c r="D31" s="27">
        <v>0</v>
      </c>
      <c r="E31" s="22" t="s">
        <v>26</v>
      </c>
    </row>
    <row r="32" spans="2:5" x14ac:dyDescent="0.3">
      <c r="B32" s="25">
        <v>15</v>
      </c>
      <c r="C32" s="26" t="s">
        <v>14</v>
      </c>
      <c r="D32" s="27">
        <v>0</v>
      </c>
      <c r="E32" s="22" t="s">
        <v>26</v>
      </c>
    </row>
    <row r="33" spans="2:5" ht="15" thickBot="1" x14ac:dyDescent="0.35">
      <c r="B33" s="53" t="s">
        <v>32</v>
      </c>
      <c r="C33" s="54"/>
      <c r="D33" s="55">
        <f>SUBTOTAL(109,Table3549[Beløb])</f>
        <v>0</v>
      </c>
      <c r="E33" s="56"/>
    </row>
    <row r="34" spans="2:5" ht="15" thickBot="1" x14ac:dyDescent="0.35">
      <c r="B34" s="15"/>
      <c r="D34" s="32"/>
    </row>
    <row r="35" spans="2:5" ht="16.2" x14ac:dyDescent="0.3">
      <c r="B35" s="142" t="s">
        <v>45</v>
      </c>
      <c r="C35" s="143"/>
      <c r="D35" s="143"/>
      <c r="E35" s="144"/>
    </row>
    <row r="36" spans="2:5" ht="15" customHeight="1" x14ac:dyDescent="0.3">
      <c r="B36" s="139"/>
      <c r="C36" s="140"/>
      <c r="D36" s="140"/>
      <c r="E36" s="141"/>
    </row>
    <row r="37" spans="2:5" x14ac:dyDescent="0.3">
      <c r="B37" s="43" t="s">
        <v>1</v>
      </c>
      <c r="C37" s="43" t="s">
        <v>0</v>
      </c>
      <c r="D37" s="37" t="s">
        <v>2</v>
      </c>
      <c r="E37" s="43" t="s">
        <v>26</v>
      </c>
    </row>
    <row r="38" spans="2:5" x14ac:dyDescent="0.3">
      <c r="B38" s="25">
        <v>1</v>
      </c>
      <c r="C38" s="26" t="s">
        <v>14</v>
      </c>
      <c r="D38" s="27">
        <v>0</v>
      </c>
      <c r="E38" s="22" t="s">
        <v>26</v>
      </c>
    </row>
    <row r="39" spans="2:5" x14ac:dyDescent="0.3">
      <c r="B39" s="25">
        <v>2</v>
      </c>
      <c r="C39" s="26" t="s">
        <v>14</v>
      </c>
      <c r="D39" s="27">
        <v>0</v>
      </c>
      <c r="E39" s="22" t="s">
        <v>26</v>
      </c>
    </row>
    <row r="40" spans="2:5" x14ac:dyDescent="0.3">
      <c r="B40" s="25">
        <v>3</v>
      </c>
      <c r="C40" s="26" t="s">
        <v>14</v>
      </c>
      <c r="D40" s="27">
        <v>0</v>
      </c>
      <c r="E40" s="22" t="s">
        <v>26</v>
      </c>
    </row>
    <row r="41" spans="2:5" x14ac:dyDescent="0.3">
      <c r="B41" s="25">
        <v>4</v>
      </c>
      <c r="C41" s="26" t="s">
        <v>14</v>
      </c>
      <c r="D41" s="27">
        <v>0</v>
      </c>
      <c r="E41" s="22" t="s">
        <v>26</v>
      </c>
    </row>
    <row r="42" spans="2:5" x14ac:dyDescent="0.3">
      <c r="B42" s="25">
        <v>5</v>
      </c>
      <c r="C42" s="26" t="s">
        <v>14</v>
      </c>
      <c r="D42" s="27">
        <v>0</v>
      </c>
      <c r="E42" s="22" t="s">
        <v>26</v>
      </c>
    </row>
    <row r="43" spans="2:5" x14ac:dyDescent="0.3">
      <c r="B43" s="25">
        <v>6</v>
      </c>
      <c r="C43" s="26" t="s">
        <v>14</v>
      </c>
      <c r="D43" s="27">
        <v>0</v>
      </c>
      <c r="E43" s="22" t="s">
        <v>26</v>
      </c>
    </row>
    <row r="44" spans="2:5" x14ac:dyDescent="0.3">
      <c r="B44" s="25">
        <v>7</v>
      </c>
      <c r="C44" s="26" t="s">
        <v>14</v>
      </c>
      <c r="D44" s="27">
        <v>0</v>
      </c>
      <c r="E44" s="22" t="s">
        <v>26</v>
      </c>
    </row>
    <row r="45" spans="2:5" x14ac:dyDescent="0.3">
      <c r="B45" s="25">
        <v>8</v>
      </c>
      <c r="C45" s="26" t="s">
        <v>14</v>
      </c>
      <c r="D45" s="27">
        <v>0</v>
      </c>
      <c r="E45" s="22" t="s">
        <v>26</v>
      </c>
    </row>
    <row r="46" spans="2:5" x14ac:dyDescent="0.3">
      <c r="B46" s="25">
        <v>9</v>
      </c>
      <c r="C46" s="26" t="s">
        <v>14</v>
      </c>
      <c r="D46" s="27">
        <v>0</v>
      </c>
      <c r="E46" s="22" t="s">
        <v>26</v>
      </c>
    </row>
    <row r="47" spans="2:5" x14ac:dyDescent="0.3">
      <c r="B47" s="25">
        <v>10</v>
      </c>
      <c r="C47" s="26" t="s">
        <v>14</v>
      </c>
      <c r="D47" s="27">
        <v>0</v>
      </c>
      <c r="E47" s="22" t="s">
        <v>26</v>
      </c>
    </row>
    <row r="48" spans="2:5" x14ac:dyDescent="0.3">
      <c r="B48" s="25">
        <v>11</v>
      </c>
      <c r="C48" s="26" t="s">
        <v>14</v>
      </c>
      <c r="D48" s="27">
        <v>0</v>
      </c>
      <c r="E48" s="22" t="s">
        <v>26</v>
      </c>
    </row>
    <row r="49" spans="2:5" x14ac:dyDescent="0.3">
      <c r="B49" s="25">
        <v>12</v>
      </c>
      <c r="C49" s="26" t="s">
        <v>14</v>
      </c>
      <c r="D49" s="27">
        <v>0</v>
      </c>
      <c r="E49" s="22" t="s">
        <v>26</v>
      </c>
    </row>
    <row r="50" spans="2:5" x14ac:dyDescent="0.3">
      <c r="B50" s="25">
        <v>13</v>
      </c>
      <c r="C50" s="26" t="s">
        <v>14</v>
      </c>
      <c r="D50" s="27">
        <v>0</v>
      </c>
      <c r="E50" s="22" t="s">
        <v>26</v>
      </c>
    </row>
    <row r="51" spans="2:5" x14ac:dyDescent="0.3">
      <c r="B51" s="25">
        <v>14</v>
      </c>
      <c r="C51" s="26" t="s">
        <v>14</v>
      </c>
      <c r="D51" s="27">
        <v>0</v>
      </c>
      <c r="E51" s="22" t="s">
        <v>26</v>
      </c>
    </row>
    <row r="52" spans="2:5" x14ac:dyDescent="0.3">
      <c r="B52" s="25">
        <v>15</v>
      </c>
      <c r="C52" s="26" t="s">
        <v>14</v>
      </c>
      <c r="D52" s="27">
        <v>0</v>
      </c>
      <c r="E52" s="22" t="s">
        <v>26</v>
      </c>
    </row>
    <row r="53" spans="2:5" x14ac:dyDescent="0.3">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293" priority="20">
      <formula>IF($D$4 &lt;&gt;"Angiv navn",1,0)</formula>
    </cfRule>
  </conditionalFormatting>
  <conditionalFormatting sqref="D6">
    <cfRule type="expression" dxfId="292" priority="19">
      <formula>IF($D$6&lt;&gt;"Angiv arrangementsstype",1,0)</formula>
    </cfRule>
  </conditionalFormatting>
  <conditionalFormatting sqref="D5">
    <cfRule type="expression" dxfId="291" priority="18">
      <formula>IF($D$5&lt;&gt;"Angiv sted",1,0)</formula>
    </cfRule>
  </conditionalFormatting>
  <conditionalFormatting sqref="D7">
    <cfRule type="expression" dxfId="290" priority="17">
      <formula>IF($D$7&lt;&gt;"Angiv antal",1,0)</formula>
    </cfRule>
  </conditionalFormatting>
  <conditionalFormatting sqref="D10">
    <cfRule type="expression" dxfId="289" priority="21">
      <formula>IF(AND($D$10&lt;&gt;"Vælg dato",#REF!="Ja"),1,0)</formula>
    </cfRule>
  </conditionalFormatting>
  <conditionalFormatting sqref="D9:E10">
    <cfRule type="expression" dxfId="288" priority="24">
      <formula>IF(#REF!&lt;&gt;"Ja",1,0)</formula>
    </cfRule>
  </conditionalFormatting>
  <conditionalFormatting sqref="E10">
    <cfRule type="expression" dxfId="287" priority="26">
      <formula>IF(AND($E$10&lt;&gt;"Vælg dato",#REF!="Ja"),1,0)</formula>
    </cfRule>
  </conditionalFormatting>
  <conditionalFormatting sqref="E18:E32 E38:E52">
    <cfRule type="expression" dxfId="286" priority="13">
      <formula>IF(E18&lt;&gt;"Beskrivelse af post",1,0)</formula>
    </cfRule>
    <cfRule type="expression" dxfId="285" priority="14">
      <formula>C18 = "Øvrige"</formula>
    </cfRule>
  </conditionalFormatting>
  <conditionalFormatting sqref="C18:C32">
    <cfRule type="expression" dxfId="284" priority="8">
      <formula>IF(C18&lt;&gt;"Vælg eller skriv post",1,0)</formula>
    </cfRule>
  </conditionalFormatting>
  <conditionalFormatting sqref="C38">
    <cfRule type="expression" dxfId="283" priority="7">
      <formula>IF(C38&lt;&gt;"Vælg eller skriv post",1,0)</formula>
    </cfRule>
  </conditionalFormatting>
  <conditionalFormatting sqref="C39:C52">
    <cfRule type="expression" dxfId="282" priority="6">
      <formula>IF(C39&lt;&gt;"Vælg eller skriv post",1,0)</formula>
    </cfRule>
  </conditionalFormatting>
  <conditionalFormatting sqref="B9:C9 B10 B12">
    <cfRule type="expression" dxfId="281" priority="5">
      <formula>IF(#REF!&lt;&gt;"Ja",1,0)</formula>
    </cfRule>
  </conditionalFormatting>
  <conditionalFormatting sqref="C12">
    <cfRule type="expression" dxfId="280" priority="3">
      <formula>#REF!&lt;&gt;"Ja"</formula>
    </cfRule>
  </conditionalFormatting>
  <conditionalFormatting sqref="C10 C12">
    <cfRule type="expression" dxfId="279" priority="4">
      <formula>IF(#REF!&lt;&gt;"Ja",1,0)</formula>
    </cfRule>
  </conditionalFormatting>
  <conditionalFormatting sqref="D12">
    <cfRule type="expression" dxfId="278" priority="1">
      <formula>IF(AND($D$12&lt;&gt;"Angiv antal",#REF!="Ja"),1,0)</formula>
    </cfRule>
  </conditionalFormatting>
  <conditionalFormatting sqref="D12">
    <cfRule type="expression" dxfId="277" priority="2">
      <formula>IF(#REF!&lt;&gt;"Ja",1,0)</formula>
    </cfRule>
  </conditionalFormatting>
  <dataValidations count="3">
    <dataValidation allowBlank="1" sqref="D6"/>
    <dataValidation allowBlank="1" showInputMessage="1" showErrorMessage="1" promptTitle="Forklaring" prompt="Antal deltagere per afvikling skal opgøres som det mindste antal samtidige deltagere til arrangementet" sqref="D7"/>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showInputMessage="1" showErrorMessage="1" promptTitle="Forklaring" prompt="Datoen angiver den første dato du havde planlagt at afholde arrangementet._x000a_">
          <x14:formula1>
            <xm:f>List!$Q$4:$Q$64</xm:f>
          </x14:formula1>
          <xm:sqref>D10</xm:sqref>
        </x14:dataValidation>
        <x14:dataValidation type="list" showInputMessage="1" showErrorMessage="1" promptTitle="Forklaring" prompt="Datoen angiver den sidste dato du havde planlagt at afholde arrangementet.">
          <x14:formula1>
            <xm:f>List!$Q$4:$Q$64</xm:f>
          </x14:formula1>
          <xm:sqref>E10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D12" sqref="D12"/>
    </sheetView>
  </sheetViews>
  <sheetFormatPr defaultColWidth="9.44140625" defaultRowHeight="14.4" x14ac:dyDescent="0.3"/>
  <cols>
    <col min="1" max="1" width="1.5546875" style="7" customWidth="1"/>
    <col min="2" max="2" width="11.5546875" style="7" customWidth="1"/>
    <col min="3" max="4" width="33.5546875" style="7" customWidth="1"/>
    <col min="5" max="5" width="60.5546875" style="7" customWidth="1"/>
    <col min="6" max="6" width="18" style="7" customWidth="1"/>
    <col min="7" max="10" width="9.44140625" style="7"/>
    <col min="11" max="11" width="20.44140625" style="7" customWidth="1"/>
    <col min="12" max="16384" width="9.44140625" style="7"/>
  </cols>
  <sheetData>
    <row r="1" spans="2:11" ht="10.35" customHeight="1" thickBot="1" x14ac:dyDescent="0.35">
      <c r="K1" s="8"/>
    </row>
    <row r="2" spans="2:11" ht="19.350000000000001" customHeight="1" x14ac:dyDescent="0.3">
      <c r="B2" s="136" t="s">
        <v>51</v>
      </c>
      <c r="C2" s="137"/>
      <c r="D2" s="137"/>
      <c r="E2" s="138"/>
      <c r="K2" s="8"/>
    </row>
    <row r="3" spans="2:11" ht="15" customHeight="1" x14ac:dyDescent="0.3">
      <c r="B3" s="9"/>
      <c r="C3" s="10"/>
      <c r="D3" s="11"/>
      <c r="E3" s="12"/>
      <c r="K3" s="8"/>
    </row>
    <row r="4" spans="2:11" ht="15" customHeight="1" x14ac:dyDescent="0.3">
      <c r="B4" s="147" t="s">
        <v>55</v>
      </c>
      <c r="C4" s="148"/>
      <c r="D4" s="105"/>
      <c r="E4" s="23"/>
      <c r="F4" s="14"/>
      <c r="G4" s="14"/>
      <c r="K4" s="15"/>
    </row>
    <row r="5" spans="2:11" ht="15" customHeight="1" x14ac:dyDescent="0.3">
      <c r="B5" s="149" t="s">
        <v>85</v>
      </c>
      <c r="C5" s="150"/>
      <c r="D5" s="106"/>
      <c r="E5" s="23"/>
      <c r="F5" s="17"/>
      <c r="G5" s="17"/>
    </row>
    <row r="6" spans="2:11" ht="15" customHeight="1" x14ac:dyDescent="0.3">
      <c r="B6" s="58"/>
      <c r="C6" s="59" t="s">
        <v>52</v>
      </c>
      <c r="D6" s="107"/>
      <c r="E6" s="23"/>
      <c r="F6" s="17"/>
      <c r="G6" s="17"/>
    </row>
    <row r="7" spans="2:11" x14ac:dyDescent="0.3">
      <c r="B7" s="149" t="s">
        <v>84</v>
      </c>
      <c r="C7" s="150"/>
      <c r="D7" s="108"/>
      <c r="E7" s="23"/>
      <c r="F7" s="17"/>
      <c r="G7" s="17"/>
    </row>
    <row r="8" spans="2:11" ht="15" customHeight="1" x14ac:dyDescent="0.3">
      <c r="B8" s="19"/>
      <c r="C8" s="11"/>
      <c r="D8" s="11"/>
      <c r="E8" s="23"/>
    </row>
    <row r="9" spans="2:11" ht="15" customHeight="1" x14ac:dyDescent="0.3">
      <c r="B9" s="13"/>
      <c r="C9" s="18"/>
      <c r="D9" s="20" t="s">
        <v>12</v>
      </c>
      <c r="E9" s="21" t="s">
        <v>13</v>
      </c>
    </row>
    <row r="10" spans="2:11" ht="15" customHeight="1" x14ac:dyDescent="0.3">
      <c r="B10" s="13"/>
      <c r="C10" s="16" t="s">
        <v>83</v>
      </c>
      <c r="D10" s="111" t="s">
        <v>16</v>
      </c>
      <c r="E10" s="115" t="s">
        <v>16</v>
      </c>
    </row>
    <row r="11" spans="2:11" ht="15" customHeight="1" x14ac:dyDescent="0.3">
      <c r="B11" s="120"/>
      <c r="C11" s="119"/>
      <c r="D11" s="119"/>
      <c r="E11" s="116"/>
    </row>
    <row r="12" spans="2:11" ht="15" customHeight="1" thickBot="1" x14ac:dyDescent="0.35">
      <c r="B12" s="34"/>
      <c r="C12" s="35" t="s">
        <v>82</v>
      </c>
      <c r="D12" s="117"/>
      <c r="E12" s="121"/>
    </row>
    <row r="13" spans="2:11" ht="15" customHeight="1" x14ac:dyDescent="0.3"/>
    <row r="14" spans="2:11" ht="15" customHeight="1" thickBot="1" x14ac:dyDescent="0.35">
      <c r="B14" s="8"/>
      <c r="C14" s="8"/>
      <c r="D14" s="8"/>
      <c r="E14" s="8"/>
      <c r="K14" s="15"/>
    </row>
    <row r="15" spans="2:11" ht="19.350000000000001" customHeight="1" x14ac:dyDescent="0.3">
      <c r="B15" s="136" t="s">
        <v>31</v>
      </c>
      <c r="C15" s="137"/>
      <c r="D15" s="137"/>
      <c r="E15" s="138"/>
    </row>
    <row r="16" spans="2:11" ht="15" customHeight="1" x14ac:dyDescent="0.3">
      <c r="B16" s="24"/>
      <c r="C16" s="11"/>
      <c r="D16" s="11"/>
      <c r="E16" s="23"/>
    </row>
    <row r="17" spans="2:5" x14ac:dyDescent="0.3">
      <c r="B17" s="36" t="s">
        <v>1</v>
      </c>
      <c r="C17" s="37" t="s">
        <v>0</v>
      </c>
      <c r="D17" s="37" t="s">
        <v>2</v>
      </c>
      <c r="E17" s="40" t="s">
        <v>26</v>
      </c>
    </row>
    <row r="18" spans="2:5" x14ac:dyDescent="0.3">
      <c r="B18" s="25">
        <v>1</v>
      </c>
      <c r="C18" s="26" t="s">
        <v>14</v>
      </c>
      <c r="D18" s="27">
        <v>0</v>
      </c>
      <c r="E18" s="22" t="s">
        <v>26</v>
      </c>
    </row>
    <row r="19" spans="2:5" x14ac:dyDescent="0.3">
      <c r="B19" s="25">
        <v>2</v>
      </c>
      <c r="C19" s="26" t="s">
        <v>14</v>
      </c>
      <c r="D19" s="27">
        <v>0</v>
      </c>
      <c r="E19" s="22" t="s">
        <v>26</v>
      </c>
    </row>
    <row r="20" spans="2:5" x14ac:dyDescent="0.3">
      <c r="B20" s="25">
        <v>3</v>
      </c>
      <c r="C20" s="26" t="s">
        <v>14</v>
      </c>
      <c r="D20" s="27">
        <v>0</v>
      </c>
      <c r="E20" s="22" t="s">
        <v>26</v>
      </c>
    </row>
    <row r="21" spans="2:5" x14ac:dyDescent="0.3">
      <c r="B21" s="25">
        <v>4</v>
      </c>
      <c r="C21" s="26" t="s">
        <v>14</v>
      </c>
      <c r="D21" s="27">
        <v>0</v>
      </c>
      <c r="E21" s="22" t="s">
        <v>26</v>
      </c>
    </row>
    <row r="22" spans="2:5" x14ac:dyDescent="0.3">
      <c r="B22" s="25">
        <v>5</v>
      </c>
      <c r="C22" s="26" t="s">
        <v>14</v>
      </c>
      <c r="D22" s="27">
        <v>0</v>
      </c>
      <c r="E22" s="22" t="s">
        <v>26</v>
      </c>
    </row>
    <row r="23" spans="2:5" x14ac:dyDescent="0.3">
      <c r="B23" s="25">
        <v>6</v>
      </c>
      <c r="C23" s="26" t="s">
        <v>14</v>
      </c>
      <c r="D23" s="27">
        <v>0</v>
      </c>
      <c r="E23" s="22" t="s">
        <v>26</v>
      </c>
    </row>
    <row r="24" spans="2:5" x14ac:dyDescent="0.3">
      <c r="B24" s="25">
        <v>7</v>
      </c>
      <c r="C24" s="26" t="s">
        <v>14</v>
      </c>
      <c r="D24" s="27">
        <v>0</v>
      </c>
      <c r="E24" s="22" t="s">
        <v>26</v>
      </c>
    </row>
    <row r="25" spans="2:5" x14ac:dyDescent="0.3">
      <c r="B25" s="25">
        <v>8</v>
      </c>
      <c r="C25" s="26" t="s">
        <v>14</v>
      </c>
      <c r="D25" s="27">
        <v>0</v>
      </c>
      <c r="E25" s="22" t="s">
        <v>26</v>
      </c>
    </row>
    <row r="26" spans="2:5" x14ac:dyDescent="0.3">
      <c r="B26" s="25">
        <v>9</v>
      </c>
      <c r="C26" s="26" t="s">
        <v>14</v>
      </c>
      <c r="D26" s="27">
        <v>0</v>
      </c>
      <c r="E26" s="22" t="s">
        <v>26</v>
      </c>
    </row>
    <row r="27" spans="2:5" x14ac:dyDescent="0.3">
      <c r="B27" s="25">
        <v>10</v>
      </c>
      <c r="C27" s="26" t="s">
        <v>14</v>
      </c>
      <c r="D27" s="27">
        <v>0</v>
      </c>
      <c r="E27" s="22" t="s">
        <v>26</v>
      </c>
    </row>
    <row r="28" spans="2:5" x14ac:dyDescent="0.3">
      <c r="B28" s="25">
        <v>11</v>
      </c>
      <c r="C28" s="26" t="s">
        <v>14</v>
      </c>
      <c r="D28" s="27">
        <v>0</v>
      </c>
      <c r="E28" s="22" t="s">
        <v>26</v>
      </c>
    </row>
    <row r="29" spans="2:5" x14ac:dyDescent="0.3">
      <c r="B29" s="25">
        <v>12</v>
      </c>
      <c r="C29" s="26" t="s">
        <v>14</v>
      </c>
      <c r="D29" s="27">
        <v>0</v>
      </c>
      <c r="E29" s="22" t="s">
        <v>26</v>
      </c>
    </row>
    <row r="30" spans="2:5" x14ac:dyDescent="0.3">
      <c r="B30" s="25">
        <v>13</v>
      </c>
      <c r="C30" s="26" t="s">
        <v>14</v>
      </c>
      <c r="D30" s="27">
        <v>0</v>
      </c>
      <c r="E30" s="22" t="s">
        <v>26</v>
      </c>
    </row>
    <row r="31" spans="2:5" x14ac:dyDescent="0.3">
      <c r="B31" s="25">
        <v>14</v>
      </c>
      <c r="C31" s="26" t="s">
        <v>14</v>
      </c>
      <c r="D31" s="27">
        <v>0</v>
      </c>
      <c r="E31" s="22" t="s">
        <v>26</v>
      </c>
    </row>
    <row r="32" spans="2:5" x14ac:dyDescent="0.3">
      <c r="B32" s="25">
        <v>15</v>
      </c>
      <c r="C32" s="26" t="s">
        <v>14</v>
      </c>
      <c r="D32" s="27">
        <v>0</v>
      </c>
      <c r="E32" s="22" t="s">
        <v>26</v>
      </c>
    </row>
    <row r="33" spans="2:5" ht="15" thickBot="1" x14ac:dyDescent="0.35">
      <c r="B33" s="53" t="s">
        <v>32</v>
      </c>
      <c r="C33" s="54"/>
      <c r="D33" s="55">
        <f>SUBTOTAL(109,Table354911[Beløb])</f>
        <v>0</v>
      </c>
      <c r="E33" s="56"/>
    </row>
    <row r="34" spans="2:5" ht="15" thickBot="1" x14ac:dyDescent="0.35">
      <c r="B34" s="15"/>
      <c r="D34" s="32"/>
    </row>
    <row r="35" spans="2:5" ht="16.2" x14ac:dyDescent="0.3">
      <c r="B35" s="142" t="s">
        <v>45</v>
      </c>
      <c r="C35" s="143"/>
      <c r="D35" s="143"/>
      <c r="E35" s="144"/>
    </row>
    <row r="36" spans="2:5" ht="15" customHeight="1" x14ac:dyDescent="0.3">
      <c r="B36" s="139"/>
      <c r="C36" s="140"/>
      <c r="D36" s="140"/>
      <c r="E36" s="141"/>
    </row>
    <row r="37" spans="2:5" x14ac:dyDescent="0.3">
      <c r="B37" s="43" t="s">
        <v>1</v>
      </c>
      <c r="C37" s="43" t="s">
        <v>0</v>
      </c>
      <c r="D37" s="37" t="s">
        <v>2</v>
      </c>
      <c r="E37" s="43" t="s">
        <v>26</v>
      </c>
    </row>
    <row r="38" spans="2:5" x14ac:dyDescent="0.3">
      <c r="B38" s="25">
        <v>1</v>
      </c>
      <c r="C38" s="26" t="s">
        <v>14</v>
      </c>
      <c r="D38" s="27">
        <v>0</v>
      </c>
      <c r="E38" s="22" t="s">
        <v>26</v>
      </c>
    </row>
    <row r="39" spans="2:5" x14ac:dyDescent="0.3">
      <c r="B39" s="25">
        <v>2</v>
      </c>
      <c r="C39" s="26" t="s">
        <v>14</v>
      </c>
      <c r="D39" s="27">
        <v>0</v>
      </c>
      <c r="E39" s="22" t="s">
        <v>26</v>
      </c>
    </row>
    <row r="40" spans="2:5" x14ac:dyDescent="0.3">
      <c r="B40" s="25">
        <v>3</v>
      </c>
      <c r="C40" s="26" t="s">
        <v>14</v>
      </c>
      <c r="D40" s="27">
        <v>0</v>
      </c>
      <c r="E40" s="22" t="s">
        <v>26</v>
      </c>
    </row>
    <row r="41" spans="2:5" x14ac:dyDescent="0.3">
      <c r="B41" s="25">
        <v>4</v>
      </c>
      <c r="C41" s="26" t="s">
        <v>14</v>
      </c>
      <c r="D41" s="27">
        <v>0</v>
      </c>
      <c r="E41" s="22" t="s">
        <v>26</v>
      </c>
    </row>
    <row r="42" spans="2:5" x14ac:dyDescent="0.3">
      <c r="B42" s="25">
        <v>5</v>
      </c>
      <c r="C42" s="26" t="s">
        <v>14</v>
      </c>
      <c r="D42" s="27">
        <v>0</v>
      </c>
      <c r="E42" s="22" t="s">
        <v>26</v>
      </c>
    </row>
    <row r="43" spans="2:5" x14ac:dyDescent="0.3">
      <c r="B43" s="25">
        <v>6</v>
      </c>
      <c r="C43" s="26" t="s">
        <v>14</v>
      </c>
      <c r="D43" s="27">
        <v>0</v>
      </c>
      <c r="E43" s="22" t="s">
        <v>26</v>
      </c>
    </row>
    <row r="44" spans="2:5" x14ac:dyDescent="0.3">
      <c r="B44" s="25">
        <v>7</v>
      </c>
      <c r="C44" s="26" t="s">
        <v>14</v>
      </c>
      <c r="D44" s="27">
        <v>0</v>
      </c>
      <c r="E44" s="22" t="s">
        <v>26</v>
      </c>
    </row>
    <row r="45" spans="2:5" x14ac:dyDescent="0.3">
      <c r="B45" s="25">
        <v>8</v>
      </c>
      <c r="C45" s="26" t="s">
        <v>14</v>
      </c>
      <c r="D45" s="27">
        <v>0</v>
      </c>
      <c r="E45" s="22" t="s">
        <v>26</v>
      </c>
    </row>
    <row r="46" spans="2:5" x14ac:dyDescent="0.3">
      <c r="B46" s="25">
        <v>9</v>
      </c>
      <c r="C46" s="26" t="s">
        <v>14</v>
      </c>
      <c r="D46" s="27">
        <v>0</v>
      </c>
      <c r="E46" s="22" t="s">
        <v>26</v>
      </c>
    </row>
    <row r="47" spans="2:5" x14ac:dyDescent="0.3">
      <c r="B47" s="25">
        <v>10</v>
      </c>
      <c r="C47" s="26" t="s">
        <v>14</v>
      </c>
      <c r="D47" s="27">
        <v>0</v>
      </c>
      <c r="E47" s="22" t="s">
        <v>26</v>
      </c>
    </row>
    <row r="48" spans="2:5" x14ac:dyDescent="0.3">
      <c r="B48" s="25">
        <v>11</v>
      </c>
      <c r="C48" s="26" t="s">
        <v>14</v>
      </c>
      <c r="D48" s="27">
        <v>0</v>
      </c>
      <c r="E48" s="22" t="s">
        <v>26</v>
      </c>
    </row>
    <row r="49" spans="2:5" x14ac:dyDescent="0.3">
      <c r="B49" s="25">
        <v>12</v>
      </c>
      <c r="C49" s="26" t="s">
        <v>14</v>
      </c>
      <c r="D49" s="27">
        <v>0</v>
      </c>
      <c r="E49" s="22" t="s">
        <v>26</v>
      </c>
    </row>
    <row r="50" spans="2:5" x14ac:dyDescent="0.3">
      <c r="B50" s="25">
        <v>13</v>
      </c>
      <c r="C50" s="26" t="s">
        <v>14</v>
      </c>
      <c r="D50" s="27">
        <v>0</v>
      </c>
      <c r="E50" s="22" t="s">
        <v>26</v>
      </c>
    </row>
    <row r="51" spans="2:5" x14ac:dyDescent="0.3">
      <c r="B51" s="25">
        <v>14</v>
      </c>
      <c r="C51" s="26" t="s">
        <v>14</v>
      </c>
      <c r="D51" s="27">
        <v>0</v>
      </c>
      <c r="E51" s="22" t="s">
        <v>26</v>
      </c>
    </row>
    <row r="52" spans="2:5" x14ac:dyDescent="0.3">
      <c r="B52" s="25">
        <v>15</v>
      </c>
      <c r="C52" s="26" t="s">
        <v>14</v>
      </c>
      <c r="D52" s="27">
        <v>0</v>
      </c>
      <c r="E52" s="22" t="s">
        <v>26</v>
      </c>
    </row>
    <row r="53" spans="2:5" x14ac:dyDescent="0.3">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258" priority="20">
      <formula>IF($D$4 &lt;&gt;"Angiv navn",1,0)</formula>
    </cfRule>
  </conditionalFormatting>
  <conditionalFormatting sqref="D6">
    <cfRule type="expression" dxfId="257" priority="19">
      <formula>IF($D$6&lt;&gt;"Angiv arrangementsstype",1,0)</formula>
    </cfRule>
  </conditionalFormatting>
  <conditionalFormatting sqref="D5">
    <cfRule type="expression" dxfId="256" priority="18">
      <formula>IF($D$5&lt;&gt;"Angiv sted",1,0)</formula>
    </cfRule>
  </conditionalFormatting>
  <conditionalFormatting sqref="D7">
    <cfRule type="expression" dxfId="255" priority="17">
      <formula>IF($D$7&lt;&gt;"Angiv antal",1,0)</formula>
    </cfRule>
  </conditionalFormatting>
  <conditionalFormatting sqref="D10">
    <cfRule type="expression" dxfId="254" priority="21">
      <formula>IF(AND($D$10&lt;&gt;"Vælg dato",#REF!="Ja"),1,0)</formula>
    </cfRule>
  </conditionalFormatting>
  <conditionalFormatting sqref="D9:E10">
    <cfRule type="expression" dxfId="253" priority="24">
      <formula>IF(#REF!&lt;&gt;"Ja",1,0)</formula>
    </cfRule>
  </conditionalFormatting>
  <conditionalFormatting sqref="E10">
    <cfRule type="expression" dxfId="252" priority="26">
      <formula>IF(AND($E$10&lt;&gt;"Vælg dato",#REF!="Ja"),1,0)</formula>
    </cfRule>
  </conditionalFormatting>
  <conditionalFormatting sqref="E18:E32 E38:E52">
    <cfRule type="expression" dxfId="251" priority="13">
      <formula>IF(E18&lt;&gt;"Beskrivelse af post",1,0)</formula>
    </cfRule>
    <cfRule type="expression" dxfId="250" priority="14">
      <formula>C18 = "Øvrige"</formula>
    </cfRule>
  </conditionalFormatting>
  <conditionalFormatting sqref="C18:C32">
    <cfRule type="expression" dxfId="249" priority="8">
      <formula>IF(C18&lt;&gt;"Vælg eller skriv post",1,0)</formula>
    </cfRule>
  </conditionalFormatting>
  <conditionalFormatting sqref="C38">
    <cfRule type="expression" dxfId="248" priority="7">
      <formula>IF(C38&lt;&gt;"Vælg eller skriv post",1,0)</formula>
    </cfRule>
  </conditionalFormatting>
  <conditionalFormatting sqref="C39:C52">
    <cfRule type="expression" dxfId="247" priority="6">
      <formula>IF(C39&lt;&gt;"Vælg eller skriv post",1,0)</formula>
    </cfRule>
  </conditionalFormatting>
  <conditionalFormatting sqref="B9:C9 B10 B12">
    <cfRule type="expression" dxfId="246" priority="5">
      <formula>IF(#REF!&lt;&gt;"Ja",1,0)</formula>
    </cfRule>
  </conditionalFormatting>
  <conditionalFormatting sqref="C12">
    <cfRule type="expression" dxfId="245" priority="3">
      <formula>#REF!&lt;&gt;"Ja"</formula>
    </cfRule>
  </conditionalFormatting>
  <conditionalFormatting sqref="C10 C12">
    <cfRule type="expression" dxfId="244" priority="4">
      <formula>IF(#REF!&lt;&gt;"Ja",1,0)</formula>
    </cfRule>
  </conditionalFormatting>
  <conditionalFormatting sqref="D12">
    <cfRule type="expression" dxfId="243" priority="1">
      <formula>IF(AND($D$12&lt;&gt;"Angiv antal",#REF!="Ja"),1,0)</formula>
    </cfRule>
  </conditionalFormatting>
  <conditionalFormatting sqref="D12">
    <cfRule type="expression" dxfId="242" priority="2">
      <formula>IF(#REF!&lt;&gt;"Ja",1,0)</formula>
    </cfRule>
  </conditionalFormatting>
  <dataValidations count="3">
    <dataValidation allowBlank="1" showInputMessage="1" showErrorMessage="1" promptTitle="Forklaring" prompt="Antal deltagere per afvikling skal opgøres som det mindste antal samtidige deltagere til arrangementet" sqref="D7"/>
    <dataValidation allowBlank="1" sqref="D6"/>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showInputMessage="1" showErrorMessage="1" promptTitle="Forklaring" prompt="Datoen angiver den sidste dato du havde planlagt at afholde arrangementet.">
          <x14:formula1>
            <xm:f>List!$Q$4:$Q$64</xm:f>
          </x14:formula1>
          <xm:sqref>E10</xm:sqref>
        </x14:dataValidation>
        <x14:dataValidation type="list" showInputMessage="1" showErrorMessage="1" promptTitle="Forklaring" prompt="Datoen angiver den første dato du havde planlagt at afholde arrangementet._x000a_">
          <x14:formula1>
            <xm:f>List!$Q$4:$Q$64</xm:f>
          </x14:formula1>
          <xm:sqref>D10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44140625" defaultRowHeight="14.4" x14ac:dyDescent="0.3"/>
  <cols>
    <col min="1" max="1" width="1.5546875" style="7" customWidth="1"/>
    <col min="2" max="2" width="11.5546875" style="7" customWidth="1"/>
    <col min="3" max="4" width="33.5546875" style="7" customWidth="1"/>
    <col min="5" max="5" width="60.5546875" style="7" customWidth="1"/>
    <col min="6" max="6" width="18" style="7" customWidth="1"/>
    <col min="7" max="10" width="9.44140625" style="7"/>
    <col min="11" max="11" width="20.44140625" style="7" customWidth="1"/>
    <col min="12" max="16384" width="9.44140625" style="7"/>
  </cols>
  <sheetData>
    <row r="1" spans="2:11" ht="10.35" customHeight="1" thickBot="1" x14ac:dyDescent="0.35">
      <c r="K1" s="8"/>
    </row>
    <row r="2" spans="2:11" ht="19.350000000000001" customHeight="1" x14ac:dyDescent="0.3">
      <c r="B2" s="136" t="s">
        <v>51</v>
      </c>
      <c r="C2" s="137"/>
      <c r="D2" s="137"/>
      <c r="E2" s="138"/>
      <c r="K2" s="8"/>
    </row>
    <row r="3" spans="2:11" ht="15" customHeight="1" x14ac:dyDescent="0.3">
      <c r="B3" s="9"/>
      <c r="C3" s="10"/>
      <c r="D3" s="11"/>
      <c r="E3" s="12"/>
      <c r="K3" s="8"/>
    </row>
    <row r="4" spans="2:11" ht="15" customHeight="1" x14ac:dyDescent="0.3">
      <c r="B4" s="147" t="s">
        <v>55</v>
      </c>
      <c r="C4" s="148"/>
      <c r="D4" s="105"/>
      <c r="E4" s="12"/>
      <c r="F4" s="14"/>
      <c r="G4" s="14"/>
      <c r="K4" s="15"/>
    </row>
    <row r="5" spans="2:11" ht="15" customHeight="1" x14ac:dyDescent="0.3">
      <c r="B5" s="149" t="s">
        <v>85</v>
      </c>
      <c r="C5" s="150"/>
      <c r="D5" s="106"/>
      <c r="E5" s="12"/>
      <c r="F5" s="17"/>
      <c r="G5" s="17"/>
    </row>
    <row r="6" spans="2:11" ht="15" customHeight="1" x14ac:dyDescent="0.3">
      <c r="B6" s="58"/>
      <c r="C6" s="59" t="s">
        <v>52</v>
      </c>
      <c r="D6" s="107"/>
      <c r="E6" s="12"/>
      <c r="F6" s="17"/>
      <c r="G6" s="17"/>
    </row>
    <row r="7" spans="2:11" ht="16.2" x14ac:dyDescent="0.3">
      <c r="B7" s="149" t="s">
        <v>84</v>
      </c>
      <c r="C7" s="150"/>
      <c r="D7" s="108"/>
      <c r="E7" s="12"/>
      <c r="F7" s="17"/>
      <c r="G7" s="17"/>
    </row>
    <row r="8" spans="2:11" ht="15" customHeight="1" x14ac:dyDescent="0.3">
      <c r="B8" s="19"/>
      <c r="C8" s="11"/>
      <c r="D8" s="11"/>
      <c r="E8" s="12"/>
    </row>
    <row r="9" spans="2:11" ht="15" customHeight="1" x14ac:dyDescent="0.3">
      <c r="B9" s="13"/>
      <c r="C9" s="18"/>
      <c r="D9" s="20" t="s">
        <v>12</v>
      </c>
      <c r="E9" s="21" t="s">
        <v>13</v>
      </c>
    </row>
    <row r="10" spans="2:11" ht="15" customHeight="1" x14ac:dyDescent="0.3">
      <c r="B10" s="13"/>
      <c r="C10" s="16" t="s">
        <v>83</v>
      </c>
      <c r="D10" s="111" t="s">
        <v>16</v>
      </c>
      <c r="E10" s="115" t="s">
        <v>16</v>
      </c>
    </row>
    <row r="11" spans="2:11" ht="15" customHeight="1" x14ac:dyDescent="0.3">
      <c r="B11" s="120"/>
      <c r="C11" s="119"/>
      <c r="D11" s="119"/>
      <c r="E11" s="116"/>
    </row>
    <row r="12" spans="2:11" ht="15" customHeight="1" thickBot="1" x14ac:dyDescent="0.35">
      <c r="B12" s="34"/>
      <c r="C12" s="35" t="s">
        <v>82</v>
      </c>
      <c r="D12" s="117"/>
      <c r="E12" s="121"/>
    </row>
    <row r="13" spans="2:11" ht="15" customHeight="1" x14ac:dyDescent="0.3"/>
    <row r="14" spans="2:11" ht="15" customHeight="1" thickBot="1" x14ac:dyDescent="0.35">
      <c r="B14" s="8"/>
      <c r="C14" s="8"/>
      <c r="D14" s="8"/>
      <c r="E14" s="8"/>
      <c r="K14" s="15"/>
    </row>
    <row r="15" spans="2:11" ht="19.350000000000001" customHeight="1" x14ac:dyDescent="0.3">
      <c r="B15" s="136" t="s">
        <v>31</v>
      </c>
      <c r="C15" s="137"/>
      <c r="D15" s="137"/>
      <c r="E15" s="138"/>
    </row>
    <row r="16" spans="2:11" x14ac:dyDescent="0.3">
      <c r="B16" s="24"/>
      <c r="C16" s="11"/>
      <c r="D16" s="11"/>
      <c r="E16" s="23"/>
    </row>
    <row r="17" spans="2:5" x14ac:dyDescent="0.3">
      <c r="B17" s="36" t="s">
        <v>1</v>
      </c>
      <c r="C17" s="37" t="s">
        <v>0</v>
      </c>
      <c r="D17" s="37" t="s">
        <v>2</v>
      </c>
      <c r="E17" s="40" t="s">
        <v>26</v>
      </c>
    </row>
    <row r="18" spans="2:5" x14ac:dyDescent="0.3">
      <c r="B18" s="25">
        <v>1</v>
      </c>
      <c r="C18" s="26" t="s">
        <v>14</v>
      </c>
      <c r="D18" s="27">
        <v>0</v>
      </c>
      <c r="E18" s="22" t="s">
        <v>26</v>
      </c>
    </row>
    <row r="19" spans="2:5" x14ac:dyDescent="0.3">
      <c r="B19" s="25">
        <v>2</v>
      </c>
      <c r="C19" s="26" t="s">
        <v>14</v>
      </c>
      <c r="D19" s="27">
        <v>0</v>
      </c>
      <c r="E19" s="22" t="s">
        <v>26</v>
      </c>
    </row>
    <row r="20" spans="2:5" x14ac:dyDescent="0.3">
      <c r="B20" s="25">
        <v>3</v>
      </c>
      <c r="C20" s="26" t="s">
        <v>14</v>
      </c>
      <c r="D20" s="27">
        <v>0</v>
      </c>
      <c r="E20" s="22" t="s">
        <v>26</v>
      </c>
    </row>
    <row r="21" spans="2:5" x14ac:dyDescent="0.3">
      <c r="B21" s="25">
        <v>4</v>
      </c>
      <c r="C21" s="26" t="s">
        <v>14</v>
      </c>
      <c r="D21" s="27">
        <v>0</v>
      </c>
      <c r="E21" s="22" t="s">
        <v>26</v>
      </c>
    </row>
    <row r="22" spans="2:5" x14ac:dyDescent="0.3">
      <c r="B22" s="25">
        <v>5</v>
      </c>
      <c r="C22" s="26" t="s">
        <v>14</v>
      </c>
      <c r="D22" s="27">
        <v>0</v>
      </c>
      <c r="E22" s="22" t="s">
        <v>26</v>
      </c>
    </row>
    <row r="23" spans="2:5" x14ac:dyDescent="0.3">
      <c r="B23" s="25">
        <v>6</v>
      </c>
      <c r="C23" s="26" t="s">
        <v>14</v>
      </c>
      <c r="D23" s="27">
        <v>0</v>
      </c>
      <c r="E23" s="22" t="s">
        <v>26</v>
      </c>
    </row>
    <row r="24" spans="2:5" x14ac:dyDescent="0.3">
      <c r="B24" s="25">
        <v>7</v>
      </c>
      <c r="C24" s="26" t="s">
        <v>14</v>
      </c>
      <c r="D24" s="27">
        <v>0</v>
      </c>
      <c r="E24" s="22" t="s">
        <v>26</v>
      </c>
    </row>
    <row r="25" spans="2:5" x14ac:dyDescent="0.3">
      <c r="B25" s="25">
        <v>8</v>
      </c>
      <c r="C25" s="26" t="s">
        <v>14</v>
      </c>
      <c r="D25" s="27">
        <v>0</v>
      </c>
      <c r="E25" s="22" t="s">
        <v>26</v>
      </c>
    </row>
    <row r="26" spans="2:5" x14ac:dyDescent="0.3">
      <c r="B26" s="25">
        <v>9</v>
      </c>
      <c r="C26" s="26" t="s">
        <v>14</v>
      </c>
      <c r="D26" s="27">
        <v>0</v>
      </c>
      <c r="E26" s="22" t="s">
        <v>26</v>
      </c>
    </row>
    <row r="27" spans="2:5" x14ac:dyDescent="0.3">
      <c r="B27" s="25">
        <v>10</v>
      </c>
      <c r="C27" s="26" t="s">
        <v>14</v>
      </c>
      <c r="D27" s="27">
        <v>0</v>
      </c>
      <c r="E27" s="22" t="s">
        <v>26</v>
      </c>
    </row>
    <row r="28" spans="2:5" x14ac:dyDescent="0.3">
      <c r="B28" s="25">
        <v>11</v>
      </c>
      <c r="C28" s="26" t="s">
        <v>14</v>
      </c>
      <c r="D28" s="27">
        <v>0</v>
      </c>
      <c r="E28" s="22" t="s">
        <v>26</v>
      </c>
    </row>
    <row r="29" spans="2:5" x14ac:dyDescent="0.3">
      <c r="B29" s="25">
        <v>12</v>
      </c>
      <c r="C29" s="26" t="s">
        <v>14</v>
      </c>
      <c r="D29" s="27">
        <v>0</v>
      </c>
      <c r="E29" s="22" t="s">
        <v>26</v>
      </c>
    </row>
    <row r="30" spans="2:5" x14ac:dyDescent="0.3">
      <c r="B30" s="25">
        <v>13</v>
      </c>
      <c r="C30" s="26" t="s">
        <v>14</v>
      </c>
      <c r="D30" s="27">
        <v>0</v>
      </c>
      <c r="E30" s="22" t="s">
        <v>26</v>
      </c>
    </row>
    <row r="31" spans="2:5" x14ac:dyDescent="0.3">
      <c r="B31" s="25">
        <v>14</v>
      </c>
      <c r="C31" s="26" t="s">
        <v>14</v>
      </c>
      <c r="D31" s="27">
        <v>0</v>
      </c>
      <c r="E31" s="22" t="s">
        <v>26</v>
      </c>
    </row>
    <row r="32" spans="2:5" x14ac:dyDescent="0.3">
      <c r="B32" s="25">
        <v>15</v>
      </c>
      <c r="C32" s="26" t="s">
        <v>14</v>
      </c>
      <c r="D32" s="27">
        <v>0</v>
      </c>
      <c r="E32" s="22" t="s">
        <v>26</v>
      </c>
    </row>
    <row r="33" spans="2:5" ht="15" thickBot="1" x14ac:dyDescent="0.35">
      <c r="B33" s="53" t="s">
        <v>32</v>
      </c>
      <c r="C33" s="54"/>
      <c r="D33" s="55">
        <f>SUBTOTAL(109,Table35491113[Beløb])</f>
        <v>0</v>
      </c>
      <c r="E33" s="56"/>
    </row>
    <row r="34" spans="2:5" ht="15" thickBot="1" x14ac:dyDescent="0.35">
      <c r="B34" s="15"/>
      <c r="D34" s="32"/>
    </row>
    <row r="35" spans="2:5" ht="16.2" x14ac:dyDescent="0.3">
      <c r="B35" s="142" t="s">
        <v>45</v>
      </c>
      <c r="C35" s="143"/>
      <c r="D35" s="143"/>
      <c r="E35" s="144"/>
    </row>
    <row r="36" spans="2:5" ht="15" customHeight="1" x14ac:dyDescent="0.3">
      <c r="B36" s="139"/>
      <c r="C36" s="140"/>
      <c r="D36" s="140"/>
      <c r="E36" s="141"/>
    </row>
    <row r="37" spans="2:5" x14ac:dyDescent="0.3">
      <c r="B37" s="43" t="s">
        <v>1</v>
      </c>
      <c r="C37" s="43" t="s">
        <v>0</v>
      </c>
      <c r="D37" s="37" t="s">
        <v>2</v>
      </c>
      <c r="E37" s="43" t="s">
        <v>26</v>
      </c>
    </row>
    <row r="38" spans="2:5" x14ac:dyDescent="0.3">
      <c r="B38" s="25">
        <v>1</v>
      </c>
      <c r="C38" s="26" t="s">
        <v>14</v>
      </c>
      <c r="D38" s="27">
        <v>0</v>
      </c>
      <c r="E38" s="22" t="s">
        <v>26</v>
      </c>
    </row>
    <row r="39" spans="2:5" x14ac:dyDescent="0.3">
      <c r="B39" s="25">
        <v>2</v>
      </c>
      <c r="C39" s="26" t="s">
        <v>14</v>
      </c>
      <c r="D39" s="27">
        <v>0</v>
      </c>
      <c r="E39" s="22" t="s">
        <v>26</v>
      </c>
    </row>
    <row r="40" spans="2:5" x14ac:dyDescent="0.3">
      <c r="B40" s="25">
        <v>3</v>
      </c>
      <c r="C40" s="26" t="s">
        <v>14</v>
      </c>
      <c r="D40" s="27">
        <v>0</v>
      </c>
      <c r="E40" s="22" t="s">
        <v>26</v>
      </c>
    </row>
    <row r="41" spans="2:5" x14ac:dyDescent="0.3">
      <c r="B41" s="25">
        <v>4</v>
      </c>
      <c r="C41" s="26" t="s">
        <v>14</v>
      </c>
      <c r="D41" s="27">
        <v>0</v>
      </c>
      <c r="E41" s="22" t="s">
        <v>26</v>
      </c>
    </row>
    <row r="42" spans="2:5" x14ac:dyDescent="0.3">
      <c r="B42" s="25">
        <v>5</v>
      </c>
      <c r="C42" s="26" t="s">
        <v>14</v>
      </c>
      <c r="D42" s="27">
        <v>0</v>
      </c>
      <c r="E42" s="22" t="s">
        <v>26</v>
      </c>
    </row>
    <row r="43" spans="2:5" x14ac:dyDescent="0.3">
      <c r="B43" s="25">
        <v>6</v>
      </c>
      <c r="C43" s="26" t="s">
        <v>14</v>
      </c>
      <c r="D43" s="27">
        <v>0</v>
      </c>
      <c r="E43" s="22" t="s">
        <v>26</v>
      </c>
    </row>
    <row r="44" spans="2:5" x14ac:dyDescent="0.3">
      <c r="B44" s="25">
        <v>7</v>
      </c>
      <c r="C44" s="26" t="s">
        <v>14</v>
      </c>
      <c r="D44" s="27">
        <v>0</v>
      </c>
      <c r="E44" s="22" t="s">
        <v>26</v>
      </c>
    </row>
    <row r="45" spans="2:5" x14ac:dyDescent="0.3">
      <c r="B45" s="25">
        <v>8</v>
      </c>
      <c r="C45" s="26" t="s">
        <v>14</v>
      </c>
      <c r="D45" s="27">
        <v>0</v>
      </c>
      <c r="E45" s="22" t="s">
        <v>26</v>
      </c>
    </row>
    <row r="46" spans="2:5" x14ac:dyDescent="0.3">
      <c r="B46" s="25">
        <v>9</v>
      </c>
      <c r="C46" s="26" t="s">
        <v>14</v>
      </c>
      <c r="D46" s="27">
        <v>0</v>
      </c>
      <c r="E46" s="22" t="s">
        <v>26</v>
      </c>
    </row>
    <row r="47" spans="2:5" x14ac:dyDescent="0.3">
      <c r="B47" s="25">
        <v>10</v>
      </c>
      <c r="C47" s="26" t="s">
        <v>14</v>
      </c>
      <c r="D47" s="27">
        <v>0</v>
      </c>
      <c r="E47" s="22" t="s">
        <v>26</v>
      </c>
    </row>
    <row r="48" spans="2:5" x14ac:dyDescent="0.3">
      <c r="B48" s="25">
        <v>11</v>
      </c>
      <c r="C48" s="26" t="s">
        <v>14</v>
      </c>
      <c r="D48" s="27">
        <v>0</v>
      </c>
      <c r="E48" s="22" t="s">
        <v>26</v>
      </c>
    </row>
    <row r="49" spans="2:5" x14ac:dyDescent="0.3">
      <c r="B49" s="25">
        <v>12</v>
      </c>
      <c r="C49" s="26" t="s">
        <v>14</v>
      </c>
      <c r="D49" s="27">
        <v>0</v>
      </c>
      <c r="E49" s="22" t="s">
        <v>26</v>
      </c>
    </row>
    <row r="50" spans="2:5" x14ac:dyDescent="0.3">
      <c r="B50" s="25">
        <v>13</v>
      </c>
      <c r="C50" s="26" t="s">
        <v>14</v>
      </c>
      <c r="D50" s="27">
        <v>0</v>
      </c>
      <c r="E50" s="22" t="s">
        <v>26</v>
      </c>
    </row>
    <row r="51" spans="2:5" x14ac:dyDescent="0.3">
      <c r="B51" s="25">
        <v>14</v>
      </c>
      <c r="C51" s="26" t="s">
        <v>14</v>
      </c>
      <c r="D51" s="27">
        <v>0</v>
      </c>
      <c r="E51" s="22" t="s">
        <v>26</v>
      </c>
    </row>
    <row r="52" spans="2:5" x14ac:dyDescent="0.3">
      <c r="B52" s="25">
        <v>15</v>
      </c>
      <c r="C52" s="26" t="s">
        <v>14</v>
      </c>
      <c r="D52" s="27">
        <v>0</v>
      </c>
      <c r="E52" s="22" t="s">
        <v>26</v>
      </c>
    </row>
    <row r="53" spans="2:5" x14ac:dyDescent="0.3">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223" priority="20">
      <formula>IF($D$4 &lt;&gt;"Angiv navn",1,0)</formula>
    </cfRule>
  </conditionalFormatting>
  <conditionalFormatting sqref="D6">
    <cfRule type="expression" dxfId="222" priority="19">
      <formula>IF($D$6&lt;&gt;"Angiv arrangementsstype",1,0)</formula>
    </cfRule>
  </conditionalFormatting>
  <conditionalFormatting sqref="D5">
    <cfRule type="expression" dxfId="221" priority="18">
      <formula>IF($D$5&lt;&gt;"Angiv sted",1,0)</formula>
    </cfRule>
  </conditionalFormatting>
  <conditionalFormatting sqref="D7">
    <cfRule type="expression" dxfId="220" priority="17">
      <formula>IF($D$7&lt;&gt;"Angiv antal",1,0)</formula>
    </cfRule>
  </conditionalFormatting>
  <conditionalFormatting sqref="D10">
    <cfRule type="expression" dxfId="219" priority="21">
      <formula>IF(AND($D$10&lt;&gt;"Vælg dato",#REF!="Ja"),1,0)</formula>
    </cfRule>
  </conditionalFormatting>
  <conditionalFormatting sqref="D9:E10">
    <cfRule type="expression" dxfId="218" priority="24">
      <formula>IF(#REF!&lt;&gt;"Ja",1,0)</formula>
    </cfRule>
  </conditionalFormatting>
  <conditionalFormatting sqref="E10">
    <cfRule type="expression" dxfId="217" priority="26">
      <formula>IF(AND($E$10&lt;&gt;"Vælg dato",#REF!="Ja"),1,0)</formula>
    </cfRule>
  </conditionalFormatting>
  <conditionalFormatting sqref="E18:E32 E38:E52">
    <cfRule type="expression" dxfId="216" priority="13">
      <formula>IF(E18&lt;&gt;"Beskrivelse af post",1,0)</formula>
    </cfRule>
    <cfRule type="expression" dxfId="215" priority="14">
      <formula>C18 = "Øvrige"</formula>
    </cfRule>
  </conditionalFormatting>
  <conditionalFormatting sqref="C18:C32">
    <cfRule type="expression" dxfId="214" priority="8">
      <formula>IF(C18&lt;&gt;"Vælg eller skriv post",1,0)</formula>
    </cfRule>
  </conditionalFormatting>
  <conditionalFormatting sqref="C38">
    <cfRule type="expression" dxfId="213" priority="7">
      <formula>IF(C38&lt;&gt;"Vælg eller skriv post",1,0)</formula>
    </cfRule>
  </conditionalFormatting>
  <conditionalFormatting sqref="C39:C52">
    <cfRule type="expression" dxfId="212" priority="6">
      <formula>IF(C39&lt;&gt;"Vælg eller skriv post",1,0)</formula>
    </cfRule>
  </conditionalFormatting>
  <conditionalFormatting sqref="B9:C9 B10 B12">
    <cfRule type="expression" dxfId="211" priority="5">
      <formula>IF(#REF!&lt;&gt;"Ja",1,0)</formula>
    </cfRule>
  </conditionalFormatting>
  <conditionalFormatting sqref="C12">
    <cfRule type="expression" dxfId="210" priority="3">
      <formula>#REF!&lt;&gt;"Ja"</formula>
    </cfRule>
  </conditionalFormatting>
  <conditionalFormatting sqref="C10 C12">
    <cfRule type="expression" dxfId="209" priority="4">
      <formula>IF(#REF!&lt;&gt;"Ja",1,0)</formula>
    </cfRule>
  </conditionalFormatting>
  <conditionalFormatting sqref="D12">
    <cfRule type="expression" dxfId="208" priority="1">
      <formula>IF(AND($D$12&lt;&gt;"Angiv antal",#REF!="Ja"),1,0)</formula>
    </cfRule>
  </conditionalFormatting>
  <conditionalFormatting sqref="D12">
    <cfRule type="expression" dxfId="207" priority="2">
      <formula>IF(#REF!&lt;&gt;"Ja",1,0)</formula>
    </cfRule>
  </conditionalFormatting>
  <dataValidations count="3">
    <dataValidation allowBlank="1" sqref="D6"/>
    <dataValidation allowBlank="1" showInputMessage="1" showErrorMessage="1" promptTitle="Forklaring" prompt="Antal deltagere per afvikling skal opgøres som det mindste antal samtidige deltagere til arrangementet" sqref="D7"/>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showInputMessage="1" showErrorMessage="1" promptTitle="Forklaring" prompt="Datoen angiver den første dato du havde planlagt at afholde arrangementet._x000a_">
          <x14:formula1>
            <xm:f>List!$Q$4:$Q$64</xm:f>
          </x14:formula1>
          <xm:sqref>D10</xm:sqref>
        </x14:dataValidation>
        <x14:dataValidation type="list" showInputMessage="1" showErrorMessage="1" promptTitle="Forklaring" prompt="Datoen angiver den sidste dato du havde planlagt at afholde arrangementet.">
          <x14:formula1>
            <xm:f>List!$Q$4:$Q$64</xm:f>
          </x14:formula1>
          <xm:sqref>E10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44140625" defaultRowHeight="14.4" x14ac:dyDescent="0.3"/>
  <cols>
    <col min="1" max="1" width="1.5546875" style="7" customWidth="1"/>
    <col min="2" max="2" width="11.5546875" style="7" customWidth="1"/>
    <col min="3" max="4" width="33.5546875" style="7" customWidth="1"/>
    <col min="5" max="5" width="60.5546875" style="7" customWidth="1"/>
    <col min="6" max="6" width="18" style="7" customWidth="1"/>
    <col min="7" max="10" width="9.44140625" style="7"/>
    <col min="11" max="11" width="20.44140625" style="7" customWidth="1"/>
    <col min="12" max="16384" width="9.44140625" style="7"/>
  </cols>
  <sheetData>
    <row r="1" spans="2:11" ht="10.35" customHeight="1" thickBot="1" x14ac:dyDescent="0.35">
      <c r="K1" s="8"/>
    </row>
    <row r="2" spans="2:11" ht="19.350000000000001" customHeight="1" x14ac:dyDescent="0.3">
      <c r="B2" s="136" t="s">
        <v>51</v>
      </c>
      <c r="C2" s="137"/>
      <c r="D2" s="137"/>
      <c r="E2" s="138"/>
      <c r="K2" s="8"/>
    </row>
    <row r="3" spans="2:11" ht="15" customHeight="1" x14ac:dyDescent="0.3">
      <c r="B3" s="9"/>
      <c r="C3" s="10"/>
      <c r="D3" s="11"/>
      <c r="E3" s="12"/>
      <c r="K3" s="8"/>
    </row>
    <row r="4" spans="2:11" ht="15" customHeight="1" x14ac:dyDescent="0.3">
      <c r="B4" s="147" t="s">
        <v>55</v>
      </c>
      <c r="C4" s="148"/>
      <c r="D4" s="105"/>
      <c r="E4" s="12"/>
      <c r="F4" s="14"/>
      <c r="G4" s="14"/>
      <c r="K4" s="15"/>
    </row>
    <row r="5" spans="2:11" ht="15" customHeight="1" x14ac:dyDescent="0.3">
      <c r="B5" s="149" t="s">
        <v>85</v>
      </c>
      <c r="C5" s="150"/>
      <c r="D5" s="106"/>
      <c r="E5" s="12"/>
      <c r="F5" s="17"/>
      <c r="G5" s="17"/>
    </row>
    <row r="6" spans="2:11" ht="15" customHeight="1" x14ac:dyDescent="0.3">
      <c r="B6" s="58"/>
      <c r="C6" s="59" t="s">
        <v>52</v>
      </c>
      <c r="D6" s="107"/>
      <c r="E6" s="12"/>
      <c r="F6" s="17"/>
      <c r="G6" s="17"/>
    </row>
    <row r="7" spans="2:11" ht="16.2" x14ac:dyDescent="0.3">
      <c r="B7" s="149" t="s">
        <v>84</v>
      </c>
      <c r="C7" s="150"/>
      <c r="D7" s="108"/>
      <c r="E7" s="12"/>
      <c r="F7" s="17"/>
      <c r="G7" s="17"/>
    </row>
    <row r="8" spans="2:11" ht="15" customHeight="1" x14ac:dyDescent="0.3">
      <c r="B8" s="19"/>
      <c r="C8" s="11"/>
      <c r="D8" s="11"/>
      <c r="E8" s="12"/>
    </row>
    <row r="9" spans="2:11" ht="15" customHeight="1" x14ac:dyDescent="0.3">
      <c r="B9" s="13"/>
      <c r="C9" s="18"/>
      <c r="D9" s="20" t="s">
        <v>12</v>
      </c>
      <c r="E9" s="21" t="s">
        <v>13</v>
      </c>
    </row>
    <row r="10" spans="2:11" ht="15" customHeight="1" x14ac:dyDescent="0.3">
      <c r="B10" s="13"/>
      <c r="C10" s="16" t="s">
        <v>83</v>
      </c>
      <c r="D10" s="111" t="s">
        <v>16</v>
      </c>
      <c r="E10" s="115" t="s">
        <v>16</v>
      </c>
    </row>
    <row r="11" spans="2:11" ht="15" customHeight="1" x14ac:dyDescent="0.3">
      <c r="B11" s="120"/>
      <c r="C11" s="119"/>
      <c r="D11" s="119"/>
      <c r="E11" s="116"/>
    </row>
    <row r="12" spans="2:11" ht="15" customHeight="1" thickBot="1" x14ac:dyDescent="0.35">
      <c r="B12" s="34"/>
      <c r="C12" s="35" t="s">
        <v>82</v>
      </c>
      <c r="D12" s="117"/>
      <c r="E12" s="121"/>
    </row>
    <row r="13" spans="2:11" ht="15" customHeight="1" x14ac:dyDescent="0.3"/>
    <row r="14" spans="2:11" ht="15" customHeight="1" thickBot="1" x14ac:dyDescent="0.35">
      <c r="B14" s="8"/>
      <c r="C14" s="8"/>
      <c r="D14" s="8"/>
      <c r="E14" s="8"/>
      <c r="K14" s="15"/>
    </row>
    <row r="15" spans="2:11" ht="19.350000000000001" customHeight="1" x14ac:dyDescent="0.3">
      <c r="B15" s="136" t="s">
        <v>31</v>
      </c>
      <c r="C15" s="137"/>
      <c r="D15" s="137"/>
      <c r="E15" s="138"/>
    </row>
    <row r="16" spans="2:11" ht="15" customHeight="1" x14ac:dyDescent="0.3">
      <c r="B16" s="24"/>
      <c r="C16" s="11"/>
      <c r="D16" s="11"/>
      <c r="E16" s="23"/>
    </row>
    <row r="17" spans="2:5" x14ac:dyDescent="0.3">
      <c r="B17" s="36" t="s">
        <v>1</v>
      </c>
      <c r="C17" s="37" t="s">
        <v>0</v>
      </c>
      <c r="D17" s="37" t="s">
        <v>2</v>
      </c>
      <c r="E17" s="40" t="s">
        <v>26</v>
      </c>
    </row>
    <row r="18" spans="2:5" x14ac:dyDescent="0.3">
      <c r="B18" s="25">
        <v>1</v>
      </c>
      <c r="C18" s="26" t="s">
        <v>14</v>
      </c>
      <c r="D18" s="27">
        <v>0</v>
      </c>
      <c r="E18" s="22" t="s">
        <v>26</v>
      </c>
    </row>
    <row r="19" spans="2:5" x14ac:dyDescent="0.3">
      <c r="B19" s="25">
        <v>2</v>
      </c>
      <c r="C19" s="26" t="s">
        <v>14</v>
      </c>
      <c r="D19" s="27">
        <v>0</v>
      </c>
      <c r="E19" s="22" t="s">
        <v>26</v>
      </c>
    </row>
    <row r="20" spans="2:5" x14ac:dyDescent="0.3">
      <c r="B20" s="25">
        <v>3</v>
      </c>
      <c r="C20" s="26" t="s">
        <v>14</v>
      </c>
      <c r="D20" s="27">
        <v>0</v>
      </c>
      <c r="E20" s="22" t="s">
        <v>26</v>
      </c>
    </row>
    <row r="21" spans="2:5" x14ac:dyDescent="0.3">
      <c r="B21" s="25">
        <v>4</v>
      </c>
      <c r="C21" s="26" t="s">
        <v>14</v>
      </c>
      <c r="D21" s="27">
        <v>0</v>
      </c>
      <c r="E21" s="22" t="s">
        <v>26</v>
      </c>
    </row>
    <row r="22" spans="2:5" x14ac:dyDescent="0.3">
      <c r="B22" s="25">
        <v>5</v>
      </c>
      <c r="C22" s="26" t="s">
        <v>14</v>
      </c>
      <c r="D22" s="27">
        <v>0</v>
      </c>
      <c r="E22" s="22" t="s">
        <v>26</v>
      </c>
    </row>
    <row r="23" spans="2:5" x14ac:dyDescent="0.3">
      <c r="B23" s="25">
        <v>6</v>
      </c>
      <c r="C23" s="26" t="s">
        <v>14</v>
      </c>
      <c r="D23" s="27">
        <v>0</v>
      </c>
      <c r="E23" s="22" t="s">
        <v>26</v>
      </c>
    </row>
    <row r="24" spans="2:5" x14ac:dyDescent="0.3">
      <c r="B24" s="25">
        <v>7</v>
      </c>
      <c r="C24" s="26" t="s">
        <v>14</v>
      </c>
      <c r="D24" s="27">
        <v>0</v>
      </c>
      <c r="E24" s="22" t="s">
        <v>26</v>
      </c>
    </row>
    <row r="25" spans="2:5" x14ac:dyDescent="0.3">
      <c r="B25" s="25">
        <v>8</v>
      </c>
      <c r="C25" s="26" t="s">
        <v>14</v>
      </c>
      <c r="D25" s="27">
        <v>0</v>
      </c>
      <c r="E25" s="22" t="s">
        <v>26</v>
      </c>
    </row>
    <row r="26" spans="2:5" x14ac:dyDescent="0.3">
      <c r="B26" s="25">
        <v>9</v>
      </c>
      <c r="C26" s="26" t="s">
        <v>14</v>
      </c>
      <c r="D26" s="27">
        <v>0</v>
      </c>
      <c r="E26" s="22" t="s">
        <v>26</v>
      </c>
    </row>
    <row r="27" spans="2:5" x14ac:dyDescent="0.3">
      <c r="B27" s="25">
        <v>10</v>
      </c>
      <c r="C27" s="26" t="s">
        <v>14</v>
      </c>
      <c r="D27" s="27">
        <v>0</v>
      </c>
      <c r="E27" s="22" t="s">
        <v>26</v>
      </c>
    </row>
    <row r="28" spans="2:5" x14ac:dyDescent="0.3">
      <c r="B28" s="25">
        <v>11</v>
      </c>
      <c r="C28" s="26" t="s">
        <v>14</v>
      </c>
      <c r="D28" s="27">
        <v>0</v>
      </c>
      <c r="E28" s="22" t="s">
        <v>26</v>
      </c>
    </row>
    <row r="29" spans="2:5" x14ac:dyDescent="0.3">
      <c r="B29" s="25">
        <v>12</v>
      </c>
      <c r="C29" s="26" t="s">
        <v>14</v>
      </c>
      <c r="D29" s="27">
        <v>0</v>
      </c>
      <c r="E29" s="22" t="s">
        <v>26</v>
      </c>
    </row>
    <row r="30" spans="2:5" x14ac:dyDescent="0.3">
      <c r="B30" s="25">
        <v>13</v>
      </c>
      <c r="C30" s="26" t="s">
        <v>14</v>
      </c>
      <c r="D30" s="27">
        <v>0</v>
      </c>
      <c r="E30" s="22" t="s">
        <v>26</v>
      </c>
    </row>
    <row r="31" spans="2:5" x14ac:dyDescent="0.3">
      <c r="B31" s="25">
        <v>14</v>
      </c>
      <c r="C31" s="26" t="s">
        <v>14</v>
      </c>
      <c r="D31" s="27">
        <v>0</v>
      </c>
      <c r="E31" s="22" t="s">
        <v>26</v>
      </c>
    </row>
    <row r="32" spans="2:5" x14ac:dyDescent="0.3">
      <c r="B32" s="25">
        <v>15</v>
      </c>
      <c r="C32" s="26" t="s">
        <v>14</v>
      </c>
      <c r="D32" s="27">
        <v>0</v>
      </c>
      <c r="E32" s="22" t="s">
        <v>26</v>
      </c>
    </row>
    <row r="33" spans="2:5" ht="15" thickBot="1" x14ac:dyDescent="0.35">
      <c r="B33" s="28" t="s">
        <v>32</v>
      </c>
      <c r="C33" s="29"/>
      <c r="D33" s="30">
        <f>SUBTOTAL(109,Table3549111338[Beløb])</f>
        <v>0</v>
      </c>
      <c r="E33" s="31"/>
    </row>
    <row r="34" spans="2:5" ht="15" thickBot="1" x14ac:dyDescent="0.35">
      <c r="B34" s="15"/>
      <c r="D34" s="32"/>
    </row>
    <row r="35" spans="2:5" ht="16.2" x14ac:dyDescent="0.3">
      <c r="B35" s="142" t="s">
        <v>45</v>
      </c>
      <c r="C35" s="143"/>
      <c r="D35" s="143"/>
      <c r="E35" s="144"/>
    </row>
    <row r="36" spans="2:5" ht="15" customHeight="1" x14ac:dyDescent="0.3">
      <c r="B36" s="139"/>
      <c r="C36" s="140"/>
      <c r="D36" s="140"/>
      <c r="E36" s="141"/>
    </row>
    <row r="37" spans="2:5" x14ac:dyDescent="0.3">
      <c r="B37" s="43" t="s">
        <v>1</v>
      </c>
      <c r="C37" s="43" t="s">
        <v>0</v>
      </c>
      <c r="D37" s="37" t="s">
        <v>2</v>
      </c>
      <c r="E37" s="43" t="s">
        <v>26</v>
      </c>
    </row>
    <row r="38" spans="2:5" x14ac:dyDescent="0.3">
      <c r="B38" s="25">
        <v>1</v>
      </c>
      <c r="C38" s="26" t="s">
        <v>14</v>
      </c>
      <c r="D38" s="27">
        <v>0</v>
      </c>
      <c r="E38" s="22" t="s">
        <v>26</v>
      </c>
    </row>
    <row r="39" spans="2:5" x14ac:dyDescent="0.3">
      <c r="B39" s="25">
        <v>2</v>
      </c>
      <c r="C39" s="26" t="s">
        <v>14</v>
      </c>
      <c r="D39" s="27">
        <v>0</v>
      </c>
      <c r="E39" s="22" t="s">
        <v>26</v>
      </c>
    </row>
    <row r="40" spans="2:5" x14ac:dyDescent="0.3">
      <c r="B40" s="25">
        <v>3</v>
      </c>
      <c r="C40" s="26" t="s">
        <v>14</v>
      </c>
      <c r="D40" s="27">
        <v>0</v>
      </c>
      <c r="E40" s="22" t="s">
        <v>26</v>
      </c>
    </row>
    <row r="41" spans="2:5" x14ac:dyDescent="0.3">
      <c r="B41" s="25">
        <v>4</v>
      </c>
      <c r="C41" s="26" t="s">
        <v>14</v>
      </c>
      <c r="D41" s="27">
        <v>0</v>
      </c>
      <c r="E41" s="22" t="s">
        <v>26</v>
      </c>
    </row>
    <row r="42" spans="2:5" x14ac:dyDescent="0.3">
      <c r="B42" s="25">
        <v>5</v>
      </c>
      <c r="C42" s="26" t="s">
        <v>14</v>
      </c>
      <c r="D42" s="27">
        <v>0</v>
      </c>
      <c r="E42" s="22" t="s">
        <v>26</v>
      </c>
    </row>
    <row r="43" spans="2:5" x14ac:dyDescent="0.3">
      <c r="B43" s="25">
        <v>6</v>
      </c>
      <c r="C43" s="26" t="s">
        <v>14</v>
      </c>
      <c r="D43" s="27">
        <v>0</v>
      </c>
      <c r="E43" s="22" t="s">
        <v>26</v>
      </c>
    </row>
    <row r="44" spans="2:5" x14ac:dyDescent="0.3">
      <c r="B44" s="25">
        <v>7</v>
      </c>
      <c r="C44" s="26" t="s">
        <v>14</v>
      </c>
      <c r="D44" s="27">
        <v>0</v>
      </c>
      <c r="E44" s="22" t="s">
        <v>26</v>
      </c>
    </row>
    <row r="45" spans="2:5" x14ac:dyDescent="0.3">
      <c r="B45" s="25">
        <v>8</v>
      </c>
      <c r="C45" s="26" t="s">
        <v>14</v>
      </c>
      <c r="D45" s="27">
        <v>0</v>
      </c>
      <c r="E45" s="22" t="s">
        <v>26</v>
      </c>
    </row>
    <row r="46" spans="2:5" x14ac:dyDescent="0.3">
      <c r="B46" s="25">
        <v>9</v>
      </c>
      <c r="C46" s="26" t="s">
        <v>14</v>
      </c>
      <c r="D46" s="27">
        <v>0</v>
      </c>
      <c r="E46" s="22" t="s">
        <v>26</v>
      </c>
    </row>
    <row r="47" spans="2:5" x14ac:dyDescent="0.3">
      <c r="B47" s="25">
        <v>10</v>
      </c>
      <c r="C47" s="26" t="s">
        <v>14</v>
      </c>
      <c r="D47" s="27">
        <v>0</v>
      </c>
      <c r="E47" s="22" t="s">
        <v>26</v>
      </c>
    </row>
    <row r="48" spans="2:5" x14ac:dyDescent="0.3">
      <c r="B48" s="25">
        <v>11</v>
      </c>
      <c r="C48" s="26" t="s">
        <v>14</v>
      </c>
      <c r="D48" s="27">
        <v>0</v>
      </c>
      <c r="E48" s="22" t="s">
        <v>26</v>
      </c>
    </row>
    <row r="49" spans="2:5" x14ac:dyDescent="0.3">
      <c r="B49" s="25">
        <v>12</v>
      </c>
      <c r="C49" s="26" t="s">
        <v>14</v>
      </c>
      <c r="D49" s="27">
        <v>0</v>
      </c>
      <c r="E49" s="22" t="s">
        <v>26</v>
      </c>
    </row>
    <row r="50" spans="2:5" x14ac:dyDescent="0.3">
      <c r="B50" s="25">
        <v>13</v>
      </c>
      <c r="C50" s="26" t="s">
        <v>14</v>
      </c>
      <c r="D50" s="27">
        <v>0</v>
      </c>
      <c r="E50" s="22" t="s">
        <v>26</v>
      </c>
    </row>
    <row r="51" spans="2:5" x14ac:dyDescent="0.3">
      <c r="B51" s="25">
        <v>14</v>
      </c>
      <c r="C51" s="26" t="s">
        <v>14</v>
      </c>
      <c r="D51" s="27">
        <v>0</v>
      </c>
      <c r="E51" s="22" t="s">
        <v>26</v>
      </c>
    </row>
    <row r="52" spans="2:5" x14ac:dyDescent="0.3">
      <c r="B52" s="25">
        <v>15</v>
      </c>
      <c r="C52" s="26" t="s">
        <v>14</v>
      </c>
      <c r="D52" s="27">
        <v>0</v>
      </c>
      <c r="E52" s="22" t="s">
        <v>26</v>
      </c>
    </row>
    <row r="53" spans="2:5" x14ac:dyDescent="0.3">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188" priority="20">
      <formula>IF($D$4 &lt;&gt;"Angiv navn",1,0)</formula>
    </cfRule>
  </conditionalFormatting>
  <conditionalFormatting sqref="D6">
    <cfRule type="expression" dxfId="187" priority="19">
      <formula>IF($D$6&lt;&gt;"Angiv arrangementsstype",1,0)</formula>
    </cfRule>
  </conditionalFormatting>
  <conditionalFormatting sqref="D5">
    <cfRule type="expression" dxfId="186" priority="18">
      <formula>IF($D$5&lt;&gt;"Angiv sted",1,0)</formula>
    </cfRule>
  </conditionalFormatting>
  <conditionalFormatting sqref="D7">
    <cfRule type="expression" dxfId="185" priority="17">
      <formula>IF($D$7&lt;&gt;"Angiv antal",1,0)</formula>
    </cfRule>
  </conditionalFormatting>
  <conditionalFormatting sqref="D10">
    <cfRule type="expression" dxfId="184" priority="21">
      <formula>IF(AND($D$10&lt;&gt;"Vælg dato",#REF!="Ja"),1,0)</formula>
    </cfRule>
  </conditionalFormatting>
  <conditionalFormatting sqref="D9:E10">
    <cfRule type="expression" dxfId="183" priority="24">
      <formula>IF(#REF!&lt;&gt;"Ja",1,0)</formula>
    </cfRule>
  </conditionalFormatting>
  <conditionalFormatting sqref="E10">
    <cfRule type="expression" dxfId="182" priority="26">
      <formula>IF(AND($E$10&lt;&gt;"Vælg dato",#REF!="Ja"),1,0)</formula>
    </cfRule>
  </conditionalFormatting>
  <conditionalFormatting sqref="E18:E32 E38:E52">
    <cfRule type="expression" dxfId="181" priority="13">
      <formula>IF(E18&lt;&gt;"Beskrivelse af post",1,0)</formula>
    </cfRule>
    <cfRule type="expression" dxfId="180" priority="14">
      <formula>C18 = "Øvrige"</formula>
    </cfRule>
  </conditionalFormatting>
  <conditionalFormatting sqref="C18:C32">
    <cfRule type="expression" dxfId="179" priority="8">
      <formula>IF(C18&lt;&gt;"Vælg eller skriv post",1,0)</formula>
    </cfRule>
  </conditionalFormatting>
  <conditionalFormatting sqref="C38">
    <cfRule type="expression" dxfId="178" priority="7">
      <formula>IF(C38&lt;&gt;"Vælg eller skriv post",1,0)</formula>
    </cfRule>
  </conditionalFormatting>
  <conditionalFormatting sqref="C39:C52">
    <cfRule type="expression" dxfId="177" priority="6">
      <formula>IF(C39&lt;&gt;"Vælg eller skriv post",1,0)</formula>
    </cfRule>
  </conditionalFormatting>
  <conditionalFormatting sqref="B9:C9 B10 B12">
    <cfRule type="expression" dxfId="176" priority="5">
      <formula>IF(#REF!&lt;&gt;"Ja",1,0)</formula>
    </cfRule>
  </conditionalFormatting>
  <conditionalFormatting sqref="C12">
    <cfRule type="expression" dxfId="175" priority="3">
      <formula>#REF!&lt;&gt;"Ja"</formula>
    </cfRule>
  </conditionalFormatting>
  <conditionalFormatting sqref="C10 C12">
    <cfRule type="expression" dxfId="174" priority="4">
      <formula>IF(#REF!&lt;&gt;"Ja",1,0)</formula>
    </cfRule>
  </conditionalFormatting>
  <conditionalFormatting sqref="D12">
    <cfRule type="expression" dxfId="173" priority="1">
      <formula>IF(AND($D$12&lt;&gt;"Angiv antal",#REF!="Ja"),1,0)</formula>
    </cfRule>
  </conditionalFormatting>
  <conditionalFormatting sqref="D12">
    <cfRule type="expression" dxfId="172" priority="2">
      <formula>IF(#REF!&lt;&gt;"Ja",1,0)</formula>
    </cfRule>
  </conditionalFormatting>
  <dataValidations count="3">
    <dataValidation allowBlank="1" showInputMessage="1" showErrorMessage="1" promptTitle="Forklaring" prompt="Antal deltagere per afvikling skal opgøres som det mindste antal samtidige deltagere til arrangementet" sqref="D7"/>
    <dataValidation allowBlank="1" sqref="D6"/>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showInputMessage="1" showErrorMessage="1" promptTitle="Forklaring" prompt="Datoen angiver den sidste dato du havde planlagt at afholde arrangementet.">
          <x14:formula1>
            <xm:f>List!$Q$4:$Q$64</xm:f>
          </x14:formula1>
          <xm:sqref>E10</xm:sqref>
        </x14:dataValidation>
        <x14:dataValidation type="list" showInputMessage="1" showErrorMessage="1" promptTitle="Forklaring" prompt="Datoen angiver den første dato du havde planlagt at afholde arrangementet._x000a_">
          <x14:formula1>
            <xm:f>List!$Q$4:$Q$64</xm:f>
          </x14:formula1>
          <xm:sqref>D10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44140625" defaultRowHeight="14.4" x14ac:dyDescent="0.3"/>
  <cols>
    <col min="1" max="1" width="1.5546875" style="7" customWidth="1"/>
    <col min="2" max="2" width="11.5546875" style="7" customWidth="1"/>
    <col min="3" max="4" width="33.5546875" style="7" customWidth="1"/>
    <col min="5" max="5" width="60.5546875" style="7" customWidth="1"/>
    <col min="6" max="6" width="18" style="7" customWidth="1"/>
    <col min="7" max="10" width="9.44140625" style="7"/>
    <col min="11" max="11" width="20.44140625" style="7" customWidth="1"/>
    <col min="12" max="16384" width="9.44140625" style="7"/>
  </cols>
  <sheetData>
    <row r="1" spans="2:11" ht="10.35" customHeight="1" thickBot="1" x14ac:dyDescent="0.35">
      <c r="K1" s="8"/>
    </row>
    <row r="2" spans="2:11" ht="19.350000000000001" customHeight="1" x14ac:dyDescent="0.3">
      <c r="B2" s="136" t="s">
        <v>51</v>
      </c>
      <c r="C2" s="137"/>
      <c r="D2" s="137"/>
      <c r="E2" s="138"/>
      <c r="K2" s="8"/>
    </row>
    <row r="3" spans="2:11" ht="15" customHeight="1" x14ac:dyDescent="0.3">
      <c r="B3" s="9"/>
      <c r="C3" s="10"/>
      <c r="D3" s="11"/>
      <c r="E3" s="12"/>
      <c r="K3" s="8"/>
    </row>
    <row r="4" spans="2:11" ht="15" customHeight="1" x14ac:dyDescent="0.3">
      <c r="B4" s="147" t="s">
        <v>55</v>
      </c>
      <c r="C4" s="148"/>
      <c r="D4" s="105"/>
      <c r="E4" s="12"/>
      <c r="F4" s="14"/>
      <c r="G4" s="14"/>
      <c r="K4" s="15"/>
    </row>
    <row r="5" spans="2:11" ht="15" customHeight="1" x14ac:dyDescent="0.3">
      <c r="B5" s="149" t="s">
        <v>85</v>
      </c>
      <c r="C5" s="150"/>
      <c r="D5" s="106"/>
      <c r="E5" s="12"/>
      <c r="F5" s="17"/>
      <c r="G5" s="17"/>
    </row>
    <row r="6" spans="2:11" ht="15" customHeight="1" x14ac:dyDescent="0.3">
      <c r="B6" s="58"/>
      <c r="C6" s="59" t="s">
        <v>52</v>
      </c>
      <c r="D6" s="107"/>
      <c r="E6" s="12"/>
      <c r="F6" s="17"/>
      <c r="G6" s="17"/>
    </row>
    <row r="7" spans="2:11" ht="16.2" x14ac:dyDescent="0.3">
      <c r="B7" s="149" t="s">
        <v>84</v>
      </c>
      <c r="C7" s="150"/>
      <c r="D7" s="108"/>
      <c r="E7" s="12"/>
      <c r="F7" s="17"/>
      <c r="G7" s="17"/>
    </row>
    <row r="8" spans="2:11" ht="15" customHeight="1" x14ac:dyDescent="0.3">
      <c r="B8" s="19"/>
      <c r="C8" s="11"/>
      <c r="D8" s="11"/>
      <c r="E8" s="12"/>
    </row>
    <row r="9" spans="2:11" ht="15" customHeight="1" x14ac:dyDescent="0.3">
      <c r="B9" s="13"/>
      <c r="C9" s="18"/>
      <c r="D9" s="20" t="s">
        <v>12</v>
      </c>
      <c r="E9" s="21" t="s">
        <v>13</v>
      </c>
    </row>
    <row r="10" spans="2:11" ht="15" customHeight="1" x14ac:dyDescent="0.3">
      <c r="B10" s="13"/>
      <c r="C10" s="16" t="s">
        <v>83</v>
      </c>
      <c r="D10" s="111" t="s">
        <v>16</v>
      </c>
      <c r="E10" s="115" t="s">
        <v>16</v>
      </c>
    </row>
    <row r="11" spans="2:11" ht="15" customHeight="1" x14ac:dyDescent="0.3">
      <c r="B11" s="120"/>
      <c r="C11" s="119"/>
      <c r="D11" s="119"/>
      <c r="E11" s="116"/>
    </row>
    <row r="12" spans="2:11" ht="15" customHeight="1" thickBot="1" x14ac:dyDescent="0.35">
      <c r="B12" s="34"/>
      <c r="C12" s="35" t="s">
        <v>82</v>
      </c>
      <c r="D12" s="117"/>
      <c r="E12" s="121"/>
    </row>
    <row r="13" spans="2:11" ht="15" customHeight="1" x14ac:dyDescent="0.3"/>
    <row r="14" spans="2:11" ht="15" customHeight="1" thickBot="1" x14ac:dyDescent="0.35">
      <c r="B14" s="8"/>
      <c r="C14" s="8"/>
      <c r="D14" s="8"/>
      <c r="E14" s="8"/>
      <c r="K14" s="15"/>
    </row>
    <row r="15" spans="2:11" ht="19.350000000000001" customHeight="1" x14ac:dyDescent="0.3">
      <c r="B15" s="136" t="s">
        <v>31</v>
      </c>
      <c r="C15" s="137"/>
      <c r="D15" s="137"/>
      <c r="E15" s="138"/>
    </row>
    <row r="16" spans="2:11" ht="15" customHeight="1" x14ac:dyDescent="0.3">
      <c r="B16" s="24"/>
      <c r="C16" s="11"/>
      <c r="D16" s="11"/>
      <c r="E16" s="23"/>
    </row>
    <row r="17" spans="2:5" x14ac:dyDescent="0.3">
      <c r="B17" s="36" t="s">
        <v>1</v>
      </c>
      <c r="C17" s="37" t="s">
        <v>0</v>
      </c>
      <c r="D17" s="37" t="s">
        <v>2</v>
      </c>
      <c r="E17" s="40" t="s">
        <v>26</v>
      </c>
    </row>
    <row r="18" spans="2:5" x14ac:dyDescent="0.3">
      <c r="B18" s="25">
        <v>1</v>
      </c>
      <c r="C18" s="26" t="s">
        <v>14</v>
      </c>
      <c r="D18" s="27">
        <v>0</v>
      </c>
      <c r="E18" s="22" t="s">
        <v>26</v>
      </c>
    </row>
    <row r="19" spans="2:5" x14ac:dyDescent="0.3">
      <c r="B19" s="25">
        <v>2</v>
      </c>
      <c r="C19" s="26" t="s">
        <v>14</v>
      </c>
      <c r="D19" s="27">
        <v>0</v>
      </c>
      <c r="E19" s="22" t="s">
        <v>26</v>
      </c>
    </row>
    <row r="20" spans="2:5" x14ac:dyDescent="0.3">
      <c r="B20" s="25">
        <v>3</v>
      </c>
      <c r="C20" s="26" t="s">
        <v>14</v>
      </c>
      <c r="D20" s="27">
        <v>0</v>
      </c>
      <c r="E20" s="22" t="s">
        <v>26</v>
      </c>
    </row>
    <row r="21" spans="2:5" x14ac:dyDescent="0.3">
      <c r="B21" s="25">
        <v>4</v>
      </c>
      <c r="C21" s="26" t="s">
        <v>14</v>
      </c>
      <c r="D21" s="27">
        <v>0</v>
      </c>
      <c r="E21" s="22" t="s">
        <v>26</v>
      </c>
    </row>
    <row r="22" spans="2:5" x14ac:dyDescent="0.3">
      <c r="B22" s="25">
        <v>5</v>
      </c>
      <c r="C22" s="26" t="s">
        <v>14</v>
      </c>
      <c r="D22" s="27">
        <v>0</v>
      </c>
      <c r="E22" s="22" t="s">
        <v>26</v>
      </c>
    </row>
    <row r="23" spans="2:5" x14ac:dyDescent="0.3">
      <c r="B23" s="25">
        <v>6</v>
      </c>
      <c r="C23" s="26" t="s">
        <v>14</v>
      </c>
      <c r="D23" s="27">
        <v>0</v>
      </c>
      <c r="E23" s="22" t="s">
        <v>26</v>
      </c>
    </row>
    <row r="24" spans="2:5" x14ac:dyDescent="0.3">
      <c r="B24" s="25">
        <v>7</v>
      </c>
      <c r="C24" s="26" t="s">
        <v>14</v>
      </c>
      <c r="D24" s="27">
        <v>0</v>
      </c>
      <c r="E24" s="22" t="s">
        <v>26</v>
      </c>
    </row>
    <row r="25" spans="2:5" x14ac:dyDescent="0.3">
      <c r="B25" s="25">
        <v>8</v>
      </c>
      <c r="C25" s="26" t="s">
        <v>14</v>
      </c>
      <c r="D25" s="27">
        <v>0</v>
      </c>
      <c r="E25" s="22" t="s">
        <v>26</v>
      </c>
    </row>
    <row r="26" spans="2:5" x14ac:dyDescent="0.3">
      <c r="B26" s="25">
        <v>9</v>
      </c>
      <c r="C26" s="26" t="s">
        <v>14</v>
      </c>
      <c r="D26" s="27">
        <v>0</v>
      </c>
      <c r="E26" s="22" t="s">
        <v>26</v>
      </c>
    </row>
    <row r="27" spans="2:5" x14ac:dyDescent="0.3">
      <c r="B27" s="25">
        <v>10</v>
      </c>
      <c r="C27" s="26" t="s">
        <v>14</v>
      </c>
      <c r="D27" s="27">
        <v>0</v>
      </c>
      <c r="E27" s="22" t="s">
        <v>26</v>
      </c>
    </row>
    <row r="28" spans="2:5" x14ac:dyDescent="0.3">
      <c r="B28" s="25">
        <v>11</v>
      </c>
      <c r="C28" s="26" t="s">
        <v>14</v>
      </c>
      <c r="D28" s="27">
        <v>0</v>
      </c>
      <c r="E28" s="22" t="s">
        <v>26</v>
      </c>
    </row>
    <row r="29" spans="2:5" x14ac:dyDescent="0.3">
      <c r="B29" s="25">
        <v>12</v>
      </c>
      <c r="C29" s="26" t="s">
        <v>14</v>
      </c>
      <c r="D29" s="27">
        <v>0</v>
      </c>
      <c r="E29" s="22" t="s">
        <v>26</v>
      </c>
    </row>
    <row r="30" spans="2:5" x14ac:dyDescent="0.3">
      <c r="B30" s="25">
        <v>13</v>
      </c>
      <c r="C30" s="26" t="s">
        <v>14</v>
      </c>
      <c r="D30" s="27">
        <v>0</v>
      </c>
      <c r="E30" s="22" t="s">
        <v>26</v>
      </c>
    </row>
    <row r="31" spans="2:5" x14ac:dyDescent="0.3">
      <c r="B31" s="25">
        <v>14</v>
      </c>
      <c r="C31" s="26" t="s">
        <v>14</v>
      </c>
      <c r="D31" s="27">
        <v>0</v>
      </c>
      <c r="E31" s="22" t="s">
        <v>26</v>
      </c>
    </row>
    <row r="32" spans="2:5" x14ac:dyDescent="0.3">
      <c r="B32" s="25">
        <v>15</v>
      </c>
      <c r="C32" s="26" t="s">
        <v>14</v>
      </c>
      <c r="D32" s="27">
        <v>0</v>
      </c>
      <c r="E32" s="22" t="s">
        <v>26</v>
      </c>
    </row>
    <row r="33" spans="2:5" ht="15" thickBot="1" x14ac:dyDescent="0.35">
      <c r="B33" s="28" t="s">
        <v>32</v>
      </c>
      <c r="C33" s="29"/>
      <c r="D33" s="30">
        <f>SUBTOTAL(109,Table354911133840[Beløb])</f>
        <v>0</v>
      </c>
      <c r="E33" s="31"/>
    </row>
    <row r="34" spans="2:5" ht="15" thickBot="1" x14ac:dyDescent="0.35">
      <c r="B34" s="15"/>
      <c r="D34" s="32"/>
    </row>
    <row r="35" spans="2:5" ht="16.2" x14ac:dyDescent="0.3">
      <c r="B35" s="142" t="s">
        <v>45</v>
      </c>
      <c r="C35" s="143"/>
      <c r="D35" s="143"/>
      <c r="E35" s="144"/>
    </row>
    <row r="36" spans="2:5" ht="15" customHeight="1" x14ac:dyDescent="0.3">
      <c r="B36" s="139"/>
      <c r="C36" s="140"/>
      <c r="D36" s="140"/>
      <c r="E36" s="141"/>
    </row>
    <row r="37" spans="2:5" x14ac:dyDescent="0.3">
      <c r="B37" s="43" t="s">
        <v>1</v>
      </c>
      <c r="C37" s="43" t="s">
        <v>0</v>
      </c>
      <c r="D37" s="37" t="s">
        <v>2</v>
      </c>
      <c r="E37" s="43" t="s">
        <v>26</v>
      </c>
    </row>
    <row r="38" spans="2:5" x14ac:dyDescent="0.3">
      <c r="B38" s="25">
        <v>1</v>
      </c>
      <c r="C38" s="26" t="s">
        <v>14</v>
      </c>
      <c r="D38" s="27">
        <v>0</v>
      </c>
      <c r="E38" s="22" t="s">
        <v>26</v>
      </c>
    </row>
    <row r="39" spans="2:5" x14ac:dyDescent="0.3">
      <c r="B39" s="25">
        <v>2</v>
      </c>
      <c r="C39" s="26" t="s">
        <v>14</v>
      </c>
      <c r="D39" s="27">
        <v>0</v>
      </c>
      <c r="E39" s="22" t="s">
        <v>26</v>
      </c>
    </row>
    <row r="40" spans="2:5" x14ac:dyDescent="0.3">
      <c r="B40" s="25">
        <v>3</v>
      </c>
      <c r="C40" s="26" t="s">
        <v>14</v>
      </c>
      <c r="D40" s="27">
        <v>0</v>
      </c>
      <c r="E40" s="22" t="s">
        <v>26</v>
      </c>
    </row>
    <row r="41" spans="2:5" x14ac:dyDescent="0.3">
      <c r="B41" s="25">
        <v>4</v>
      </c>
      <c r="C41" s="26" t="s">
        <v>14</v>
      </c>
      <c r="D41" s="27">
        <v>0</v>
      </c>
      <c r="E41" s="22" t="s">
        <v>26</v>
      </c>
    </row>
    <row r="42" spans="2:5" x14ac:dyDescent="0.3">
      <c r="B42" s="25">
        <v>5</v>
      </c>
      <c r="C42" s="26" t="s">
        <v>14</v>
      </c>
      <c r="D42" s="27">
        <v>0</v>
      </c>
      <c r="E42" s="22" t="s">
        <v>26</v>
      </c>
    </row>
    <row r="43" spans="2:5" x14ac:dyDescent="0.3">
      <c r="B43" s="25">
        <v>6</v>
      </c>
      <c r="C43" s="26" t="s">
        <v>14</v>
      </c>
      <c r="D43" s="27">
        <v>0</v>
      </c>
      <c r="E43" s="22" t="s">
        <v>26</v>
      </c>
    </row>
    <row r="44" spans="2:5" x14ac:dyDescent="0.3">
      <c r="B44" s="25">
        <v>7</v>
      </c>
      <c r="C44" s="26" t="s">
        <v>14</v>
      </c>
      <c r="D44" s="27">
        <v>0</v>
      </c>
      <c r="E44" s="22" t="s">
        <v>26</v>
      </c>
    </row>
    <row r="45" spans="2:5" x14ac:dyDescent="0.3">
      <c r="B45" s="25">
        <v>8</v>
      </c>
      <c r="C45" s="26" t="s">
        <v>14</v>
      </c>
      <c r="D45" s="27">
        <v>0</v>
      </c>
      <c r="E45" s="22" t="s">
        <v>26</v>
      </c>
    </row>
    <row r="46" spans="2:5" x14ac:dyDescent="0.3">
      <c r="B46" s="25">
        <v>9</v>
      </c>
      <c r="C46" s="26" t="s">
        <v>14</v>
      </c>
      <c r="D46" s="27">
        <v>0</v>
      </c>
      <c r="E46" s="22" t="s">
        <v>26</v>
      </c>
    </row>
    <row r="47" spans="2:5" x14ac:dyDescent="0.3">
      <c r="B47" s="25">
        <v>10</v>
      </c>
      <c r="C47" s="26" t="s">
        <v>14</v>
      </c>
      <c r="D47" s="27">
        <v>0</v>
      </c>
      <c r="E47" s="22" t="s">
        <v>26</v>
      </c>
    </row>
    <row r="48" spans="2:5" x14ac:dyDescent="0.3">
      <c r="B48" s="25">
        <v>11</v>
      </c>
      <c r="C48" s="26" t="s">
        <v>14</v>
      </c>
      <c r="D48" s="27">
        <v>0</v>
      </c>
      <c r="E48" s="22" t="s">
        <v>26</v>
      </c>
    </row>
    <row r="49" spans="2:5" x14ac:dyDescent="0.3">
      <c r="B49" s="25">
        <v>12</v>
      </c>
      <c r="C49" s="26" t="s">
        <v>14</v>
      </c>
      <c r="D49" s="27">
        <v>0</v>
      </c>
      <c r="E49" s="22" t="s">
        <v>26</v>
      </c>
    </row>
    <row r="50" spans="2:5" x14ac:dyDescent="0.3">
      <c r="B50" s="25">
        <v>13</v>
      </c>
      <c r="C50" s="26" t="s">
        <v>14</v>
      </c>
      <c r="D50" s="27">
        <v>0</v>
      </c>
      <c r="E50" s="22" t="s">
        <v>26</v>
      </c>
    </row>
    <row r="51" spans="2:5" x14ac:dyDescent="0.3">
      <c r="B51" s="25">
        <v>14</v>
      </c>
      <c r="C51" s="26" t="s">
        <v>14</v>
      </c>
      <c r="D51" s="27">
        <v>0</v>
      </c>
      <c r="E51" s="22" t="s">
        <v>26</v>
      </c>
    </row>
    <row r="52" spans="2:5" x14ac:dyDescent="0.3">
      <c r="B52" s="25">
        <v>15</v>
      </c>
      <c r="C52" s="26" t="s">
        <v>14</v>
      </c>
      <c r="D52" s="27">
        <v>0</v>
      </c>
      <c r="E52" s="22" t="s">
        <v>26</v>
      </c>
    </row>
    <row r="53" spans="2:5" x14ac:dyDescent="0.3">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153" priority="20">
      <formula>IF($D$4 &lt;&gt;"Angiv navn",1,0)</formula>
    </cfRule>
  </conditionalFormatting>
  <conditionalFormatting sqref="D6">
    <cfRule type="expression" dxfId="152" priority="19">
      <formula>IF($D$6&lt;&gt;"Angiv arrangementsstype",1,0)</formula>
    </cfRule>
  </conditionalFormatting>
  <conditionalFormatting sqref="D5">
    <cfRule type="expression" dxfId="151" priority="18">
      <formula>IF($D$5&lt;&gt;"Angiv sted",1,0)</formula>
    </cfRule>
  </conditionalFormatting>
  <conditionalFormatting sqref="D7">
    <cfRule type="expression" dxfId="150" priority="17">
      <formula>IF($D$7&lt;&gt;"Angiv antal",1,0)</formula>
    </cfRule>
  </conditionalFormatting>
  <conditionalFormatting sqref="D10">
    <cfRule type="expression" dxfId="149" priority="21">
      <formula>IF(AND($D$10&lt;&gt;"Vælg dato",#REF!="Ja"),1,0)</formula>
    </cfRule>
  </conditionalFormatting>
  <conditionalFormatting sqref="D9:E10">
    <cfRule type="expression" dxfId="148" priority="24">
      <formula>IF(#REF!&lt;&gt;"Ja",1,0)</formula>
    </cfRule>
  </conditionalFormatting>
  <conditionalFormatting sqref="E10">
    <cfRule type="expression" dxfId="147" priority="26">
      <formula>IF(AND($E$10&lt;&gt;"Vælg dato",#REF!="Ja"),1,0)</formula>
    </cfRule>
  </conditionalFormatting>
  <conditionalFormatting sqref="E18:E32 E38:E52">
    <cfRule type="expression" dxfId="146" priority="13">
      <formula>IF(E18&lt;&gt;"Beskrivelse af post",1,0)</formula>
    </cfRule>
    <cfRule type="expression" dxfId="145" priority="14">
      <formula>C18 = "Øvrige"</formula>
    </cfRule>
  </conditionalFormatting>
  <conditionalFormatting sqref="C18:C32">
    <cfRule type="expression" dxfId="144" priority="8">
      <formula>IF(C18&lt;&gt;"Vælg eller skriv post",1,0)</formula>
    </cfRule>
  </conditionalFormatting>
  <conditionalFormatting sqref="C38">
    <cfRule type="expression" dxfId="143" priority="7">
      <formula>IF(C38&lt;&gt;"Vælg eller skriv post",1,0)</formula>
    </cfRule>
  </conditionalFormatting>
  <conditionalFormatting sqref="C39:C52">
    <cfRule type="expression" dxfId="142" priority="6">
      <formula>IF(C39&lt;&gt;"Vælg eller skriv post",1,0)</formula>
    </cfRule>
  </conditionalFormatting>
  <conditionalFormatting sqref="B9:C9 B10 B12">
    <cfRule type="expression" dxfId="141" priority="5">
      <formula>IF(#REF!&lt;&gt;"Ja",1,0)</formula>
    </cfRule>
  </conditionalFormatting>
  <conditionalFormatting sqref="C12">
    <cfRule type="expression" dxfId="140" priority="3">
      <formula>#REF!&lt;&gt;"Ja"</formula>
    </cfRule>
  </conditionalFormatting>
  <conditionalFormatting sqref="C10 C12">
    <cfRule type="expression" dxfId="139" priority="4">
      <formula>IF(#REF!&lt;&gt;"Ja",1,0)</formula>
    </cfRule>
  </conditionalFormatting>
  <conditionalFormatting sqref="D12">
    <cfRule type="expression" dxfId="138" priority="1">
      <formula>IF(AND($D$12&lt;&gt;"Angiv antal",#REF!="Ja"),1,0)</formula>
    </cfRule>
  </conditionalFormatting>
  <conditionalFormatting sqref="D12">
    <cfRule type="expression" dxfId="137" priority="2">
      <formula>IF(#REF!&lt;&gt;"Ja",1,0)</formula>
    </cfRule>
  </conditionalFormatting>
  <dataValidations count="3">
    <dataValidation allowBlank="1" sqref="D6"/>
    <dataValidation allowBlank="1" showInputMessage="1" showErrorMessage="1" promptTitle="Forklaring" prompt="Antal deltagere per afvikling skal opgøres som det mindste antal samtidige deltagere til arrangementet" sqref="D7"/>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showInputMessage="1" showErrorMessage="1" promptTitle="Forklaring" prompt="Datoen angiver den første dato du havde planlagt at afholde arrangementet._x000a_">
          <x14:formula1>
            <xm:f>List!$Q$4:$Q$64</xm:f>
          </x14:formula1>
          <xm:sqref>D10</xm:sqref>
        </x14:dataValidation>
        <x14:dataValidation type="list" showInputMessage="1" showErrorMessage="1" promptTitle="Forklaring" prompt="Datoen angiver den sidste dato du havde planlagt at afholde arrangementet.">
          <x14:formula1>
            <xm:f>List!$Q$4:$Q$64</xm:f>
          </x14:formula1>
          <xm:sqref>E10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C06F4DD84F75F42991467F3E5AF89FE" ma:contentTypeVersion="6" ma:contentTypeDescription="Opret et nyt dokument." ma:contentTypeScope="" ma:versionID="1dedb5346ffa391c9d90bc44f8a55bb3">
  <xsd:schema xmlns:xsd="http://www.w3.org/2001/XMLSchema" xmlns:xs="http://www.w3.org/2001/XMLSchema" xmlns:p="http://schemas.microsoft.com/office/2006/metadata/properties" xmlns:ns2="6525cc99-de1b-4ee7-8725-386d63d4c9e0" xmlns:ns3="b46a79c4-ab79-447a-95df-f603b4aa880e" targetNamespace="http://schemas.microsoft.com/office/2006/metadata/properties" ma:root="true" ma:fieldsID="af44dabacfb76e16a1d4aedc632c2a72" ns2:_="" ns3:_="">
    <xsd:import namespace="6525cc99-de1b-4ee7-8725-386d63d4c9e0"/>
    <xsd:import namespace="b46a79c4-ab79-447a-95df-f603b4aa88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25cc99-de1b-4ee7-8725-386d63d4c9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6a79c4-ab79-447a-95df-f603b4aa880e"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018ABA-7E02-47D4-9817-8487D681C8CF}">
  <ds:schemaRefs>
    <ds:schemaRef ds:uri="http://schemas.microsoft.com/sharepoint/v3/contenttype/forms"/>
  </ds:schemaRefs>
</ds:datastoreItem>
</file>

<file path=customXml/itemProps2.xml><?xml version="1.0" encoding="utf-8"?>
<ds:datastoreItem xmlns:ds="http://schemas.openxmlformats.org/officeDocument/2006/customXml" ds:itemID="{AF0100A8-20D9-4C95-AE6A-CF9B3206ED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25cc99-de1b-4ee7-8725-386d63d4c9e0"/>
    <ds:schemaRef ds:uri="b46a79c4-ab79-447a-95df-f603b4aa88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46424A-64C5-4241-909E-00A5CBEFD0F7}">
  <ds:schemaRefs>
    <ds:schemaRef ds:uri="http://schemas.openxmlformats.org/package/2006/metadata/core-properties"/>
    <ds:schemaRef ds:uri="http://purl.org/dc/elements/1.1/"/>
    <ds:schemaRef ds:uri="http://schemas.microsoft.com/office/2006/metadata/properties"/>
    <ds:schemaRef ds:uri="http://purl.org/dc/terms/"/>
    <ds:schemaRef ds:uri="b46a79c4-ab79-447a-95df-f603b4aa880e"/>
    <ds:schemaRef ds:uri="6525cc99-de1b-4ee7-8725-386d63d4c9e0"/>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13</vt:i4>
      </vt:variant>
    </vt:vector>
  </HeadingPairs>
  <TitlesOfParts>
    <vt:vector size="13" baseType="lpstr">
      <vt:lpstr>Overblik</vt:lpstr>
      <vt:lpstr>Indirekte omkostninger</vt:lpstr>
      <vt:lpstr>Aktivitet1</vt:lpstr>
      <vt:lpstr>Aktivitet2</vt:lpstr>
      <vt:lpstr>Aktivitet3</vt:lpstr>
      <vt:lpstr>Aktivitet4</vt:lpstr>
      <vt:lpstr>Aktivitet5</vt:lpstr>
      <vt:lpstr>Aktivitet6</vt:lpstr>
      <vt:lpstr>Aktivitet7</vt:lpstr>
      <vt:lpstr>Aktivitet8</vt:lpstr>
      <vt:lpstr>Aktivitet9</vt:lpstr>
      <vt:lpstr>Aktivitet10</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Husted Dam</dc:creator>
  <cp:lastModifiedBy>Katja Kopke</cp:lastModifiedBy>
  <dcterms:created xsi:type="dcterms:W3CDTF">2020-04-27T08:50:15Z</dcterms:created>
  <dcterms:modified xsi:type="dcterms:W3CDTF">2021-04-22T14:14:52Z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0x0101002C06F4DD84F75F42991467F3E5AF89FE</vt:lpwstr>
  </property>
</Properties>
</file>