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ronapuljer_Arbejdsmappe\Kombinationsordningen for kunstnere (tidl. Kompensationspuljen for kunstne-re)\Skema og breve til TAS\Indtægtsskemaer pr. januar 2021\Jan-mar 2021\"/>
    </mc:Choice>
  </mc:AlternateContent>
  <bookViews>
    <workbookView xWindow="0" yWindow="0" windowWidth="23040" windowHeight="9192"/>
  </bookViews>
  <sheets>
    <sheet name="Skema" sheetId="1" r:id="rId1"/>
    <sheet name="Eksempel" sheetId="4" r:id="rId2"/>
    <sheet name="Liste" sheetId="2" state="hidden" r:id="rId3"/>
  </sheets>
  <definedNames>
    <definedName name="_xlnm.Print_Area" localSheetId="1">Eksempel!$B$2:$C$64</definedName>
    <definedName name="_xlnm.Print_Area" localSheetId="0">Skema!$B$2:$C$64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4" l="1"/>
  <c r="C53" i="4"/>
  <c r="C56" i="4" s="1"/>
  <c r="B12" i="4"/>
  <c r="D27" i="2" l="1"/>
  <c r="D28" i="2"/>
  <c r="D26" i="2"/>
  <c r="D20" i="2"/>
  <c r="D21" i="2"/>
  <c r="D19" i="2"/>
  <c r="H20" i="2"/>
  <c r="H21" i="2"/>
  <c r="H19" i="2"/>
  <c r="D29" i="2" l="1"/>
  <c r="D22" i="2"/>
  <c r="H22" i="2"/>
  <c r="B12" i="1"/>
  <c r="C59" i="4" l="1"/>
  <c r="C59" i="1"/>
  <c r="C55" i="1"/>
  <c r="C53" i="1" l="1"/>
  <c r="C58" i="1" s="1"/>
  <c r="C60" i="1" s="1"/>
  <c r="C56" i="1" l="1"/>
  <c r="C57" i="1" s="1"/>
  <c r="C63" i="1" s="1"/>
  <c r="L21" i="2" l="1"/>
  <c r="L20" i="2"/>
  <c r="L19" i="2"/>
  <c r="C65" i="4" l="1"/>
  <c r="C64" i="1"/>
  <c r="C65" i="1" s="1"/>
</calcChain>
</file>

<file path=xl/comments1.xml><?xml version="1.0" encoding="utf-8"?>
<comments xmlns="http://schemas.openxmlformats.org/spreadsheetml/2006/main">
  <authors>
    <author>Torben Lyngsø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Torben Lyngsø:</t>
        </r>
        <r>
          <rPr>
            <sz val="9"/>
            <color indexed="81"/>
            <rFont val="Tahoma"/>
            <family val="2"/>
          </rPr>
          <t xml:space="preserve">
Angiver de mulige år der kan anvendes til referenceperiode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Torben Lyngø:
</t>
        </r>
        <r>
          <rPr>
            <sz val="9"/>
            <color indexed="81"/>
            <rFont val="Tahoma"/>
            <family val="2"/>
          </rPr>
          <t>Liste til at blokere irrelevante dele af skemaet alt efter type af ansøgning.</t>
        </r>
      </text>
    </comment>
    <comment ref="B11" authorId="0" shapeId="0">
      <text>
        <r>
          <rPr>
            <b/>
            <sz val="9"/>
            <color indexed="81"/>
            <rFont val="Tahoma"/>
            <charset val="1"/>
          </rPr>
          <t>Torben Lyngsø:</t>
        </r>
        <r>
          <rPr>
            <sz val="9"/>
            <color indexed="81"/>
            <rFont val="Tahoma"/>
            <charset val="1"/>
          </rPr>
          <t xml:space="preserve">
Referenceår til ansøgninger fra marts og frem.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Torben Lyngsø:</t>
        </r>
        <r>
          <rPr>
            <sz val="9"/>
            <color indexed="81"/>
            <rFont val="Tahoma"/>
            <family val="2"/>
          </rPr>
          <t xml:space="preserve">
Kodemodul
1= referenceperiode
10 = sandsynliggørelse
SUM 1-3 = referenceperiode
SUM 10-30 = sandsynliggørelse
SUM 12 = Sand + ref ref
SUM 21 = Sand sand + ref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 xml:space="preserve">Torben Lyngsø:
SUM = 1 --&gt; 1 måned
SUM = 2 --&gt; 2 måneder
Sum = 3 --&gt; 3 måneder
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Torben Lyngsø:</t>
        </r>
        <r>
          <rPr>
            <sz val="9"/>
            <color indexed="81"/>
            <rFont val="Tahoma"/>
            <charset val="1"/>
          </rPr>
          <t xml:space="preserve">
Beregningsmodul som indstiller maks kompensation alt efter indtastede svar i beregningsmodul-periode.
Maks 23.000 kr. pr måned.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Torben Lyngsø:
</t>
        </r>
        <r>
          <rPr>
            <sz val="9"/>
            <color indexed="81"/>
            <rFont val="Tahoma"/>
            <family val="2"/>
          </rPr>
          <t xml:space="preserve">Modul til at kode ikke udfyldte felter i ansøgningsinformation.
Ja + ikke valgt = 1
</t>
        </r>
      </text>
    </comment>
  </commentList>
</comments>
</file>

<file path=xl/sharedStrings.xml><?xml version="1.0" encoding="utf-8"?>
<sst xmlns="http://schemas.openxmlformats.org/spreadsheetml/2006/main" count="121" uniqueCount="61">
  <si>
    <t xml:space="preserve">Du er berettiget til at modtage støtte </t>
  </si>
  <si>
    <t>note</t>
  </si>
  <si>
    <t>Referenceår</t>
  </si>
  <si>
    <t>Referenceperiode</t>
  </si>
  <si>
    <t>Sandsynliggørelse af tabt indtægt via kontrakter, aftaler mv.</t>
  </si>
  <si>
    <t>Reference eller Sandsynliggjorte tab</t>
  </si>
  <si>
    <t>Sandsynliggjorte aftaler mv.</t>
  </si>
  <si>
    <t>Oplysninger om ansøgning</t>
  </si>
  <si>
    <t>Tabt indtægt på baggrund af referenceperiode</t>
  </si>
  <si>
    <t>Procentvis tabt indtægt på baggrund af referenceperiode</t>
  </si>
  <si>
    <t>Samlet tabt indtægt på sandsynliggjorte aftaler mv.</t>
  </si>
  <si>
    <t>Tabt indtægt for sandsynliggjorte aftaler mv.</t>
  </si>
  <si>
    <t>Procentvis tab for sandsynliggjorte tabte aftaler mv.</t>
  </si>
  <si>
    <t>Angiv beløbet for din tabte indtægt</t>
  </si>
  <si>
    <t xml:space="preserve">Din støttebevilling udgør 75 % af din tabte indtægt                         </t>
  </si>
  <si>
    <t>Angiv eventuel tidligere modtaget kompensation, som skal modregnes kompensationen i denne ansøgning:</t>
  </si>
  <si>
    <t>Angiv det beløb du allerede har tjent, samt det du forventer at tjene i den valgte periode</t>
  </si>
  <si>
    <t>Angiv indtægt for kunstnerisk virke i den periode du har tabt indtægt i det valgte referenceår.</t>
  </si>
  <si>
    <t>Angiv eventuelle supplerende dagpenge for perioden du har valgt at ansøge i  2021:</t>
  </si>
  <si>
    <t>Manglende salg af værker, bøger mv.</t>
  </si>
  <si>
    <t>Aflyste workshops, undervisning og foredrag</t>
  </si>
  <si>
    <t>Aflyste koncerter, optrædener og forestillinger</t>
  </si>
  <si>
    <t>Øvrige tabte kunstneriske indtægter</t>
  </si>
  <si>
    <t>Angiv din tabte indtægt</t>
  </si>
  <si>
    <t>Januar</t>
  </si>
  <si>
    <t>Februar</t>
  </si>
  <si>
    <t>Marts</t>
  </si>
  <si>
    <t>Ja/Nej</t>
  </si>
  <si>
    <t>Ja</t>
  </si>
  <si>
    <t>Nej</t>
  </si>
  <si>
    <t>Vælg svar fra liste</t>
  </si>
  <si>
    <t>Beregningsmodul-periode</t>
  </si>
  <si>
    <t>Periode i måneder</t>
  </si>
  <si>
    <t>1=ja 0=nej</t>
  </si>
  <si>
    <t xml:space="preserve">note </t>
  </si>
  <si>
    <t>Referenceår (2019)</t>
  </si>
  <si>
    <t>Vælg referenceår</t>
  </si>
  <si>
    <t>Baggrund for ansøgning</t>
  </si>
  <si>
    <t>Vælg baggrund for ansøgning</t>
  </si>
  <si>
    <t>Ansøger du kompensationsperioden?</t>
  </si>
  <si>
    <t>Beregningsmodul-maks.beløb</t>
  </si>
  <si>
    <t>1 måned</t>
  </si>
  <si>
    <t>2 måneder</t>
  </si>
  <si>
    <t>3 måneder</t>
  </si>
  <si>
    <t>Kodemodul</t>
  </si>
  <si>
    <t>1=ref 10= sand</t>
  </si>
  <si>
    <t>Kodesum</t>
  </si>
  <si>
    <t>Du kan maks. få udbetalt 23.000 kr. for pr. måned.</t>
  </si>
  <si>
    <t xml:space="preserve">Kodesum </t>
  </si>
  <si>
    <t>Din støttebevilling fratrukket eventuel supplerende dagpenge og tidligere modtaget kompensation i den valgte periode i 2021.</t>
  </si>
  <si>
    <t>Kodemodul.vælg</t>
  </si>
  <si>
    <t>Kompensation for 1. januar til og med 31. januar 2021</t>
  </si>
  <si>
    <t>Kompensation for 1. februar til og med 28. februar 2021</t>
  </si>
  <si>
    <t>Kompensation for 1. marts til og med 31. marts 2021</t>
  </si>
  <si>
    <t>4. februar - koncert med trio</t>
  </si>
  <si>
    <t>6. februar - solo koncert</t>
  </si>
  <si>
    <t>10. februar -15. februar - workshop for unge</t>
  </si>
  <si>
    <t>(EKSEMPEL) Bilag 3. Obligatorisk indtægtsskema for enten sandsynliggjorte aftaler mv. eller referenceperiode</t>
  </si>
  <si>
    <t>Bilag 3. Obligatorisk indtægtsskema for enten sandsynliggjorte aftaler mv. eller referenceperiode</t>
  </si>
  <si>
    <t>Sum af tabt indtægt</t>
  </si>
  <si>
    <t>Angiv det beløb du allerede har tjent, samt det du forventer at tjene på kunstnerisk virke i den valgte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</si>
</sst>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r.&quot;_-;\-* #,##0.00\ &quot;kr.&quot;_-;_-* &quot;-&quot;??\ &quot;kr.&quot;_-;_-@_-"/>
    <numFmt numFmtId="164" formatCode="#,##0.00\ &quot;kr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44" fontId="0" fillId="0" borderId="0" xfId="0" applyNumberFormat="1"/>
    <xf numFmtId="0" fontId="0" fillId="5" borderId="1" xfId="0" applyFill="1" applyBorder="1"/>
    <xf numFmtId="44" fontId="0" fillId="6" borderId="0" xfId="1" applyFont="1" applyFill="1" applyBorder="1"/>
    <xf numFmtId="0" fontId="0" fillId="6" borderId="2" xfId="0" applyFill="1" applyBorder="1"/>
    <xf numFmtId="44" fontId="0" fillId="5" borderId="1" xfId="1" applyFont="1" applyFill="1" applyBorder="1"/>
    <xf numFmtId="0" fontId="5" fillId="4" borderId="1" xfId="0" applyFont="1" applyFill="1" applyBorder="1" applyAlignment="1" applyProtection="1">
      <alignment vertical="center" wrapText="1"/>
    </xf>
    <xf numFmtId="44" fontId="0" fillId="4" borderId="1" xfId="1" applyFont="1" applyFill="1" applyBorder="1"/>
    <xf numFmtId="0" fontId="0" fillId="0" borderId="1" xfId="0" applyBorder="1" applyAlignment="1">
      <alignment wrapText="1"/>
    </xf>
    <xf numFmtId="0" fontId="0" fillId="8" borderId="1" xfId="0" applyFill="1" applyBorder="1"/>
    <xf numFmtId="44" fontId="0" fillId="8" borderId="1" xfId="0" applyNumberFormat="1" applyFill="1" applyBorder="1"/>
    <xf numFmtId="10" fontId="0" fillId="8" borderId="1" xfId="2" applyNumberFormat="1" applyFont="1" applyFill="1" applyBorder="1"/>
    <xf numFmtId="0" fontId="2" fillId="8" borderId="1" xfId="0" applyFont="1" applyFill="1" applyBorder="1" applyAlignment="1">
      <alignment horizontal="right"/>
    </xf>
    <xf numFmtId="44" fontId="0" fillId="8" borderId="1" xfId="0" applyNumberFormat="1" applyFill="1" applyBorder="1" applyAlignment="1">
      <alignment horizontal="right"/>
    </xf>
    <xf numFmtId="44" fontId="1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164" fontId="5" fillId="7" borderId="6" xfId="1" applyNumberFormat="1" applyFont="1" applyFill="1" applyBorder="1" applyAlignment="1" applyProtection="1">
      <alignment wrapText="1"/>
    </xf>
    <xf numFmtId="44" fontId="0" fillId="0" borderId="6" xfId="1" applyFont="1" applyBorder="1" applyProtection="1">
      <protection locked="0"/>
    </xf>
    <xf numFmtId="164" fontId="5" fillId="7" borderId="5" xfId="1" applyNumberFormat="1" applyFont="1" applyFill="1" applyBorder="1" applyAlignment="1" applyProtection="1">
      <alignment wrapText="1"/>
    </xf>
    <xf numFmtId="44" fontId="0" fillId="0" borderId="5" xfId="1" applyFont="1" applyBorder="1" applyProtection="1">
      <protection locked="0"/>
    </xf>
    <xf numFmtId="0" fontId="0" fillId="0" borderId="0" xfId="0" applyProtection="1">
      <protection locked="0"/>
    </xf>
    <xf numFmtId="44" fontId="2" fillId="4" borderId="1" xfId="1" applyFont="1" applyFill="1" applyBorder="1"/>
    <xf numFmtId="10" fontId="0" fillId="0" borderId="0" xfId="2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0" fillId="7" borderId="1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0" xfId="0" applyBorder="1"/>
    <xf numFmtId="164" fontId="5" fillId="4" borderId="1" xfId="1" applyNumberFormat="1" applyFont="1" applyFill="1" applyBorder="1" applyAlignment="1" applyProtection="1">
      <alignment wrapText="1"/>
    </xf>
    <xf numFmtId="44" fontId="1" fillId="4" borderId="1" xfId="1" applyFont="1" applyFill="1" applyBorder="1"/>
    <xf numFmtId="0" fontId="2" fillId="7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44" fontId="0" fillId="2" borderId="1" xfId="1" applyFont="1" applyFill="1" applyBorder="1" applyProtection="1">
      <protection hidden="1"/>
    </xf>
    <xf numFmtId="16" fontId="0" fillId="0" borderId="0" xfId="0" applyNumberFormat="1" applyProtection="1">
      <protection hidden="1"/>
    </xf>
    <xf numFmtId="0" fontId="0" fillId="0" borderId="6" xfId="0" applyBorder="1" applyAlignment="1">
      <alignment wrapText="1"/>
    </xf>
    <xf numFmtId="44" fontId="1" fillId="0" borderId="6" xfId="1" applyFont="1" applyBorder="1" applyProtection="1">
      <protection locked="0"/>
    </xf>
    <xf numFmtId="0" fontId="0" fillId="0" borderId="5" xfId="0" applyBorder="1"/>
    <xf numFmtId="0" fontId="0" fillId="7" borderId="5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Protection="1"/>
    <xf numFmtId="0" fontId="0" fillId="2" borderId="1" xfId="0" applyFill="1" applyBorder="1" applyProtection="1"/>
    <xf numFmtId="0" fontId="2" fillId="7" borderId="1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0" fillId="0" borderId="1" xfId="0" applyBorder="1" applyProtection="1"/>
    <xf numFmtId="0" fontId="0" fillId="7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5" xfId="0" applyBorder="1" applyProtection="1"/>
    <xf numFmtId="0" fontId="0" fillId="7" borderId="5" xfId="0" applyFill="1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6" xfId="0" applyBorder="1" applyAlignment="1" applyProtection="1">
      <alignment wrapText="1"/>
    </xf>
    <xf numFmtId="44" fontId="1" fillId="0" borderId="6" xfId="1" applyFont="1" applyBorder="1" applyProtection="1"/>
    <xf numFmtId="0" fontId="0" fillId="0" borderId="0" xfId="0" applyBorder="1" applyProtection="1"/>
    <xf numFmtId="0" fontId="0" fillId="2" borderId="7" xfId="0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44" fontId="1" fillId="0" borderId="1" xfId="1" applyFont="1" applyBorder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44" fontId="0" fillId="0" borderId="0" xfId="0" applyNumberFormat="1" applyProtection="1"/>
    <xf numFmtId="44" fontId="0" fillId="0" borderId="1" xfId="1" applyFont="1" applyBorder="1" applyProtection="1"/>
    <xf numFmtId="0" fontId="0" fillId="5" borderId="1" xfId="0" applyFill="1" applyBorder="1" applyProtection="1"/>
    <xf numFmtId="44" fontId="0" fillId="5" borderId="1" xfId="1" applyFont="1" applyFill="1" applyBorder="1" applyProtection="1"/>
    <xf numFmtId="0" fontId="0" fillId="6" borderId="2" xfId="0" applyFill="1" applyBorder="1" applyProtection="1"/>
    <xf numFmtId="44" fontId="0" fillId="6" borderId="0" xfId="1" applyFont="1" applyFill="1" applyBorder="1" applyProtection="1"/>
    <xf numFmtId="0" fontId="0" fillId="8" borderId="1" xfId="0" applyFill="1" applyBorder="1" applyProtection="1"/>
    <xf numFmtId="44" fontId="0" fillId="8" borderId="1" xfId="0" applyNumberFormat="1" applyFill="1" applyBorder="1" applyAlignment="1" applyProtection="1">
      <alignment horizontal="right"/>
    </xf>
    <xf numFmtId="10" fontId="0" fillId="0" borderId="0" xfId="2" applyNumberFormat="1" applyFont="1" applyProtection="1"/>
    <xf numFmtId="44" fontId="0" fillId="8" borderId="1" xfId="0" applyNumberFormat="1" applyFill="1" applyBorder="1" applyProtection="1"/>
    <xf numFmtId="10" fontId="0" fillId="8" borderId="1" xfId="2" applyNumberFormat="1" applyFont="1" applyFill="1" applyBorder="1" applyProtection="1"/>
    <xf numFmtId="0" fontId="2" fillId="8" borderId="1" xfId="0" applyFont="1" applyFill="1" applyBorder="1" applyAlignment="1" applyProtection="1">
      <alignment horizontal="right"/>
    </xf>
    <xf numFmtId="44" fontId="0" fillId="0" borderId="5" xfId="1" applyFont="1" applyBorder="1" applyProtection="1"/>
    <xf numFmtId="44" fontId="0" fillId="0" borderId="6" xfId="1" applyFont="1" applyBorder="1" applyProtection="1"/>
    <xf numFmtId="44" fontId="0" fillId="4" borderId="1" xfId="1" applyFont="1" applyFill="1" applyBorder="1" applyProtection="1"/>
    <xf numFmtId="44" fontId="1" fillId="4" borderId="1" xfId="1" applyFont="1" applyFill="1" applyBorder="1" applyProtection="1"/>
    <xf numFmtId="44" fontId="2" fillId="4" borderId="1" xfId="1" applyFont="1" applyFill="1" applyBorder="1" applyProtection="1"/>
    <xf numFmtId="0" fontId="2" fillId="4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right" wrapText="1"/>
    </xf>
  </cellXfs>
  <cellStyles count="3">
    <cellStyle name="Normal" xfId="0" builtinId="0"/>
    <cellStyle name="Procent" xfId="2" builtinId="5"/>
    <cellStyle name="Valuta" xfId="1" builtinId="4"/>
  </cellStyles>
  <dxfs count="42"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32084</xdr:colOff>
      <xdr:row>7</xdr:row>
      <xdr:rowOff>40105</xdr:rowOff>
    </xdr:from>
    <xdr:to>
      <xdr:col>5</xdr:col>
      <xdr:colOff>0</xdr:colOff>
      <xdr:row>25</xdr:row>
      <xdr:rowOff>136358</xdr:rowOff>
    </xdr:to>
    <xdr:sp macro="" textlink="">
      <xdr:nvSpPr>
        <xdr:cNvPr id="2" name="Tekstfelt 1"/>
        <xdr:cNvSpPr txBox="1"/>
      </xdr:nvSpPr>
      <xdr:spPr>
        <a:xfrm>
          <a:off x="7587916" y="2157663"/>
          <a:ext cx="2839452" cy="40185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udfylder skemaet ved at vælge de måneder du søger kompensation for. </a:t>
          </a:r>
        </a:p>
        <a:p>
          <a:endParaRPr lang="da-DK">
            <a:effectLst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hver kompensationsperiode skal du vælge baggrunden for din ansøgning, samt et referenceår, hvis du søger via referenceperiode.</a:t>
          </a:r>
        </a:p>
        <a:p>
          <a:endParaRPr lang="da-DK">
            <a:effectLst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Når du har udfyldt oplysninger om din ansøgning, skal du udfylde de felter, som </a:t>
          </a:r>
          <a:r>
            <a:rPr lang="da-DK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 røde eller låste i skemaet. Udregningen af din kompensation vil fremgå nederst i skemaet.</a:t>
          </a:r>
        </a:p>
        <a:p>
          <a:endParaRPr lang="da-DK">
            <a:effectLst/>
          </a:endParaRPr>
        </a:p>
        <a:p>
          <a:pPr eaLnBrk="1" fontAlgn="auto" latinLnBrk="0" hangingPunct="1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ikke er nok felter i skemaet til dine tabte aftaler, kan du indsætte flere felter ved at højreklikke på rækkenummeret længst til venstre og vælge "indsæt".</a:t>
          </a:r>
        </a:p>
        <a:p>
          <a:pPr eaLnBrk="1" fontAlgn="auto" latinLnBrk="0" hangingPunct="1"/>
          <a:endParaRPr lang="da-DK">
            <a:effectLst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se et eksempel på et udfyldt skema under fanen "Eksempel" i bunden af Excel-vinduet. </a:t>
          </a:r>
          <a:endParaRPr lang="da-DK">
            <a:effectLst/>
          </a:endParaRPr>
        </a:p>
        <a:p>
          <a:endParaRPr lang="da-DK" sz="1100" baseline="0"/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104273</xdr:colOff>
      <xdr:row>1</xdr:row>
      <xdr:rowOff>296780</xdr:rowOff>
    </xdr:from>
    <xdr:to>
      <xdr:col>10</xdr:col>
      <xdr:colOff>64167</xdr:colOff>
      <xdr:row>6</xdr:row>
      <xdr:rowOff>1</xdr:rowOff>
    </xdr:to>
    <xdr:sp macro="" textlink="">
      <xdr:nvSpPr>
        <xdr:cNvPr id="2" name="Tekstfelt 1"/>
        <xdr:cNvSpPr txBox="1"/>
      </xdr:nvSpPr>
      <xdr:spPr>
        <a:xfrm>
          <a:off x="11341768" y="481264"/>
          <a:ext cx="2839452" cy="1307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Her vælger du de perioder du ønsker at søge kompensation for og måden du gerne vil søge på.</a:t>
          </a:r>
        </a:p>
        <a:p>
          <a:endParaRPr lang="da-DK" sz="1100" baseline="0"/>
        </a:p>
        <a:p>
          <a:r>
            <a:rPr lang="da-DK" sz="1100" baseline="0"/>
            <a:t>Søger du på referenceperiode, skal du huske at vælge et referenceår, og vedlægge sandsynliggørelse for dette i bilag 2.</a:t>
          </a:r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  <xdr:twoCellAnchor>
    <xdr:from>
      <xdr:col>5</xdr:col>
      <xdr:colOff>144379</xdr:colOff>
      <xdr:row>3</xdr:row>
      <xdr:rowOff>208548</xdr:rowOff>
    </xdr:from>
    <xdr:to>
      <xdr:col>5</xdr:col>
      <xdr:colOff>802106</xdr:colOff>
      <xdr:row>4</xdr:row>
      <xdr:rowOff>0</xdr:rowOff>
    </xdr:to>
    <xdr:cxnSp macro="">
      <xdr:nvCxnSpPr>
        <xdr:cNvPr id="4" name="Lige pilforbindelse 3"/>
        <xdr:cNvCxnSpPr/>
      </xdr:nvCxnSpPr>
      <xdr:spPr>
        <a:xfrm>
          <a:off x="10571747" y="1010653"/>
          <a:ext cx="657727" cy="1203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136358</xdr:colOff>
      <xdr:row>7</xdr:row>
      <xdr:rowOff>256674</xdr:rowOff>
    </xdr:from>
    <xdr:to>
      <xdr:col>3</xdr:col>
      <xdr:colOff>1427747</xdr:colOff>
      <xdr:row>8</xdr:row>
      <xdr:rowOff>32084</xdr:rowOff>
    </xdr:to>
    <xdr:cxnSp macro="">
      <xdr:nvCxnSpPr>
        <xdr:cNvPr id="7" name="Lige pilforbindelse 6"/>
        <xdr:cNvCxnSpPr/>
      </xdr:nvCxnSpPr>
      <xdr:spPr>
        <a:xfrm>
          <a:off x="7692190" y="2374232"/>
          <a:ext cx="1291389" cy="2566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1499936</xdr:colOff>
      <xdr:row>7</xdr:row>
      <xdr:rowOff>48127</xdr:rowOff>
    </xdr:from>
    <xdr:to>
      <xdr:col>8</xdr:col>
      <xdr:colOff>625642</xdr:colOff>
      <xdr:row>10</xdr:row>
      <xdr:rowOff>80211</xdr:rowOff>
    </xdr:to>
    <xdr:sp macro="" textlink="">
      <xdr:nvSpPr>
        <xdr:cNvPr id="9" name="Tekstfelt 8"/>
        <xdr:cNvSpPr txBox="1"/>
      </xdr:nvSpPr>
      <xdr:spPr>
        <a:xfrm>
          <a:off x="9055768" y="2165685"/>
          <a:ext cx="4259179" cy="9464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Her skal du oplyse det beløb, du allerede har tjent i de perioder, du søger kompensation for.</a:t>
          </a:r>
        </a:p>
        <a:p>
          <a:endParaRPr lang="da-DK" sz="1100" baseline="0"/>
        </a:p>
        <a:p>
          <a:r>
            <a:rPr lang="da-DK" sz="1100" baseline="0"/>
            <a:t>Hvis perioden endnu ikke er slut, indtaster du det beløb, du forventer at tjene samlet i de perioder, du søger kompensation i.</a:t>
          </a:r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  <xdr:twoCellAnchor>
    <xdr:from>
      <xdr:col>3</xdr:col>
      <xdr:colOff>144378</xdr:colOff>
      <xdr:row>61</xdr:row>
      <xdr:rowOff>216568</xdr:rowOff>
    </xdr:from>
    <xdr:to>
      <xdr:col>3</xdr:col>
      <xdr:colOff>1122947</xdr:colOff>
      <xdr:row>62</xdr:row>
      <xdr:rowOff>176464</xdr:rowOff>
    </xdr:to>
    <xdr:cxnSp macro="">
      <xdr:nvCxnSpPr>
        <xdr:cNvPr id="10" name="Lige pilforbindelse 9"/>
        <xdr:cNvCxnSpPr/>
      </xdr:nvCxnSpPr>
      <xdr:spPr>
        <a:xfrm>
          <a:off x="7700210" y="13122442"/>
          <a:ext cx="978569" cy="3689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1467852</xdr:colOff>
      <xdr:row>10</xdr:row>
      <xdr:rowOff>344907</xdr:rowOff>
    </xdr:from>
    <xdr:to>
      <xdr:col>8</xdr:col>
      <xdr:colOff>593558</xdr:colOff>
      <xdr:row>14</xdr:row>
      <xdr:rowOff>165254</xdr:rowOff>
    </xdr:to>
    <xdr:sp macro="" textlink="">
      <xdr:nvSpPr>
        <xdr:cNvPr id="11" name="Tekstfelt 10"/>
        <xdr:cNvSpPr txBox="1"/>
      </xdr:nvSpPr>
      <xdr:spPr>
        <a:xfrm>
          <a:off x="9023587" y="3383726"/>
          <a:ext cx="4248549" cy="7935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Her skal du oplyse det beløb, som du har tjent i de relevante referenceperioder. Søger du eksempelvis kompensation for februar og marts på baggrund af referenceperiode i 2019, vil beløbet være lig det beløb du tjente på kunstnerisk virke i februar og marts i 2019. </a:t>
          </a:r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  <xdr:twoCellAnchor>
    <xdr:from>
      <xdr:col>3</xdr:col>
      <xdr:colOff>112294</xdr:colOff>
      <xdr:row>10</xdr:row>
      <xdr:rowOff>256673</xdr:rowOff>
    </xdr:from>
    <xdr:to>
      <xdr:col>3</xdr:col>
      <xdr:colOff>1331494</xdr:colOff>
      <xdr:row>12</xdr:row>
      <xdr:rowOff>120316</xdr:rowOff>
    </xdr:to>
    <xdr:cxnSp macro="">
      <xdr:nvCxnSpPr>
        <xdr:cNvPr id="15" name="Lige pilforbindelse 14"/>
        <xdr:cNvCxnSpPr/>
      </xdr:nvCxnSpPr>
      <xdr:spPr>
        <a:xfrm>
          <a:off x="7668126" y="3288631"/>
          <a:ext cx="1219200" cy="4732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1459831</xdr:colOff>
      <xdr:row>27</xdr:row>
      <xdr:rowOff>88232</xdr:rowOff>
    </xdr:from>
    <xdr:to>
      <xdr:col>8</xdr:col>
      <xdr:colOff>585537</xdr:colOff>
      <xdr:row>31</xdr:row>
      <xdr:rowOff>72189</xdr:rowOff>
    </xdr:to>
    <xdr:sp macro="" textlink="">
      <xdr:nvSpPr>
        <xdr:cNvPr id="16" name="Tekstfelt 15"/>
        <xdr:cNvSpPr txBox="1"/>
      </xdr:nvSpPr>
      <xdr:spPr>
        <a:xfrm>
          <a:off x="9015663" y="6497053"/>
          <a:ext cx="4259179" cy="72189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Hvis du søger på baggrund af synliggjorte aftaler mv., skal du oplyse dine tab i denne sektion. Husk at vedlægge sandsynliggørelse af de tabte aftaler i ansøgningens bilag 2.</a:t>
          </a:r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  <xdr:twoCellAnchor>
    <xdr:from>
      <xdr:col>3</xdr:col>
      <xdr:colOff>136357</xdr:colOff>
      <xdr:row>26</xdr:row>
      <xdr:rowOff>152398</xdr:rowOff>
    </xdr:from>
    <xdr:to>
      <xdr:col>3</xdr:col>
      <xdr:colOff>1355557</xdr:colOff>
      <xdr:row>29</xdr:row>
      <xdr:rowOff>72189</xdr:rowOff>
    </xdr:to>
    <xdr:cxnSp macro="">
      <xdr:nvCxnSpPr>
        <xdr:cNvPr id="17" name="Lige pilforbindelse 16"/>
        <xdr:cNvCxnSpPr/>
      </xdr:nvCxnSpPr>
      <xdr:spPr>
        <a:xfrm>
          <a:off x="7692189" y="6376735"/>
          <a:ext cx="1219200" cy="4732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1355557</xdr:colOff>
      <xdr:row>57</xdr:row>
      <xdr:rowOff>72190</xdr:rowOff>
    </xdr:from>
    <xdr:to>
      <xdr:col>8</xdr:col>
      <xdr:colOff>481263</xdr:colOff>
      <xdr:row>60</xdr:row>
      <xdr:rowOff>192504</xdr:rowOff>
    </xdr:to>
    <xdr:sp macro="" textlink="">
      <xdr:nvSpPr>
        <xdr:cNvPr id="18" name="Tekstfelt 17"/>
        <xdr:cNvSpPr txBox="1"/>
      </xdr:nvSpPr>
      <xdr:spPr>
        <a:xfrm>
          <a:off x="8911389" y="12015537"/>
          <a:ext cx="4259179" cy="6737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Hvis du har modtaget supplerende dagpenge i den periode, du søger om kompensation for, skal du angive det her. Beløbet vil blive modregnet din kompensation.</a:t>
          </a:r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  <xdr:twoCellAnchor>
    <xdr:from>
      <xdr:col>3</xdr:col>
      <xdr:colOff>120315</xdr:colOff>
      <xdr:row>59</xdr:row>
      <xdr:rowOff>24062</xdr:rowOff>
    </xdr:from>
    <xdr:to>
      <xdr:col>3</xdr:col>
      <xdr:colOff>1227221</xdr:colOff>
      <xdr:row>60</xdr:row>
      <xdr:rowOff>144378</xdr:rowOff>
    </xdr:to>
    <xdr:cxnSp macro="">
      <xdr:nvCxnSpPr>
        <xdr:cNvPr id="20" name="Lige pilforbindelse 19"/>
        <xdr:cNvCxnSpPr/>
      </xdr:nvCxnSpPr>
      <xdr:spPr>
        <a:xfrm flipV="1">
          <a:off x="7676147" y="12336378"/>
          <a:ext cx="1106906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1347536</xdr:colOff>
      <xdr:row>61</xdr:row>
      <xdr:rowOff>336885</xdr:rowOff>
    </xdr:from>
    <xdr:to>
      <xdr:col>8</xdr:col>
      <xdr:colOff>473242</xdr:colOff>
      <xdr:row>64</xdr:row>
      <xdr:rowOff>80211</xdr:rowOff>
    </xdr:to>
    <xdr:sp macro="" textlink="">
      <xdr:nvSpPr>
        <xdr:cNvPr id="22" name="Tekstfelt 21"/>
        <xdr:cNvSpPr txBox="1"/>
      </xdr:nvSpPr>
      <xdr:spPr>
        <a:xfrm>
          <a:off x="8903368" y="13242759"/>
          <a:ext cx="4259179" cy="72189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Her kan du angive kompensation, som du tidligere har modtaget, men som skal modregnes denne ansøgning. Det kan eksempelvis være støtte fra lignende ordninger i Erhvervsstyrelsen.</a:t>
          </a:r>
        </a:p>
        <a:p>
          <a:endParaRPr lang="da-DK" sz="1100" baseline="0"/>
        </a:p>
        <a:p>
          <a:endParaRPr lang="da-DK" sz="1100" baseline="0"/>
        </a:p>
        <a:p>
          <a:endParaRPr lang="da-DK" sz="1100"/>
        </a:p>
        <a:p>
          <a:endParaRPr lang="da-DK" sz="1100" baseline="0"/>
        </a:p>
        <a:p>
          <a:endParaRPr lang="da-DK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1" displayName="Tabel1" ref="C2:C7" totalsRowShown="0" headerRowDxfId="11" dataDxfId="10">
  <autoFilter ref="C2:C7"/>
  <tableColumns count="1">
    <tableColumn id="1" name="Referenceår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2" displayName="Tabel2" ref="G2:G5" totalsRowShown="0" headerRowDxfId="8" dataDxfId="7">
  <autoFilter ref="G2:G5"/>
  <tableColumns count="1">
    <tableColumn id="1" name="Reference eller Sandsynliggjorte tab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3" displayName="Tabel3" ref="K2:K13" totalsRowShown="0" headerRowDxfId="5" dataDxfId="4">
  <autoFilter ref="K2:K13"/>
  <tableColumns count="1">
    <tableColumn id="1" name="Ja/Nej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4" displayName="Tabel4" ref="C11:C15" totalsRowShown="0" headerRowDxfId="2" dataDxfId="1">
  <autoFilter ref="C11:C15"/>
  <tableColumns count="1">
    <tableColumn id="1" name="Referenceår (2019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5"/>
  <sheetViews>
    <sheetView showGridLines="0" tabSelected="1" zoomScale="95" zoomScaleNormal="95" workbookViewId="0">
      <selection activeCell="C5" sqref="C5"/>
    </sheetView>
  </sheetViews>
  <sheetFormatPr defaultRowHeight="14.4" x14ac:dyDescent="0.3"/>
  <cols>
    <col min="2" max="2" width="66.44140625" customWidth="1"/>
    <col min="3" max="3" width="34.88671875" customWidth="1"/>
    <col min="4" max="4" width="25.6640625" customWidth="1"/>
    <col min="5" max="5" width="16.21875" customWidth="1"/>
    <col min="6" max="6" width="11.77734375" customWidth="1"/>
    <col min="8" max="8" width="12.21875" customWidth="1"/>
    <col min="9" max="9" width="11.88671875" customWidth="1"/>
  </cols>
  <sheetData>
    <row r="2" spans="2:10" ht="34.200000000000003" customHeight="1" x14ac:dyDescent="0.3">
      <c r="B2" s="86" t="s">
        <v>58</v>
      </c>
      <c r="C2" s="86"/>
      <c r="D2" s="86"/>
      <c r="E2" s="86"/>
    </row>
    <row r="3" spans="2:10" x14ac:dyDescent="0.3">
      <c r="B3" s="87" t="s">
        <v>7</v>
      </c>
      <c r="C3" s="87"/>
      <c r="D3" s="87"/>
      <c r="E3" s="87"/>
    </row>
    <row r="4" spans="2:10" ht="25.8" customHeight="1" x14ac:dyDescent="0.3">
      <c r="B4" s="29"/>
      <c r="C4" s="35" t="s">
        <v>39</v>
      </c>
      <c r="D4" s="36" t="s">
        <v>37</v>
      </c>
      <c r="E4" s="36" t="s">
        <v>2</v>
      </c>
    </row>
    <row r="5" spans="2:10" ht="25.8" customHeight="1" x14ac:dyDescent="0.3">
      <c r="B5" s="1" t="s">
        <v>51</v>
      </c>
      <c r="C5" s="27" t="s">
        <v>30</v>
      </c>
      <c r="D5" s="28" t="s">
        <v>38</v>
      </c>
      <c r="E5" s="28" t="s">
        <v>36</v>
      </c>
    </row>
    <row r="6" spans="2:10" ht="25.8" customHeight="1" x14ac:dyDescent="0.3">
      <c r="B6" s="1" t="s">
        <v>52</v>
      </c>
      <c r="C6" s="27" t="s">
        <v>30</v>
      </c>
      <c r="D6" s="28" t="s">
        <v>38</v>
      </c>
      <c r="E6" s="28" t="s">
        <v>36</v>
      </c>
    </row>
    <row r="7" spans="2:10" ht="25.8" customHeight="1" thickBot="1" x14ac:dyDescent="0.35">
      <c r="B7" s="43" t="s">
        <v>53</v>
      </c>
      <c r="C7" s="44" t="s">
        <v>30</v>
      </c>
      <c r="D7" s="45" t="s">
        <v>38</v>
      </c>
      <c r="E7" s="45" t="s">
        <v>36</v>
      </c>
    </row>
    <row r="8" spans="2:10" ht="37.799999999999997" customHeight="1" x14ac:dyDescent="0.3">
      <c r="B8" s="41" t="s">
        <v>60</v>
      </c>
      <c r="C8" s="42"/>
      <c r="D8" s="32"/>
      <c r="E8" s="32"/>
    </row>
    <row r="9" spans="2:10" ht="15" customHeight="1" x14ac:dyDescent="0.3">
      <c r="B9" s="30"/>
      <c r="C9" s="31"/>
    </row>
    <row r="10" spans="2:10" ht="19.2" customHeight="1" x14ac:dyDescent="0.3">
      <c r="B10" s="84" t="s">
        <v>3</v>
      </c>
      <c r="C10" s="85"/>
    </row>
    <row r="11" spans="2:10" ht="33.6" customHeight="1" x14ac:dyDescent="0.3">
      <c r="B11" s="9" t="s">
        <v>17</v>
      </c>
      <c r="C11" s="15"/>
    </row>
    <row r="12" spans="2:10" x14ac:dyDescent="0.3">
      <c r="B12" s="82" t="str">
        <f>IF(AND(C4="Referenceperiode",(C8&gt;C11)),"Din indtægt i kompensationsperioden må ikke være højere end indtægten i referenceperioden","Se udregning af kompensation nederst i skemaet")</f>
        <v>Se udregning af kompensation nederst i skemaet</v>
      </c>
      <c r="C12" s="82"/>
    </row>
    <row r="13" spans="2:10" x14ac:dyDescent="0.3">
      <c r="B13" s="84" t="s">
        <v>4</v>
      </c>
      <c r="C13" s="85"/>
    </row>
    <row r="14" spans="2:10" x14ac:dyDescent="0.3">
      <c r="B14" s="83"/>
      <c r="C14" s="83"/>
    </row>
    <row r="15" spans="2:10" x14ac:dyDescent="0.3">
      <c r="B15" s="25" t="s">
        <v>23</v>
      </c>
      <c r="C15" s="26" t="s">
        <v>13</v>
      </c>
      <c r="J15" s="2"/>
    </row>
    <row r="16" spans="2:10" x14ac:dyDescent="0.3">
      <c r="B16" s="1"/>
      <c r="C16" s="17"/>
    </row>
    <row r="17" spans="2:3" x14ac:dyDescent="0.3">
      <c r="B17" s="1" t="s">
        <v>19</v>
      </c>
      <c r="C17" s="17"/>
    </row>
    <row r="18" spans="2:3" s="22" customFormat="1" x14ac:dyDescent="0.3">
      <c r="B18" s="16"/>
      <c r="C18" s="17"/>
    </row>
    <row r="19" spans="2:3" s="22" customFormat="1" x14ac:dyDescent="0.3">
      <c r="B19" s="16"/>
      <c r="C19" s="17"/>
    </row>
    <row r="20" spans="2:3" s="22" customFormat="1" x14ac:dyDescent="0.3">
      <c r="B20" s="16"/>
      <c r="C20" s="17"/>
    </row>
    <row r="21" spans="2:3" s="22" customFormat="1" x14ac:dyDescent="0.3">
      <c r="B21" s="16"/>
      <c r="C21" s="17"/>
    </row>
    <row r="22" spans="2:3" s="22" customFormat="1" x14ac:dyDescent="0.3">
      <c r="B22" s="16"/>
      <c r="C22" s="17"/>
    </row>
    <row r="23" spans="2:3" x14ac:dyDescent="0.3">
      <c r="B23" s="1" t="s">
        <v>21</v>
      </c>
      <c r="C23" s="17"/>
    </row>
    <row r="24" spans="2:3" s="22" customFormat="1" x14ac:dyDescent="0.3">
      <c r="B24" s="16"/>
      <c r="C24" s="17"/>
    </row>
    <row r="25" spans="2:3" s="22" customFormat="1" x14ac:dyDescent="0.3">
      <c r="B25" s="16"/>
      <c r="C25" s="17"/>
    </row>
    <row r="26" spans="2:3" s="22" customFormat="1" x14ac:dyDescent="0.3">
      <c r="B26" s="16"/>
      <c r="C26" s="17"/>
    </row>
    <row r="27" spans="2:3" s="22" customFormat="1" x14ac:dyDescent="0.3">
      <c r="B27" s="16"/>
      <c r="C27" s="17"/>
    </row>
    <row r="28" spans="2:3" s="22" customFormat="1" x14ac:dyDescent="0.3">
      <c r="B28" s="16"/>
      <c r="C28" s="17"/>
    </row>
    <row r="29" spans="2:3" x14ac:dyDescent="0.3">
      <c r="B29" s="1"/>
      <c r="C29" s="17"/>
    </row>
    <row r="30" spans="2:3" s="22" customFormat="1" x14ac:dyDescent="0.3">
      <c r="B30" s="16"/>
      <c r="C30" s="17"/>
    </row>
    <row r="31" spans="2:3" s="22" customFormat="1" x14ac:dyDescent="0.3">
      <c r="B31" s="16"/>
      <c r="C31" s="17"/>
    </row>
    <row r="32" spans="2:3" s="22" customFormat="1" x14ac:dyDescent="0.3">
      <c r="B32" s="16"/>
      <c r="C32" s="17"/>
    </row>
    <row r="33" spans="2:3" s="22" customFormat="1" x14ac:dyDescent="0.3">
      <c r="B33" s="16"/>
      <c r="C33" s="17"/>
    </row>
    <row r="34" spans="2:3" s="22" customFormat="1" x14ac:dyDescent="0.3">
      <c r="B34" s="16"/>
      <c r="C34" s="17"/>
    </row>
    <row r="35" spans="2:3" x14ac:dyDescent="0.3">
      <c r="B35" s="1" t="s">
        <v>20</v>
      </c>
      <c r="C35" s="17"/>
    </row>
    <row r="36" spans="2:3" s="22" customFormat="1" x14ac:dyDescent="0.3">
      <c r="B36" s="16"/>
      <c r="C36" s="17"/>
    </row>
    <row r="37" spans="2:3" s="22" customFormat="1" x14ac:dyDescent="0.3">
      <c r="B37" s="16"/>
      <c r="C37" s="17"/>
    </row>
    <row r="38" spans="2:3" s="22" customFormat="1" x14ac:dyDescent="0.3">
      <c r="B38" s="16"/>
      <c r="C38" s="17"/>
    </row>
    <row r="39" spans="2:3" s="22" customFormat="1" x14ac:dyDescent="0.3">
      <c r="B39" s="16"/>
      <c r="C39" s="17"/>
    </row>
    <row r="40" spans="2:3" s="22" customFormat="1" x14ac:dyDescent="0.3">
      <c r="B40" s="16"/>
      <c r="C40" s="17"/>
    </row>
    <row r="41" spans="2:3" x14ac:dyDescent="0.3">
      <c r="B41" s="1"/>
      <c r="C41" s="17"/>
    </row>
    <row r="42" spans="2:3" s="22" customFormat="1" x14ac:dyDescent="0.3">
      <c r="B42" s="16"/>
      <c r="C42" s="17"/>
    </row>
    <row r="43" spans="2:3" s="22" customFormat="1" x14ac:dyDescent="0.3">
      <c r="B43" s="16"/>
      <c r="C43" s="17"/>
    </row>
    <row r="44" spans="2:3" s="22" customFormat="1" x14ac:dyDescent="0.3">
      <c r="B44" s="16" t="s">
        <v>22</v>
      </c>
      <c r="C44" s="17"/>
    </row>
    <row r="45" spans="2:3" s="22" customFormat="1" x14ac:dyDescent="0.3">
      <c r="B45" s="16"/>
      <c r="C45" s="17"/>
    </row>
    <row r="46" spans="2:3" s="22" customFormat="1" x14ac:dyDescent="0.3">
      <c r="B46" s="16"/>
      <c r="C46" s="17"/>
    </row>
    <row r="47" spans="2:3" s="22" customFormat="1" x14ac:dyDescent="0.3">
      <c r="B47" s="16"/>
      <c r="C47" s="17"/>
    </row>
    <row r="48" spans="2:3" s="22" customFormat="1" x14ac:dyDescent="0.3">
      <c r="B48" s="16"/>
      <c r="C48" s="17"/>
    </row>
    <row r="49" spans="2:8" s="22" customFormat="1" x14ac:dyDescent="0.3">
      <c r="B49" s="16"/>
      <c r="C49" s="17"/>
    </row>
    <row r="50" spans="2:8" s="22" customFormat="1" x14ac:dyDescent="0.3">
      <c r="B50" s="16"/>
      <c r="C50" s="17"/>
    </row>
    <row r="51" spans="2:8" s="22" customFormat="1" x14ac:dyDescent="0.3">
      <c r="B51" s="16"/>
      <c r="C51" s="17"/>
    </row>
    <row r="52" spans="2:8" s="22" customFormat="1" x14ac:dyDescent="0.3">
      <c r="B52" s="16"/>
      <c r="C52" s="17"/>
    </row>
    <row r="53" spans="2:8" x14ac:dyDescent="0.3">
      <c r="B53" s="3" t="s">
        <v>10</v>
      </c>
      <c r="C53" s="6">
        <f>SUM(C16:C52)</f>
        <v>0</v>
      </c>
    </row>
    <row r="54" spans="2:8" x14ac:dyDescent="0.3">
      <c r="B54" s="5"/>
      <c r="C54" s="4"/>
    </row>
    <row r="55" spans="2:8" x14ac:dyDescent="0.3">
      <c r="B55" s="10" t="s">
        <v>8</v>
      </c>
      <c r="C55" s="14">
        <f>C11-C8</f>
        <v>0</v>
      </c>
      <c r="H55" s="24"/>
    </row>
    <row r="56" spans="2:8" x14ac:dyDescent="0.3">
      <c r="B56" s="10" t="s">
        <v>11</v>
      </c>
      <c r="C56" s="11">
        <f>C53</f>
        <v>0</v>
      </c>
    </row>
    <row r="57" spans="2:8" x14ac:dyDescent="0.3">
      <c r="B57" s="10" t="s">
        <v>59</v>
      </c>
      <c r="C57" s="11">
        <f>IF(OR(Liste!D22=21,Liste!D22=12,Liste!D22=11),Skema!C55+Skema!C56,0)</f>
        <v>0</v>
      </c>
    </row>
    <row r="58" spans="2:8" x14ac:dyDescent="0.3">
      <c r="B58" s="10" t="s">
        <v>12</v>
      </c>
      <c r="C58" s="12">
        <f>IF(C53=0,0,IF(Liste!D22&gt;=10,C53/(C8+C53),0))</f>
        <v>0</v>
      </c>
    </row>
    <row r="59" spans="2:8" x14ac:dyDescent="0.3">
      <c r="B59" s="10" t="s">
        <v>9</v>
      </c>
      <c r="C59" s="12">
        <f>IF(ISBLANK(C11),0,IF(C8&gt;C11,0,IF(OR(Liste!D22&gt;0,Liste!D22&lt;5,Liste!D22=12,Liste!D22=21),C55/C11,0)))</f>
        <v>0</v>
      </c>
    </row>
    <row r="60" spans="2:8" x14ac:dyDescent="0.3">
      <c r="B60" s="10" t="s">
        <v>0</v>
      </c>
      <c r="C60" s="13" t="str">
        <f>IF(Liste!D29&gt;0,"Indtast oplysninger om ansøgning",IF(C59&gt;=30%,"Ja",IF(AND(C58&gt;=30%),"Ja","Nej")))</f>
        <v>Nej</v>
      </c>
    </row>
    <row r="61" spans="2:8" ht="32.4" customHeight="1" thickBot="1" x14ac:dyDescent="0.35">
      <c r="B61" s="20" t="s">
        <v>18</v>
      </c>
      <c r="C61" s="21"/>
    </row>
    <row r="62" spans="2:8" ht="32.4" customHeight="1" x14ac:dyDescent="0.3">
      <c r="B62" s="18" t="s">
        <v>15</v>
      </c>
      <c r="C62" s="19"/>
    </row>
    <row r="63" spans="2:8" ht="26.4" customHeight="1" x14ac:dyDescent="0.3">
      <c r="B63" s="7" t="s">
        <v>14</v>
      </c>
      <c r="C63" s="8">
        <f>IF(AND(Liste!D22&gt;0,Liste!D22&lt;5),C55*0.75,IF(OR(Liste!D22=10,Liste!D22=20,Liste!D22=30),C56*0.75,IF(OR(Liste!D22=12,Liste!D22=21,Liste!D22=11),C57*0.75,0)))</f>
        <v>0</v>
      </c>
    </row>
    <row r="64" spans="2:8" ht="18.600000000000001" customHeight="1" x14ac:dyDescent="0.3">
      <c r="B64" s="33" t="s">
        <v>47</v>
      </c>
      <c r="C64" s="34">
        <f>IF(Liste!H22=1,Liste!L19,IF(Liste!H22=2,Liste!L20,IF(Liste!H22=3,Liste!L21,0)))</f>
        <v>0</v>
      </c>
    </row>
    <row r="65" spans="2:3" ht="39" customHeight="1" x14ac:dyDescent="0.3">
      <c r="B65" s="7" t="s">
        <v>49</v>
      </c>
      <c r="C65" s="23">
        <f>C64-(C61+C62)</f>
        <v>0</v>
      </c>
    </row>
  </sheetData>
  <sheetProtection algorithmName="SHA-512" hashValue="Vc4aYhfq0bMV2+XxljFKVnj/6h60k6rNLvqMUGDpwCU/eRfSlc9zcmMtgQpBkegvT2x3r8pJBGS5VA4yC4+PkQ==" saltValue="VDYXWlteulW3U32RmEMxFw==" spinCount="100000" sheet="1" insertRows="0" selectLockedCells="1"/>
  <protectedRanges>
    <protectedRange sqref="B61:B62" name="Område2"/>
  </protectedRanges>
  <mergeCells count="6">
    <mergeCell ref="B12:C12"/>
    <mergeCell ref="B14:C14"/>
    <mergeCell ref="B13:C13"/>
    <mergeCell ref="B10:C10"/>
    <mergeCell ref="B2:E2"/>
    <mergeCell ref="B3:E3"/>
  </mergeCells>
  <conditionalFormatting sqref="B10 B11:C11">
    <cfRule type="expression" dxfId="41" priority="23">
      <formula>$C$4="Sandsynliggjorte aftaler mv."</formula>
    </cfRule>
  </conditionalFormatting>
  <conditionalFormatting sqref="B13:B14 B15:C53">
    <cfRule type="expression" dxfId="40" priority="20">
      <formula>$C$4="Referenceperiode"</formula>
    </cfRule>
  </conditionalFormatting>
  <conditionalFormatting sqref="B55:C55 B59:C59">
    <cfRule type="expression" dxfId="39" priority="18">
      <formula>$C$4="Sandsynliggjorte aftaler mv."</formula>
    </cfRule>
  </conditionalFormatting>
  <conditionalFormatting sqref="B56:C58">
    <cfRule type="expression" dxfId="38" priority="17">
      <formula>$C$4="Referenceperiode"</formula>
    </cfRule>
  </conditionalFormatting>
  <conditionalFormatting sqref="C58:C59">
    <cfRule type="cellIs" dxfId="37" priority="16" operator="greaterThan">
      <formula>100%</formula>
    </cfRule>
  </conditionalFormatting>
  <conditionalFormatting sqref="C63:C65">
    <cfRule type="cellIs" dxfId="36" priority="15" operator="lessThan">
      <formula>0</formula>
    </cfRule>
  </conditionalFormatting>
  <conditionalFormatting sqref="B8:C8 B12:B14 B9:B10 B11:C11 B15:C65">
    <cfRule type="expression" dxfId="35" priority="14">
      <formula>$C$4="Vælg baggrund for ansøgning her"</formula>
    </cfRule>
  </conditionalFormatting>
  <conditionalFormatting sqref="B64:C64">
    <cfRule type="expression" dxfId="34" priority="10">
      <formula>#REF!="1. februar - 28. februar 2021"</formula>
    </cfRule>
    <cfRule type="expression" dxfId="33" priority="11">
      <formula>#REF!="1. januar - 31. januar 2021"</formula>
    </cfRule>
  </conditionalFormatting>
  <conditionalFormatting sqref="E5">
    <cfRule type="expression" dxfId="32" priority="8">
      <formula>$D$5="Sandsynliggjorte aftaler mv."</formula>
    </cfRule>
  </conditionalFormatting>
  <conditionalFormatting sqref="E6">
    <cfRule type="expression" dxfId="31" priority="7">
      <formula>$D$6="Sandsynliggjorte aftaler mv."</formula>
    </cfRule>
  </conditionalFormatting>
  <conditionalFormatting sqref="E7">
    <cfRule type="expression" dxfId="30" priority="6">
      <formula>$D$7="Sandsynliggjorte aftaler mv."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FAEB0E8-21D2-42CB-AB3F-97E8AB7D79BF}">
            <xm:f>Liste!$D$22&lt;10</xm:f>
            <x14:dxf>
              <fill>
                <patternFill>
                  <bgColor rgb="FFFF5050"/>
                </patternFill>
              </fill>
            </x14:dxf>
          </x14:cfRule>
          <xm:sqref>B13:C53</xm:sqref>
        </x14:conditionalFormatting>
        <x14:conditionalFormatting xmlns:xm="http://schemas.microsoft.com/office/excel/2006/main">
          <x14:cfRule type="expression" priority="4" id="{700713AC-5AC7-4FBE-ABFD-D397DC744D3E}">
            <xm:f>Liste!$D$22=10</xm:f>
            <x14:dxf>
              <fill>
                <patternFill>
                  <bgColor rgb="FFFF5050"/>
                </patternFill>
              </fill>
            </x14:dxf>
          </x14:cfRule>
          <x14:cfRule type="expression" priority="3" id="{96197142-2F21-4837-A0D2-9198F328DF3F}">
            <xm:f>Liste!$D$22=20</xm:f>
            <x14:dxf>
              <fill>
                <patternFill>
                  <bgColor rgb="FFFF5050"/>
                </patternFill>
              </fill>
            </x14:dxf>
          </x14:cfRule>
          <x14:cfRule type="expression" priority="2" id="{D5FED764-BCBB-4826-A660-D3D30A007470}">
            <xm:f>Liste!$D$22=30</xm:f>
            <x14:dxf>
              <fill>
                <patternFill>
                  <bgColor rgb="FFFF5050"/>
                </patternFill>
              </fill>
            </x14:dxf>
          </x14:cfRule>
          <xm:sqref>B10:C11</xm:sqref>
        </x14:conditionalFormatting>
        <x14:conditionalFormatting xmlns:xm="http://schemas.microsoft.com/office/excel/2006/main">
          <x14:cfRule type="expression" priority="1" id="{4612F48D-A113-4559-803B-228A7DEC055F}">
            <xm:f>Liste!$H$22=0</xm:f>
            <x14:dxf>
              <fill>
                <patternFill>
                  <bgColor rgb="FFFF5050"/>
                </patternFill>
              </fill>
            </x14:dxf>
          </x14:cfRule>
          <xm:sqref>B10:C65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Liste!$K$3:$K$5</xm:f>
          </x14:formula1>
          <xm:sqref>C5:C7</xm:sqref>
        </x14:dataValidation>
        <x14:dataValidation type="list" allowBlank="1" showInputMessage="1" showErrorMessage="1">
          <x14:formula1>
            <xm:f>Liste!$C$3:$C$6</xm:f>
          </x14:formula1>
          <xm:sqref>E5 E6</xm:sqref>
        </x14:dataValidation>
        <x14:dataValidation type="list" allowBlank="1" showInputMessage="1" showErrorMessage="1">
          <x14:formula1>
            <xm:f>Liste!$C$12:$C$15</xm:f>
          </x14:formula1>
          <xm:sqref>E7</xm:sqref>
        </x14:dataValidation>
        <x14:dataValidation type="list" allowBlank="1" showInputMessage="1" showErrorMessage="1">
          <x14:formula1>
            <xm:f>Liste!$G$3:$G$5</xm:f>
          </x14:formula1>
          <xm:sqref>D5 D6:D7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zoomScale="83" zoomScaleNormal="83" workbookViewId="0">
      <selection activeCell="L18" sqref="L18"/>
    </sheetView>
  </sheetViews>
  <sheetFormatPr defaultRowHeight="14.4" x14ac:dyDescent="0.3"/>
  <cols>
    <col min="2" max="2" width="66.44140625" customWidth="1"/>
    <col min="3" max="3" width="34.88671875" customWidth="1"/>
    <col min="4" max="4" width="25.6640625" customWidth="1"/>
    <col min="5" max="5" width="16.21875" customWidth="1"/>
    <col min="6" max="6" width="11.77734375" customWidth="1"/>
    <col min="8" max="8" width="12.21875" customWidth="1"/>
    <col min="9" max="9" width="11.88671875" customWidth="1"/>
  </cols>
  <sheetData>
    <row r="1" spans="1:1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4.200000000000003" customHeight="1" x14ac:dyDescent="0.3">
      <c r="A2" s="46"/>
      <c r="B2" s="89" t="s">
        <v>57</v>
      </c>
      <c r="C2" s="89"/>
      <c r="D2" s="89"/>
      <c r="E2" s="89"/>
      <c r="F2" s="46"/>
      <c r="G2" s="46"/>
      <c r="H2" s="46"/>
      <c r="I2" s="46"/>
      <c r="J2" s="46"/>
      <c r="K2" s="46"/>
    </row>
    <row r="3" spans="1:11" x14ac:dyDescent="0.3">
      <c r="A3" s="46"/>
      <c r="B3" s="90" t="s">
        <v>7</v>
      </c>
      <c r="C3" s="90"/>
      <c r="D3" s="90"/>
      <c r="E3" s="90"/>
      <c r="F3" s="46"/>
      <c r="G3" s="46"/>
      <c r="H3" s="46"/>
      <c r="I3" s="46"/>
      <c r="J3" s="46"/>
      <c r="K3" s="46"/>
    </row>
    <row r="4" spans="1:11" ht="25.8" customHeight="1" x14ac:dyDescent="0.3">
      <c r="A4" s="46"/>
      <c r="B4" s="47"/>
      <c r="C4" s="48" t="s">
        <v>39</v>
      </c>
      <c r="D4" s="49" t="s">
        <v>37</v>
      </c>
      <c r="E4" s="49" t="s">
        <v>2</v>
      </c>
      <c r="F4" s="46"/>
      <c r="G4" s="46"/>
      <c r="H4" s="46"/>
      <c r="I4" s="46"/>
      <c r="J4" s="46"/>
      <c r="K4" s="46"/>
    </row>
    <row r="5" spans="1:11" ht="25.8" customHeight="1" x14ac:dyDescent="0.3">
      <c r="A5" s="46"/>
      <c r="B5" s="50" t="s">
        <v>51</v>
      </c>
      <c r="C5" s="51" t="s">
        <v>28</v>
      </c>
      <c r="D5" s="52" t="s">
        <v>3</v>
      </c>
      <c r="E5" s="52">
        <v>2019</v>
      </c>
      <c r="F5" s="46"/>
      <c r="G5" s="46"/>
      <c r="H5" s="46"/>
      <c r="I5" s="46"/>
      <c r="J5" s="46"/>
      <c r="K5" s="46"/>
    </row>
    <row r="6" spans="1:11" ht="25.8" customHeight="1" x14ac:dyDescent="0.3">
      <c r="A6" s="46"/>
      <c r="B6" s="50" t="s">
        <v>52</v>
      </c>
      <c r="C6" s="51" t="s">
        <v>28</v>
      </c>
      <c r="D6" s="52" t="s">
        <v>6</v>
      </c>
      <c r="E6" s="52" t="s">
        <v>36</v>
      </c>
      <c r="F6" s="46"/>
      <c r="G6" s="46"/>
      <c r="H6" s="46"/>
      <c r="I6" s="46"/>
      <c r="J6" s="46"/>
      <c r="K6" s="46"/>
    </row>
    <row r="7" spans="1:11" ht="25.8" customHeight="1" thickBot="1" x14ac:dyDescent="0.35">
      <c r="A7" s="46"/>
      <c r="B7" s="53" t="s">
        <v>53</v>
      </c>
      <c r="C7" s="54" t="s">
        <v>28</v>
      </c>
      <c r="D7" s="55" t="s">
        <v>3</v>
      </c>
      <c r="E7" s="55">
        <v>2019</v>
      </c>
      <c r="F7" s="46"/>
      <c r="G7" s="46"/>
      <c r="H7" s="46"/>
      <c r="I7" s="46"/>
      <c r="J7" s="46"/>
      <c r="K7" s="46"/>
    </row>
    <row r="8" spans="1:11" ht="37.799999999999997" customHeight="1" x14ac:dyDescent="0.3">
      <c r="A8" s="46"/>
      <c r="B8" s="56" t="s">
        <v>16</v>
      </c>
      <c r="C8" s="57">
        <v>10000</v>
      </c>
      <c r="D8" s="58"/>
      <c r="E8" s="58"/>
      <c r="F8" s="46"/>
      <c r="G8" s="46"/>
      <c r="H8" s="46"/>
      <c r="I8" s="46"/>
      <c r="J8" s="46"/>
      <c r="K8" s="46"/>
    </row>
    <row r="9" spans="1:11" ht="15" customHeight="1" x14ac:dyDescent="0.3">
      <c r="A9" s="46"/>
      <c r="B9" s="59"/>
      <c r="C9" s="60"/>
      <c r="D9" s="46"/>
      <c r="E9" s="46"/>
      <c r="F9" s="46"/>
      <c r="G9" s="46"/>
      <c r="H9" s="46"/>
      <c r="I9" s="46"/>
      <c r="J9" s="46"/>
      <c r="K9" s="46"/>
    </row>
    <row r="10" spans="1:11" ht="19.2" customHeight="1" x14ac:dyDescent="0.3">
      <c r="A10" s="46"/>
      <c r="B10" s="91" t="s">
        <v>3</v>
      </c>
      <c r="C10" s="92"/>
      <c r="D10" s="46"/>
      <c r="E10" s="46"/>
      <c r="F10" s="46"/>
      <c r="G10" s="46"/>
      <c r="H10" s="46"/>
      <c r="I10" s="46"/>
      <c r="J10" s="46"/>
      <c r="K10" s="46"/>
    </row>
    <row r="11" spans="1:11" ht="33.6" customHeight="1" x14ac:dyDescent="0.3">
      <c r="A11" s="46"/>
      <c r="B11" s="61" t="s">
        <v>17</v>
      </c>
      <c r="C11" s="62">
        <v>60000</v>
      </c>
      <c r="D11" s="46"/>
      <c r="E11" s="46"/>
      <c r="F11" s="46"/>
      <c r="G11" s="46"/>
      <c r="H11" s="46"/>
      <c r="I11" s="46"/>
      <c r="J11" s="46"/>
      <c r="K11" s="46"/>
    </row>
    <row r="12" spans="1:11" x14ac:dyDescent="0.3">
      <c r="A12" s="46"/>
      <c r="B12" s="93" t="str">
        <f>IF(AND(C4="Referenceperiode",(C8&gt;C11)),"Din indtægt i kompensationsperioden må ikke være højere end indtægten i referenceperioden","Se udregning af kompensation nederst i skemaet")</f>
        <v>Se udregning af kompensation nederst i skemaet</v>
      </c>
      <c r="C12" s="93"/>
      <c r="D12" s="46"/>
      <c r="E12" s="46"/>
      <c r="F12" s="46"/>
      <c r="G12" s="46"/>
      <c r="H12" s="46"/>
      <c r="I12" s="46"/>
      <c r="J12" s="46"/>
      <c r="K12" s="46"/>
    </row>
    <row r="13" spans="1:11" x14ac:dyDescent="0.3">
      <c r="A13" s="46"/>
      <c r="B13" s="91" t="s">
        <v>4</v>
      </c>
      <c r="C13" s="92"/>
      <c r="D13" s="46"/>
      <c r="E13" s="46"/>
      <c r="F13" s="46"/>
      <c r="G13" s="46"/>
      <c r="H13" s="46"/>
      <c r="I13" s="46"/>
      <c r="J13" s="46"/>
      <c r="K13" s="46"/>
    </row>
    <row r="14" spans="1:11" x14ac:dyDescent="0.3">
      <c r="A14" s="46"/>
      <c r="B14" s="88"/>
      <c r="C14" s="88"/>
      <c r="D14" s="46"/>
      <c r="E14" s="46"/>
      <c r="F14" s="46"/>
      <c r="G14" s="46"/>
      <c r="H14" s="46"/>
      <c r="I14" s="46"/>
      <c r="J14" s="46"/>
      <c r="K14" s="46"/>
    </row>
    <row r="15" spans="1:11" x14ac:dyDescent="0.3">
      <c r="A15" s="46"/>
      <c r="B15" s="63" t="s">
        <v>23</v>
      </c>
      <c r="C15" s="64" t="s">
        <v>13</v>
      </c>
      <c r="D15" s="46"/>
      <c r="E15" s="46"/>
      <c r="F15" s="46"/>
      <c r="G15" s="46"/>
      <c r="H15" s="46"/>
      <c r="I15" s="46"/>
      <c r="J15" s="65"/>
      <c r="K15" s="46"/>
    </row>
    <row r="16" spans="1:11" x14ac:dyDescent="0.3">
      <c r="A16" s="46"/>
      <c r="B16" s="50"/>
      <c r="C16" s="66"/>
      <c r="D16" s="46"/>
      <c r="E16" s="46"/>
      <c r="F16" s="46"/>
      <c r="G16" s="46"/>
      <c r="H16" s="46"/>
      <c r="I16" s="46"/>
      <c r="J16" s="46"/>
      <c r="K16" s="46"/>
    </row>
    <row r="17" spans="1:11" x14ac:dyDescent="0.3">
      <c r="A17" s="46"/>
      <c r="B17" s="50" t="s">
        <v>19</v>
      </c>
      <c r="C17" s="66"/>
      <c r="D17" s="46"/>
      <c r="E17" s="46"/>
      <c r="F17" s="46"/>
      <c r="G17" s="46"/>
      <c r="H17" s="46"/>
      <c r="I17" s="46"/>
      <c r="J17" s="46"/>
      <c r="K17" s="46"/>
    </row>
    <row r="18" spans="1:11" s="22" customFormat="1" x14ac:dyDescent="0.3">
      <c r="A18" s="46"/>
      <c r="B18" s="50"/>
      <c r="C18" s="66"/>
      <c r="D18" s="46"/>
      <c r="E18" s="46"/>
      <c r="F18" s="46"/>
      <c r="G18" s="46"/>
      <c r="H18" s="46"/>
      <c r="I18" s="46"/>
      <c r="J18" s="46"/>
      <c r="K18" s="46"/>
    </row>
    <row r="19" spans="1:11" s="22" customFormat="1" x14ac:dyDescent="0.3">
      <c r="A19" s="46"/>
      <c r="B19" s="50"/>
      <c r="C19" s="66"/>
      <c r="D19" s="46"/>
      <c r="E19" s="46"/>
      <c r="F19" s="46"/>
      <c r="G19" s="46"/>
      <c r="H19" s="46"/>
      <c r="I19" s="46"/>
      <c r="J19" s="46"/>
      <c r="K19" s="46"/>
    </row>
    <row r="20" spans="1:11" s="22" customFormat="1" x14ac:dyDescent="0.3">
      <c r="A20" s="46"/>
      <c r="B20" s="50"/>
      <c r="C20" s="66"/>
      <c r="D20" s="46"/>
      <c r="E20" s="46"/>
      <c r="F20" s="46"/>
      <c r="G20" s="46"/>
      <c r="H20" s="46"/>
      <c r="I20" s="46"/>
      <c r="J20" s="46"/>
      <c r="K20" s="46"/>
    </row>
    <row r="21" spans="1:11" s="22" customFormat="1" x14ac:dyDescent="0.3">
      <c r="A21" s="46"/>
      <c r="B21" s="50"/>
      <c r="C21" s="66"/>
      <c r="D21" s="46"/>
      <c r="E21" s="46"/>
      <c r="F21" s="46"/>
      <c r="G21" s="46"/>
      <c r="H21" s="46"/>
      <c r="I21" s="46"/>
      <c r="J21" s="46"/>
      <c r="K21" s="46"/>
    </row>
    <row r="22" spans="1:11" s="22" customFormat="1" x14ac:dyDescent="0.3">
      <c r="A22" s="46"/>
      <c r="B22" s="50"/>
      <c r="C22" s="66"/>
      <c r="D22" s="46"/>
      <c r="E22" s="46"/>
      <c r="F22" s="46"/>
      <c r="G22" s="46"/>
      <c r="H22" s="46"/>
      <c r="I22" s="46"/>
      <c r="J22" s="46"/>
      <c r="K22" s="46"/>
    </row>
    <row r="23" spans="1:11" x14ac:dyDescent="0.3">
      <c r="A23" s="46"/>
      <c r="B23" s="50" t="s">
        <v>21</v>
      </c>
      <c r="C23" s="66"/>
      <c r="D23" s="46"/>
      <c r="E23" s="46"/>
      <c r="F23" s="46"/>
      <c r="G23" s="46"/>
      <c r="H23" s="46"/>
      <c r="I23" s="46"/>
      <c r="J23" s="46"/>
      <c r="K23" s="46"/>
    </row>
    <row r="24" spans="1:11" s="22" customFormat="1" x14ac:dyDescent="0.3">
      <c r="A24" s="46"/>
      <c r="B24" s="50"/>
      <c r="C24" s="66"/>
      <c r="D24" s="46"/>
      <c r="E24" s="46"/>
      <c r="F24" s="46"/>
      <c r="G24" s="46"/>
      <c r="H24" s="46"/>
      <c r="I24" s="46"/>
      <c r="J24" s="46"/>
      <c r="K24" s="46"/>
    </row>
    <row r="25" spans="1:11" s="22" customFormat="1" x14ac:dyDescent="0.3">
      <c r="A25" s="46"/>
      <c r="B25" s="50"/>
      <c r="C25" s="66"/>
      <c r="D25" s="46"/>
      <c r="E25" s="46"/>
      <c r="F25" s="46"/>
      <c r="G25" s="46"/>
      <c r="H25" s="46"/>
      <c r="I25" s="46"/>
      <c r="J25" s="46"/>
      <c r="K25" s="46"/>
    </row>
    <row r="26" spans="1:11" s="22" customFormat="1" x14ac:dyDescent="0.3">
      <c r="A26" s="46"/>
      <c r="B26" s="50" t="s">
        <v>54</v>
      </c>
      <c r="C26" s="66">
        <v>2143</v>
      </c>
      <c r="D26" s="46"/>
      <c r="E26" s="46"/>
      <c r="F26" s="46"/>
      <c r="G26" s="46"/>
      <c r="H26" s="46"/>
      <c r="I26" s="46"/>
      <c r="J26" s="46"/>
      <c r="K26" s="46"/>
    </row>
    <row r="27" spans="1:11" s="22" customFormat="1" x14ac:dyDescent="0.3">
      <c r="A27" s="46"/>
      <c r="B27" s="50" t="s">
        <v>55</v>
      </c>
      <c r="C27" s="66">
        <v>2143</v>
      </c>
      <c r="D27" s="46"/>
      <c r="E27" s="46"/>
      <c r="F27" s="46"/>
      <c r="G27" s="46"/>
      <c r="H27" s="46"/>
      <c r="I27" s="46"/>
      <c r="J27" s="46"/>
      <c r="K27" s="46"/>
    </row>
    <row r="28" spans="1:11" s="22" customFormat="1" x14ac:dyDescent="0.3">
      <c r="A28" s="46"/>
      <c r="B28" s="50"/>
      <c r="C28" s="66"/>
      <c r="D28" s="46"/>
      <c r="E28" s="46"/>
      <c r="F28" s="46"/>
      <c r="G28" s="46"/>
      <c r="H28" s="46"/>
      <c r="I28" s="46"/>
      <c r="J28" s="46"/>
      <c r="K28" s="46"/>
    </row>
    <row r="29" spans="1:11" x14ac:dyDescent="0.3">
      <c r="A29" s="46"/>
      <c r="B29" s="50"/>
      <c r="C29" s="66"/>
      <c r="D29" s="46"/>
      <c r="E29" s="46"/>
      <c r="F29" s="46"/>
      <c r="G29" s="46"/>
      <c r="H29" s="46"/>
      <c r="I29" s="46"/>
      <c r="J29" s="46"/>
      <c r="K29" s="46"/>
    </row>
    <row r="30" spans="1:11" s="22" customFormat="1" x14ac:dyDescent="0.3">
      <c r="A30" s="46"/>
      <c r="B30" s="50"/>
      <c r="C30" s="66"/>
      <c r="D30" s="46"/>
      <c r="E30" s="46"/>
      <c r="F30" s="46"/>
      <c r="G30" s="46"/>
      <c r="H30" s="46"/>
      <c r="I30" s="46"/>
      <c r="J30" s="46"/>
      <c r="K30" s="46"/>
    </row>
    <row r="31" spans="1:11" s="22" customFormat="1" x14ac:dyDescent="0.3">
      <c r="A31" s="46"/>
      <c r="B31" s="50"/>
      <c r="C31" s="66"/>
      <c r="D31" s="46"/>
      <c r="E31" s="46"/>
      <c r="F31" s="46"/>
      <c r="G31" s="46"/>
      <c r="H31" s="46"/>
      <c r="I31" s="46"/>
      <c r="J31" s="46"/>
      <c r="K31" s="46"/>
    </row>
    <row r="32" spans="1:11" s="22" customFormat="1" x14ac:dyDescent="0.3">
      <c r="A32" s="46"/>
      <c r="B32" s="50"/>
      <c r="C32" s="66"/>
      <c r="D32" s="46"/>
      <c r="E32" s="46"/>
      <c r="F32" s="46"/>
      <c r="G32" s="46"/>
      <c r="H32" s="46"/>
      <c r="I32" s="46"/>
      <c r="J32" s="46"/>
      <c r="K32" s="46"/>
    </row>
    <row r="33" spans="1:11" s="22" customFormat="1" x14ac:dyDescent="0.3">
      <c r="A33" s="46"/>
      <c r="B33" s="50"/>
      <c r="C33" s="66"/>
      <c r="D33" s="46"/>
      <c r="E33" s="46"/>
      <c r="F33" s="46"/>
      <c r="G33" s="46"/>
      <c r="H33" s="46"/>
      <c r="I33" s="46"/>
      <c r="J33" s="46"/>
      <c r="K33" s="46"/>
    </row>
    <row r="34" spans="1:11" s="22" customFormat="1" x14ac:dyDescent="0.3">
      <c r="A34" s="46"/>
      <c r="B34" s="50"/>
      <c r="C34" s="66"/>
      <c r="D34" s="46"/>
      <c r="E34" s="46"/>
      <c r="F34" s="46"/>
      <c r="G34" s="46"/>
      <c r="H34" s="46"/>
      <c r="I34" s="46"/>
      <c r="J34" s="46"/>
      <c r="K34" s="46"/>
    </row>
    <row r="35" spans="1:11" x14ac:dyDescent="0.3">
      <c r="A35" s="46"/>
      <c r="B35" s="50" t="s">
        <v>20</v>
      </c>
      <c r="C35" s="66"/>
      <c r="D35" s="46"/>
      <c r="E35" s="46"/>
      <c r="F35" s="46"/>
      <c r="G35" s="46"/>
      <c r="H35" s="46"/>
      <c r="I35" s="46"/>
      <c r="J35" s="46"/>
      <c r="K35" s="46"/>
    </row>
    <row r="36" spans="1:11" s="22" customFormat="1" x14ac:dyDescent="0.3">
      <c r="A36" s="46"/>
      <c r="B36" s="50"/>
      <c r="C36" s="66"/>
      <c r="D36" s="46"/>
      <c r="E36" s="46"/>
      <c r="F36" s="46"/>
      <c r="G36" s="46"/>
      <c r="H36" s="46"/>
      <c r="I36" s="46"/>
      <c r="J36" s="46"/>
      <c r="K36" s="46"/>
    </row>
    <row r="37" spans="1:11" s="22" customFormat="1" x14ac:dyDescent="0.3">
      <c r="A37" s="46"/>
      <c r="B37" s="50" t="s">
        <v>56</v>
      </c>
      <c r="C37" s="66">
        <v>5000</v>
      </c>
      <c r="D37" s="46"/>
      <c r="E37" s="46"/>
      <c r="F37" s="46"/>
      <c r="G37" s="46"/>
      <c r="H37" s="46"/>
      <c r="I37" s="46"/>
      <c r="J37" s="46"/>
      <c r="K37" s="46"/>
    </row>
    <row r="38" spans="1:11" s="22" customFormat="1" x14ac:dyDescent="0.3">
      <c r="A38" s="46"/>
      <c r="B38" s="50"/>
      <c r="C38" s="66"/>
      <c r="D38" s="46"/>
      <c r="E38" s="46"/>
      <c r="F38" s="46"/>
      <c r="G38" s="46"/>
      <c r="H38" s="46"/>
      <c r="I38" s="46"/>
      <c r="J38" s="46"/>
      <c r="K38" s="46"/>
    </row>
    <row r="39" spans="1:11" s="22" customFormat="1" x14ac:dyDescent="0.3">
      <c r="A39" s="46"/>
      <c r="B39" s="50"/>
      <c r="C39" s="66"/>
      <c r="D39" s="46"/>
      <c r="E39" s="46"/>
      <c r="F39" s="46"/>
      <c r="G39" s="46"/>
      <c r="H39" s="46"/>
      <c r="I39" s="46"/>
      <c r="J39" s="46"/>
      <c r="K39" s="46"/>
    </row>
    <row r="40" spans="1:11" s="22" customFormat="1" x14ac:dyDescent="0.3">
      <c r="A40" s="46"/>
      <c r="B40" s="50"/>
      <c r="C40" s="66"/>
      <c r="D40" s="46"/>
      <c r="E40" s="46"/>
      <c r="F40" s="46"/>
      <c r="G40" s="46"/>
      <c r="H40" s="46"/>
      <c r="I40" s="46"/>
      <c r="J40" s="46"/>
      <c r="K40" s="46"/>
    </row>
    <row r="41" spans="1:11" x14ac:dyDescent="0.3">
      <c r="A41" s="46"/>
      <c r="B41" s="50"/>
      <c r="C41" s="66"/>
      <c r="D41" s="46"/>
      <c r="E41" s="46"/>
      <c r="F41" s="46"/>
      <c r="G41" s="46"/>
      <c r="H41" s="46"/>
      <c r="I41" s="46"/>
      <c r="J41" s="46"/>
      <c r="K41" s="46"/>
    </row>
    <row r="42" spans="1:11" s="22" customFormat="1" x14ac:dyDescent="0.3">
      <c r="A42" s="46"/>
      <c r="B42" s="50"/>
      <c r="C42" s="66"/>
      <c r="D42" s="46"/>
      <c r="E42" s="46"/>
      <c r="F42" s="46"/>
      <c r="G42" s="46"/>
      <c r="H42" s="46"/>
      <c r="I42" s="46"/>
      <c r="J42" s="46"/>
      <c r="K42" s="46"/>
    </row>
    <row r="43" spans="1:11" s="22" customFormat="1" x14ac:dyDescent="0.3">
      <c r="A43" s="46"/>
      <c r="B43" s="50"/>
      <c r="C43" s="66"/>
      <c r="D43" s="46"/>
      <c r="E43" s="46"/>
      <c r="F43" s="46"/>
      <c r="G43" s="46"/>
      <c r="H43" s="46"/>
      <c r="I43" s="46"/>
      <c r="J43" s="46"/>
      <c r="K43" s="46"/>
    </row>
    <row r="44" spans="1:11" s="22" customFormat="1" x14ac:dyDescent="0.3">
      <c r="A44" s="46"/>
      <c r="B44" s="50" t="s">
        <v>22</v>
      </c>
      <c r="C44" s="66"/>
      <c r="D44" s="46"/>
      <c r="E44" s="46"/>
      <c r="F44" s="46"/>
      <c r="G44" s="46"/>
      <c r="H44" s="46"/>
      <c r="I44" s="46"/>
      <c r="J44" s="46"/>
      <c r="K44" s="46"/>
    </row>
    <row r="45" spans="1:11" s="22" customFormat="1" x14ac:dyDescent="0.3">
      <c r="A45" s="46"/>
      <c r="B45" s="50"/>
      <c r="C45" s="66"/>
      <c r="D45" s="46"/>
      <c r="E45" s="46"/>
      <c r="F45" s="46"/>
      <c r="G45" s="46"/>
      <c r="H45" s="46"/>
      <c r="I45" s="46"/>
      <c r="J45" s="46"/>
      <c r="K45" s="46"/>
    </row>
    <row r="46" spans="1:11" s="22" customFormat="1" x14ac:dyDescent="0.3">
      <c r="A46" s="46"/>
      <c r="B46" s="50"/>
      <c r="C46" s="66"/>
      <c r="D46" s="46"/>
      <c r="E46" s="46"/>
      <c r="F46" s="46"/>
      <c r="G46" s="46"/>
      <c r="H46" s="46"/>
      <c r="I46" s="46"/>
      <c r="J46" s="46"/>
      <c r="K46" s="46"/>
    </row>
    <row r="47" spans="1:11" s="22" customFormat="1" x14ac:dyDescent="0.3">
      <c r="A47" s="46"/>
      <c r="B47" s="50"/>
      <c r="C47" s="66"/>
      <c r="D47" s="46"/>
      <c r="E47" s="46"/>
      <c r="F47" s="46"/>
      <c r="G47" s="46"/>
      <c r="H47" s="46"/>
      <c r="I47" s="46"/>
      <c r="J47" s="46"/>
      <c r="K47" s="46"/>
    </row>
    <row r="48" spans="1:11" s="22" customFormat="1" x14ac:dyDescent="0.3">
      <c r="A48" s="46"/>
      <c r="B48" s="50"/>
      <c r="C48" s="66"/>
      <c r="D48" s="46"/>
      <c r="E48" s="46"/>
      <c r="F48" s="46"/>
      <c r="G48" s="46"/>
      <c r="H48" s="46"/>
      <c r="I48" s="46"/>
      <c r="J48" s="46"/>
      <c r="K48" s="46"/>
    </row>
    <row r="49" spans="1:11" s="22" customFormat="1" x14ac:dyDescent="0.3">
      <c r="A49" s="46"/>
      <c r="B49" s="50"/>
      <c r="C49" s="66"/>
      <c r="D49" s="46"/>
      <c r="E49" s="46"/>
      <c r="F49" s="46"/>
      <c r="G49" s="46"/>
      <c r="H49" s="46"/>
      <c r="I49" s="46"/>
      <c r="J49" s="46"/>
      <c r="K49" s="46"/>
    </row>
    <row r="50" spans="1:11" s="22" customFormat="1" x14ac:dyDescent="0.3">
      <c r="A50" s="46"/>
      <c r="B50" s="50"/>
      <c r="C50" s="66"/>
      <c r="D50" s="46"/>
      <c r="E50" s="46"/>
      <c r="F50" s="46"/>
      <c r="G50" s="46"/>
      <c r="H50" s="46"/>
      <c r="I50" s="46"/>
      <c r="J50" s="46"/>
      <c r="K50" s="46"/>
    </row>
    <row r="51" spans="1:11" s="22" customFormat="1" x14ac:dyDescent="0.3">
      <c r="A51" s="46"/>
      <c r="B51" s="50"/>
      <c r="C51" s="66"/>
      <c r="D51" s="46"/>
      <c r="E51" s="46"/>
      <c r="F51" s="46"/>
      <c r="G51" s="46"/>
      <c r="H51" s="46"/>
      <c r="I51" s="46"/>
      <c r="J51" s="46"/>
      <c r="K51" s="46"/>
    </row>
    <row r="52" spans="1:11" s="22" customFormat="1" x14ac:dyDescent="0.3">
      <c r="A52" s="46"/>
      <c r="B52" s="50"/>
      <c r="C52" s="66"/>
      <c r="D52" s="46"/>
      <c r="E52" s="46"/>
      <c r="F52" s="46"/>
      <c r="G52" s="46"/>
      <c r="H52" s="46"/>
      <c r="I52" s="46"/>
      <c r="J52" s="46"/>
      <c r="K52" s="46"/>
    </row>
    <row r="53" spans="1:11" x14ac:dyDescent="0.3">
      <c r="A53" s="46"/>
      <c r="B53" s="67" t="s">
        <v>10</v>
      </c>
      <c r="C53" s="68">
        <f>SUM(C16:C52)</f>
        <v>9286</v>
      </c>
      <c r="D53" s="46"/>
      <c r="E53" s="46"/>
      <c r="F53" s="46"/>
      <c r="G53" s="46"/>
      <c r="H53" s="46"/>
      <c r="I53" s="46"/>
      <c r="J53" s="46"/>
      <c r="K53" s="46"/>
    </row>
    <row r="54" spans="1:11" x14ac:dyDescent="0.3">
      <c r="A54" s="46"/>
      <c r="B54" s="69"/>
      <c r="C54" s="70"/>
      <c r="D54" s="46"/>
      <c r="E54" s="46"/>
      <c r="F54" s="46"/>
      <c r="G54" s="46"/>
      <c r="H54" s="46"/>
      <c r="I54" s="46"/>
      <c r="J54" s="46"/>
      <c r="K54" s="46"/>
    </row>
    <row r="55" spans="1:11" x14ac:dyDescent="0.3">
      <c r="A55" s="46"/>
      <c r="B55" s="71" t="s">
        <v>8</v>
      </c>
      <c r="C55" s="72">
        <f>C11-C8</f>
        <v>50000</v>
      </c>
      <c r="D55" s="46"/>
      <c r="E55" s="46"/>
      <c r="F55" s="46"/>
      <c r="G55" s="46"/>
      <c r="H55" s="73"/>
      <c r="I55" s="46"/>
      <c r="J55" s="46"/>
      <c r="K55" s="46"/>
    </row>
    <row r="56" spans="1:11" x14ac:dyDescent="0.3">
      <c r="A56" s="46"/>
      <c r="B56" s="71" t="s">
        <v>11</v>
      </c>
      <c r="C56" s="74">
        <f>C53</f>
        <v>9286</v>
      </c>
      <c r="D56" s="46"/>
      <c r="E56" s="46"/>
      <c r="F56" s="46"/>
      <c r="G56" s="46"/>
      <c r="H56" s="46"/>
      <c r="I56" s="46"/>
      <c r="J56" s="46"/>
      <c r="K56" s="46"/>
    </row>
    <row r="57" spans="1:11" x14ac:dyDescent="0.3">
      <c r="A57" s="46"/>
      <c r="B57" s="71" t="s">
        <v>59</v>
      </c>
      <c r="C57" s="74">
        <v>59286</v>
      </c>
      <c r="D57" s="46"/>
      <c r="E57" s="46"/>
      <c r="F57" s="46"/>
      <c r="G57" s="46"/>
      <c r="H57" s="46"/>
      <c r="I57" s="46"/>
      <c r="J57" s="46"/>
      <c r="K57" s="46"/>
    </row>
    <row r="58" spans="1:11" x14ac:dyDescent="0.3">
      <c r="A58" s="46"/>
      <c r="B58" s="71" t="s">
        <v>12</v>
      </c>
      <c r="C58" s="75">
        <v>0.48148916312350926</v>
      </c>
      <c r="D58" s="46"/>
      <c r="E58" s="46"/>
      <c r="F58" s="46"/>
      <c r="G58" s="46"/>
      <c r="H58" s="46"/>
      <c r="I58" s="46"/>
      <c r="J58" s="46"/>
      <c r="K58" s="46"/>
    </row>
    <row r="59" spans="1:11" x14ac:dyDescent="0.3">
      <c r="A59" s="46"/>
      <c r="B59" s="71" t="s">
        <v>9</v>
      </c>
      <c r="C59" s="75">
        <f>IF(ISBLANK(C11),0,IF(C8&gt;C11,0,IF(OR(Liste!D22&gt;0,Liste!D22&lt;5,Liste!D22=12,Liste!D22=21),C55/C11,0)))</f>
        <v>0.83333333333333337</v>
      </c>
      <c r="D59" s="46"/>
      <c r="E59" s="46"/>
      <c r="F59" s="46"/>
      <c r="G59" s="46"/>
      <c r="H59" s="46"/>
      <c r="I59" s="46"/>
      <c r="J59" s="46"/>
      <c r="K59" s="46"/>
    </row>
    <row r="60" spans="1:11" x14ac:dyDescent="0.3">
      <c r="A60" s="46"/>
      <c r="B60" s="71" t="s">
        <v>0</v>
      </c>
      <c r="C60" s="76" t="s">
        <v>28</v>
      </c>
      <c r="D60" s="46"/>
      <c r="E60" s="46"/>
      <c r="F60" s="46"/>
      <c r="G60" s="46"/>
      <c r="H60" s="46"/>
      <c r="I60" s="46"/>
      <c r="J60" s="46"/>
      <c r="K60" s="46"/>
    </row>
    <row r="61" spans="1:11" ht="32.4" customHeight="1" thickBot="1" x14ac:dyDescent="0.35">
      <c r="A61" s="46"/>
      <c r="B61" s="20" t="s">
        <v>18</v>
      </c>
      <c r="C61" s="77"/>
      <c r="D61" s="46"/>
      <c r="E61" s="46"/>
      <c r="F61" s="46"/>
      <c r="G61" s="46"/>
      <c r="H61" s="46"/>
      <c r="I61" s="46"/>
      <c r="J61" s="46"/>
      <c r="K61" s="46"/>
    </row>
    <row r="62" spans="1:11" ht="32.4" customHeight="1" x14ac:dyDescent="0.3">
      <c r="A62" s="46"/>
      <c r="B62" s="18" t="s">
        <v>15</v>
      </c>
      <c r="C62" s="78"/>
      <c r="D62" s="46"/>
      <c r="E62" s="46"/>
      <c r="F62" s="46"/>
      <c r="G62" s="46"/>
      <c r="H62" s="46"/>
      <c r="I62" s="46"/>
      <c r="J62" s="46"/>
      <c r="K62" s="46"/>
    </row>
    <row r="63" spans="1:11" ht="26.4" customHeight="1" x14ac:dyDescent="0.3">
      <c r="A63" s="46"/>
      <c r="B63" s="7" t="s">
        <v>14</v>
      </c>
      <c r="C63" s="79">
        <v>44464.5</v>
      </c>
      <c r="D63" s="46"/>
      <c r="E63" s="46"/>
      <c r="F63" s="46"/>
      <c r="G63" s="46"/>
      <c r="H63" s="46"/>
      <c r="I63" s="46"/>
      <c r="J63" s="46"/>
      <c r="K63" s="46"/>
    </row>
    <row r="64" spans="1:11" ht="18.600000000000001" customHeight="1" x14ac:dyDescent="0.3">
      <c r="A64" s="46"/>
      <c r="B64" s="33" t="s">
        <v>47</v>
      </c>
      <c r="C64" s="80">
        <v>44464.5</v>
      </c>
      <c r="D64" s="46"/>
      <c r="E64" s="46"/>
      <c r="F64" s="46"/>
      <c r="G64" s="46"/>
      <c r="H64" s="46"/>
      <c r="I64" s="46"/>
      <c r="J64" s="46"/>
      <c r="K64" s="46"/>
    </row>
    <row r="65" spans="1:11" ht="39" customHeight="1" x14ac:dyDescent="0.3">
      <c r="A65" s="46"/>
      <c r="B65" s="7" t="s">
        <v>49</v>
      </c>
      <c r="C65" s="81">
        <f>C64-(C61+C62)</f>
        <v>44464.5</v>
      </c>
      <c r="D65" s="46"/>
      <c r="E65" s="46"/>
      <c r="F65" s="46"/>
      <c r="G65" s="46"/>
      <c r="H65" s="46"/>
      <c r="I65" s="46"/>
      <c r="J65" s="46"/>
      <c r="K65" s="46"/>
    </row>
    <row r="66" spans="1:11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</row>
  </sheetData>
  <sheetProtection algorithmName="SHA-512" hashValue="3dYDBbxMgrgw+62NygrE308+8IPXime2HjDZKWDV7UoqemwKAziOUE0ofg0LPwmAzSQ1HqsR8HlJHukPNxE1Iw==" saltValue="jZkJ8uscdT1XAkQJbveGzw==" spinCount="100000" sheet="1" insertRows="0" selectLockedCells="1"/>
  <protectedRanges>
    <protectedRange sqref="B61:B62" name="Område2"/>
  </protectedRanges>
  <mergeCells count="6">
    <mergeCell ref="B14:C14"/>
    <mergeCell ref="B2:E2"/>
    <mergeCell ref="B3:E3"/>
    <mergeCell ref="B10:C10"/>
    <mergeCell ref="B12:C12"/>
    <mergeCell ref="B13:C13"/>
  </mergeCells>
  <conditionalFormatting sqref="B10 B11:C11">
    <cfRule type="expression" dxfId="24" priority="16">
      <formula>$C$4="Sandsynliggjorte aftaler mv."</formula>
    </cfRule>
  </conditionalFormatting>
  <conditionalFormatting sqref="B55:C55 B59:C59">
    <cfRule type="expression" dxfId="23" priority="14">
      <formula>$C$4="Sandsynliggjorte aftaler mv."</formula>
    </cfRule>
  </conditionalFormatting>
  <conditionalFormatting sqref="B56:C58">
    <cfRule type="expression" dxfId="22" priority="13">
      <formula>$C$4="Referenceperiode"</formula>
    </cfRule>
  </conditionalFormatting>
  <conditionalFormatting sqref="C58:C59">
    <cfRule type="cellIs" dxfId="21" priority="12" operator="greaterThan">
      <formula>100%</formula>
    </cfRule>
  </conditionalFormatting>
  <conditionalFormatting sqref="C63:C65">
    <cfRule type="cellIs" dxfId="20" priority="11" operator="lessThan">
      <formula>0</formula>
    </cfRule>
  </conditionalFormatting>
  <conditionalFormatting sqref="B64:C64">
    <cfRule type="expression" dxfId="19" priority="8">
      <formula>#REF!="1. februar - 28. februar 2021"</formula>
    </cfRule>
    <cfRule type="expression" dxfId="18" priority="9">
      <formula>#REF!="1. januar - 31. januar 2021"</formula>
    </cfRule>
  </conditionalFormatting>
  <conditionalFormatting sqref="E5">
    <cfRule type="expression" dxfId="17" priority="7">
      <formula>$D$5="Sandsynliggjorte aftaler mv."</formula>
    </cfRule>
  </conditionalFormatting>
  <conditionalFormatting sqref="E6">
    <cfRule type="expression" dxfId="16" priority="6">
      <formula>$D$6="Sandsynliggjorte aftaler mv."</formula>
    </cfRule>
  </conditionalFormatting>
  <conditionalFormatting sqref="E7">
    <cfRule type="expression" dxfId="15" priority="5">
      <formula>$D$7="Sandsynliggjorte aftaler mv."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1771E08-CF40-444B-A88C-5CFADD63CBD1}">
            <xm:f>Liste!$D$22=30</xm:f>
            <x14:dxf>
              <fill>
                <patternFill>
                  <bgColor rgb="FFFF5050"/>
                </patternFill>
              </fill>
            </x14:dxf>
          </x14:cfRule>
          <x14:cfRule type="expression" priority="2" id="{CF57F3F8-44C2-45B7-8AE8-FBECD60E5547}">
            <xm:f>Liste!$D$22=20</xm:f>
            <x14:dxf>
              <fill>
                <patternFill>
                  <bgColor rgb="FFFF5050"/>
                </patternFill>
              </fill>
            </x14:dxf>
          </x14:cfRule>
          <x14:cfRule type="expression" priority="3" id="{EE7410E4-5C4E-4611-8FE1-C3A47B4CB0B6}">
            <xm:f>Liste!$D$22=10</xm:f>
            <x14:dxf>
              <fill>
                <patternFill>
                  <bgColor rgb="FFFF5050"/>
                </patternFill>
              </fill>
            </x14:dxf>
          </x14:cfRule>
          <xm:sqref>B10:C11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Liste!$G$3:$G$5</xm:f>
          </x14:formula1>
          <xm:sqref>D5:D7</xm:sqref>
        </x14:dataValidation>
        <x14:dataValidation type="list" allowBlank="1" showInputMessage="1" showErrorMessage="1">
          <x14:formula1>
            <xm:f>Liste!$C$12:$C$15</xm:f>
          </x14:formula1>
          <xm:sqref>E7</xm:sqref>
        </x14:dataValidation>
        <x14:dataValidation type="list" allowBlank="1" showInputMessage="1" showErrorMessage="1">
          <x14:formula1>
            <xm:f>Liste!$C$3:$C$6</xm:f>
          </x14:formula1>
          <xm:sqref>E5:E6</xm:sqref>
        </x14:dataValidation>
        <x14:dataValidation type="list" allowBlank="1" showInputMessage="1" showErrorMessage="1">
          <x14:formula1>
            <xm:f>Liste!$K$3:$K$5</xm:f>
          </x14:formula1>
          <xm:sqref>C5:C7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30"/>
  <sheetViews>
    <sheetView workbookViewId="0">
      <selection activeCell="L19" sqref="L19"/>
    </sheetView>
  </sheetViews>
  <sheetFormatPr defaultRowHeight="14.4" x14ac:dyDescent="0.3"/>
  <cols>
    <col min="3" max="3" width="18.77734375" customWidth="1"/>
    <col min="4" max="4" width="14.6640625" customWidth="1"/>
    <col min="7" max="7" width="30.44140625" customWidth="1"/>
    <col min="11" max="11" width="25.44140625" customWidth="1"/>
    <col min="12" max="12" width="22.6640625" customWidth="1"/>
  </cols>
  <sheetData>
    <row r="2" spans="2:12" x14ac:dyDescent="0.3">
      <c r="B2" s="37" t="s">
        <v>1</v>
      </c>
      <c r="C2" s="37" t="s">
        <v>2</v>
      </c>
      <c r="D2" s="37"/>
      <c r="E2" s="37"/>
      <c r="F2" s="37" t="s">
        <v>1</v>
      </c>
      <c r="G2" s="37" t="s">
        <v>5</v>
      </c>
      <c r="H2" s="37"/>
      <c r="I2" s="37"/>
      <c r="J2" s="37" t="s">
        <v>1</v>
      </c>
      <c r="K2" s="37" t="s">
        <v>27</v>
      </c>
      <c r="L2" s="37"/>
    </row>
    <row r="3" spans="2:12" x14ac:dyDescent="0.3">
      <c r="B3" s="37"/>
      <c r="C3" s="37">
        <v>2020</v>
      </c>
      <c r="D3" s="37"/>
      <c r="E3" s="37"/>
      <c r="F3" s="37"/>
      <c r="G3" s="37" t="s">
        <v>3</v>
      </c>
      <c r="H3" s="37"/>
      <c r="I3" s="37"/>
      <c r="J3" s="37"/>
      <c r="K3" s="37" t="s">
        <v>28</v>
      </c>
      <c r="L3" s="37"/>
    </row>
    <row r="4" spans="2:12" x14ac:dyDescent="0.3">
      <c r="B4" s="37"/>
      <c r="C4" s="37">
        <v>2019</v>
      </c>
      <c r="D4" s="37"/>
      <c r="E4" s="37"/>
      <c r="F4" s="37"/>
      <c r="G4" s="37" t="s">
        <v>6</v>
      </c>
      <c r="H4" s="37"/>
      <c r="I4" s="37"/>
      <c r="J4" s="37"/>
      <c r="K4" s="37" t="s">
        <v>29</v>
      </c>
      <c r="L4" s="37"/>
    </row>
    <row r="5" spans="2:12" x14ac:dyDescent="0.3">
      <c r="B5" s="37"/>
      <c r="C5" s="37">
        <v>2018</v>
      </c>
      <c r="D5" s="37"/>
      <c r="E5" s="37"/>
      <c r="F5" s="37"/>
      <c r="G5" s="37" t="s">
        <v>38</v>
      </c>
      <c r="H5" s="37"/>
      <c r="I5" s="37"/>
      <c r="J5" s="37"/>
      <c r="K5" s="37" t="s">
        <v>30</v>
      </c>
      <c r="L5" s="37"/>
    </row>
    <row r="6" spans="2:12" x14ac:dyDescent="0.3">
      <c r="B6" s="37"/>
      <c r="C6" s="37" t="s">
        <v>36</v>
      </c>
      <c r="D6" s="37"/>
      <c r="E6" s="37"/>
      <c r="F6" s="37"/>
      <c r="G6" s="37"/>
      <c r="H6" s="37"/>
      <c r="I6" s="37"/>
      <c r="J6" s="37"/>
      <c r="K6" s="37"/>
      <c r="L6" s="37"/>
    </row>
    <row r="7" spans="2:12" x14ac:dyDescent="0.3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2:12" x14ac:dyDescent="0.3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2:12" x14ac:dyDescent="0.3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2:12" x14ac:dyDescent="0.3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2:12" x14ac:dyDescent="0.3">
      <c r="B11" s="37" t="s">
        <v>34</v>
      </c>
      <c r="C11" s="37" t="s">
        <v>35</v>
      </c>
      <c r="D11" s="37"/>
      <c r="E11" s="37"/>
      <c r="F11" s="37"/>
      <c r="G11" s="37"/>
      <c r="H11" s="37"/>
      <c r="I11" s="37"/>
      <c r="J11" s="37"/>
      <c r="K11" s="37"/>
      <c r="L11" s="37"/>
    </row>
    <row r="12" spans="2:12" x14ac:dyDescent="0.3">
      <c r="B12" s="37"/>
      <c r="C12" s="37">
        <v>2019</v>
      </c>
      <c r="D12" s="37"/>
      <c r="E12" s="37"/>
      <c r="F12" s="37"/>
      <c r="G12" s="37"/>
      <c r="H12" s="37"/>
      <c r="I12" s="37"/>
      <c r="J12" s="37"/>
      <c r="K12" s="37"/>
      <c r="L12" s="37"/>
    </row>
    <row r="13" spans="2:12" x14ac:dyDescent="0.3">
      <c r="B13" s="37"/>
      <c r="C13" s="37">
        <v>2018</v>
      </c>
      <c r="D13" s="37"/>
      <c r="E13" s="37"/>
      <c r="F13" s="37"/>
      <c r="G13" s="37"/>
      <c r="H13" s="37"/>
      <c r="I13" s="37"/>
      <c r="J13" s="37"/>
      <c r="K13" s="37"/>
      <c r="L13" s="37"/>
    </row>
    <row r="14" spans="2:12" x14ac:dyDescent="0.3">
      <c r="B14" s="37"/>
      <c r="C14" s="37">
        <v>2017</v>
      </c>
      <c r="D14" s="37"/>
      <c r="E14" s="37"/>
      <c r="F14" s="37"/>
      <c r="G14" s="37"/>
      <c r="H14" s="37"/>
      <c r="I14" s="37"/>
      <c r="J14" s="37"/>
      <c r="K14" s="37"/>
      <c r="L14" s="37"/>
    </row>
    <row r="15" spans="2:12" x14ac:dyDescent="0.3">
      <c r="B15" s="37"/>
      <c r="C15" s="37" t="s">
        <v>36</v>
      </c>
      <c r="D15" s="37"/>
      <c r="E15" s="37"/>
      <c r="F15" s="37"/>
      <c r="G15" s="37"/>
      <c r="H15" s="37"/>
      <c r="I15" s="37"/>
      <c r="J15" s="37"/>
      <c r="K15" s="37"/>
      <c r="L15" s="37"/>
    </row>
    <row r="16" spans="2:12" x14ac:dyDescent="0.3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2:12" x14ac:dyDescent="0.3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2:12" x14ac:dyDescent="0.3">
      <c r="B18" s="37" t="s">
        <v>1</v>
      </c>
      <c r="C18" s="38" t="s">
        <v>44</v>
      </c>
      <c r="D18" s="38" t="s">
        <v>45</v>
      </c>
      <c r="E18" s="37"/>
      <c r="F18" s="37" t="s">
        <v>1</v>
      </c>
      <c r="G18" s="38" t="s">
        <v>31</v>
      </c>
      <c r="H18" s="38" t="s">
        <v>33</v>
      </c>
      <c r="I18" s="37"/>
      <c r="J18" s="37" t="s">
        <v>1</v>
      </c>
      <c r="K18" s="38" t="s">
        <v>40</v>
      </c>
      <c r="L18" s="38"/>
    </row>
    <row r="19" spans="2:12" x14ac:dyDescent="0.3">
      <c r="B19" s="37"/>
      <c r="C19" s="38" t="s">
        <v>24</v>
      </c>
      <c r="D19" s="38">
        <f>IF(Skema!D5="Referenceperiode",1,IF(Skema!D5="Sandsynliggjorte aftaler mv.",10,0))</f>
        <v>0</v>
      </c>
      <c r="E19" s="37"/>
      <c r="F19" s="37"/>
      <c r="G19" s="38" t="s">
        <v>24</v>
      </c>
      <c r="H19" s="38">
        <f>IF(Skema!C5="Ja",1,0)</f>
        <v>0</v>
      </c>
      <c r="I19" s="37"/>
      <c r="J19" s="37"/>
      <c r="K19" s="38" t="s">
        <v>41</v>
      </c>
      <c r="L19" s="39">
        <f>IF(AND(Skema!C60="Ja",Skema!C63&gt;=23000),23000,IF(AND(Skema!C60="Ja",Skema!C63&lt;=23000),Skema!C63,0))</f>
        <v>0</v>
      </c>
    </row>
    <row r="20" spans="2:12" x14ac:dyDescent="0.3">
      <c r="B20" s="37"/>
      <c r="C20" s="38" t="s">
        <v>25</v>
      </c>
      <c r="D20" s="38">
        <f>IF(Skema!D6="Referenceperiode",1,IF(Skema!D6="Sandsynliggjorte aftaler mv.",10,0))</f>
        <v>0</v>
      </c>
      <c r="E20" s="37"/>
      <c r="F20" s="37"/>
      <c r="G20" s="38" t="s">
        <v>25</v>
      </c>
      <c r="H20" s="38">
        <f>IF(Skema!C6="Ja",1,0)</f>
        <v>0</v>
      </c>
      <c r="I20" s="37"/>
      <c r="J20" s="37"/>
      <c r="K20" s="38" t="s">
        <v>42</v>
      </c>
      <c r="L20" s="39">
        <f>IF(AND(Skema!C60="Ja",Skema!C63&gt;=46000),46000,IF(AND(Skema!C60="Ja",Skema!C63&lt;=46000),Skema!C63,0))</f>
        <v>0</v>
      </c>
    </row>
    <row r="21" spans="2:12" x14ac:dyDescent="0.3">
      <c r="B21" s="37"/>
      <c r="C21" s="38" t="s">
        <v>26</v>
      </c>
      <c r="D21" s="38">
        <f>IF(Skema!D7="Referenceperiode",1,IF(Skema!D7="Sandsynliggjorte aftaler mv.",10,0))</f>
        <v>0</v>
      </c>
      <c r="E21" s="37"/>
      <c r="F21" s="37"/>
      <c r="G21" s="38" t="s">
        <v>26</v>
      </c>
      <c r="H21" s="38">
        <f>IF(Skema!C7="Ja",1,0)</f>
        <v>0</v>
      </c>
      <c r="I21" s="37"/>
      <c r="J21" s="37"/>
      <c r="K21" s="38" t="s">
        <v>43</v>
      </c>
      <c r="L21" s="39">
        <f>IF(AND(Skema!C60="Ja",Skema!C63&gt;=69000),69000,IF(AND(Skema!C60="Ja",Skema!C63&lt;=69000),Skema!C63,0))</f>
        <v>0</v>
      </c>
    </row>
    <row r="22" spans="2:12" x14ac:dyDescent="0.3">
      <c r="B22" s="37"/>
      <c r="C22" s="38" t="s">
        <v>48</v>
      </c>
      <c r="D22" s="38">
        <f>SUM(D19:D21)</f>
        <v>0</v>
      </c>
      <c r="E22" s="37"/>
      <c r="F22" s="37"/>
      <c r="G22" s="38" t="s">
        <v>32</v>
      </c>
      <c r="H22" s="38">
        <f>SUM(H19:H21)</f>
        <v>0</v>
      </c>
      <c r="I22" s="37"/>
      <c r="J22" s="37"/>
      <c r="K22" s="37"/>
      <c r="L22" s="37"/>
    </row>
    <row r="23" spans="2:12" x14ac:dyDescent="0.3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2:12" x14ac:dyDescent="0.3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2:12" x14ac:dyDescent="0.3">
      <c r="B25" s="37" t="s">
        <v>1</v>
      </c>
      <c r="C25" s="40" t="s">
        <v>50</v>
      </c>
      <c r="D25" s="37"/>
      <c r="E25" s="37"/>
      <c r="F25" s="37"/>
      <c r="G25" s="37"/>
      <c r="H25" s="37"/>
      <c r="I25" s="37"/>
      <c r="J25" s="37"/>
      <c r="K25" s="37"/>
      <c r="L25" s="37"/>
    </row>
    <row r="26" spans="2:12" x14ac:dyDescent="0.3">
      <c r="B26" s="37"/>
      <c r="C26" s="37" t="s">
        <v>24</v>
      </c>
      <c r="D26" s="37">
        <f>IF(AND(Skema!C5="Ja",Skema!D5="Vælg baggrund for ansøgning"),1,0)</f>
        <v>0</v>
      </c>
      <c r="E26" s="37"/>
      <c r="F26" s="37"/>
      <c r="G26" s="37"/>
      <c r="H26" s="37"/>
      <c r="I26" s="37"/>
      <c r="J26" s="37"/>
      <c r="K26" s="37"/>
      <c r="L26" s="37"/>
    </row>
    <row r="27" spans="2:12" x14ac:dyDescent="0.3">
      <c r="B27" s="37"/>
      <c r="C27" s="37" t="s">
        <v>25</v>
      </c>
      <c r="D27" s="37">
        <f>IF(AND(Skema!C6="Ja",Skema!D6="Vælg baggrund for ansøgning"),1,0)</f>
        <v>0</v>
      </c>
      <c r="E27" s="37"/>
      <c r="F27" s="37"/>
      <c r="G27" s="37"/>
      <c r="H27" s="37"/>
      <c r="I27" s="37"/>
      <c r="J27" s="37"/>
      <c r="K27" s="37"/>
      <c r="L27" s="37"/>
    </row>
    <row r="28" spans="2:12" x14ac:dyDescent="0.3">
      <c r="B28" s="37"/>
      <c r="C28" s="37" t="s">
        <v>26</v>
      </c>
      <c r="D28" s="37">
        <f>IF(AND(Skema!C7="Ja",Skema!D7="Vælg baggrund for ansøgning"),1,0)</f>
        <v>0</v>
      </c>
      <c r="E28" s="37"/>
      <c r="F28" s="37"/>
      <c r="G28" s="37"/>
      <c r="H28" s="37"/>
      <c r="I28" s="37"/>
      <c r="J28" s="37"/>
      <c r="K28" s="37"/>
      <c r="L28" s="37"/>
    </row>
    <row r="29" spans="2:12" x14ac:dyDescent="0.3">
      <c r="B29" s="37"/>
      <c r="C29" s="37" t="s">
        <v>46</v>
      </c>
      <c r="D29" s="37">
        <f>SUM(D26:D28)</f>
        <v>0</v>
      </c>
      <c r="E29" s="37"/>
      <c r="F29" s="37"/>
      <c r="G29" s="37"/>
      <c r="H29" s="37"/>
      <c r="I29" s="37"/>
      <c r="J29" s="37"/>
      <c r="K29" s="37"/>
      <c r="L29" s="37"/>
    </row>
    <row r="30" spans="2:12" x14ac:dyDescent="0.3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sheetProtection algorithmName="SHA-512" hashValue="PLhHWYScOGvYRgd2B9VXfRBqAGlwqzH3ElQF+HEMrViJ38aTtpCKFZgfHvGAOqR+vo5F1TVI8if7ymcKfNaLzw==" saltValue="HvxsYaZa+Ez1ANzEjHK6Nw==" spinCount="100000" sheet="1" objects="1" scenarios="1" selectLockedCells="1"/>
  <pageMargins left="0.7" right="0.7" top="0.75" bottom="0.75" header="0.3" footer="0.3"/>
  <pageSetup paperSize="9" orientation="portrait" r:id="rId1"/>
  <legacy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Skema</vt:lpstr>
      <vt:lpstr>Eksempel</vt:lpstr>
      <vt:lpstr>Liste</vt:lpstr>
      <vt:lpstr>Eksempel!Udskriftsområde</vt:lpstr>
      <vt:lpstr>Skema!Udskriftsområde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Lyngsø</dc:creator>
  <cp:lastModifiedBy>Torben Lyngsø</cp:lastModifiedBy>
  <cp:lastPrinted>2020-12-12T15:19:58Z</cp:lastPrinted>
  <dcterms:created xsi:type="dcterms:W3CDTF">2020-12-09T11:12:08Z</dcterms:created>
  <dcterms:modified xsi:type="dcterms:W3CDTF">2021-03-23T10:43:25Z</dcterms:modified>
</cp:coreProperties>
</file>