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I:\Coronapuljer_Arbejdsmappe\B H J - Fælles (faste, løn, produktion og konkurs)\H – KUIN Konkurs\Konkurs 2022\"/>
    </mc:Choice>
  </mc:AlternateContent>
  <workbookProtection workbookAlgorithmName="SHA-512" workbookHashValue="ubsvKbeZcJEwRtKB38Jb8JCp/knFwqPhETKMl2qw4eTajOWn/PLCdBJVQLY2PAOrevrRoNo9nOy23jLTK2VGBg==" workbookSaltValue="l/0N3A1W573uzSnGJhExCw==" workbookSpinCount="100000" lockStructure="1"/>
  <bookViews>
    <workbookView xWindow="0" yWindow="0" windowWidth="16800" windowHeight="6165"/>
  </bookViews>
  <sheets>
    <sheet name="Ansøgning" sheetId="1" r:id="rId1"/>
    <sheet name="Lister" sheetId="6" state="hidden" r:id="rId2"/>
  </sheets>
  <definedNames>
    <definedName name="c_ref_slut">Lister!$O$3:$O$1573</definedName>
    <definedName name="c_ref_start">Lister!$N$3:$N$1573</definedName>
    <definedName name="d_ref_slut">Lister!$Q$3:$Q$4</definedName>
    <definedName name="d_ref_start">Lister!$P$3:$P$722</definedName>
    <definedName name="Kompensationsperiode">Lister!$A$3:$A$6</definedName>
    <definedName name="matrix_komp.per">Lister!$A$3:$E$6</definedName>
    <definedName name="matrix_ref.per.">Lister!$F$3:$M$7</definedName>
    <definedName name="Referenceperiode_Indtægtstab">Lister!$F$3:$F$7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37" i="1" s="1"/>
  <c r="B35" i="1"/>
  <c r="A38" i="1" l="1"/>
  <c r="E3" i="6"/>
  <c r="K6" i="6" l="1"/>
  <c r="K7" i="6"/>
  <c r="B17" i="1" l="1"/>
  <c r="B26" i="1" l="1"/>
  <c r="L7" i="6" l="1"/>
  <c r="L6" i="6"/>
  <c r="H7" i="6" l="1"/>
  <c r="I7" i="6"/>
  <c r="J6" i="6" l="1"/>
  <c r="I6" i="6"/>
  <c r="H5" i="6"/>
  <c r="G5" i="6"/>
  <c r="H4" i="6"/>
  <c r="G4" i="6"/>
  <c r="H3" i="6"/>
  <c r="G3" i="6"/>
  <c r="I3" i="6"/>
  <c r="I5" i="6"/>
  <c r="L5" i="6"/>
  <c r="L4" i="6"/>
  <c r="L3" i="6"/>
  <c r="D6" i="6"/>
  <c r="D5" i="6"/>
  <c r="D4" i="6"/>
  <c r="D3" i="6"/>
  <c r="M4" i="6" l="1"/>
  <c r="M3" i="6"/>
  <c r="K3" i="6"/>
  <c r="J5" i="6" l="1"/>
  <c r="J3" i="6"/>
  <c r="B3" i="6"/>
  <c r="C3" i="6"/>
  <c r="A8" i="1"/>
  <c r="I4" i="6" l="1"/>
  <c r="B9" i="1"/>
  <c r="J4" i="6"/>
  <c r="B10" i="1"/>
  <c r="F7" i="6" l="1"/>
  <c r="M5" i="6"/>
  <c r="M6" i="6"/>
  <c r="B19" i="1"/>
  <c r="B43" i="1" s="1"/>
  <c r="A46" i="1" s="1"/>
  <c r="K4" i="6"/>
  <c r="K5" i="6" s="1"/>
  <c r="F5" i="6"/>
  <c r="F4" i="6"/>
  <c r="F6" i="6"/>
  <c r="B13" i="1"/>
  <c r="B14" i="1"/>
  <c r="A12" i="1"/>
</calcChain>
</file>

<file path=xl/sharedStrings.xml><?xml version="1.0" encoding="utf-8"?>
<sst xmlns="http://schemas.openxmlformats.org/spreadsheetml/2006/main" count="83" uniqueCount="60">
  <si>
    <t>CVR-nr.</t>
  </si>
  <si>
    <t>Godtgørelse af revisorudgifter</t>
  </si>
  <si>
    <t>Samlet forventet indtægtstab i kompensationsperioden</t>
  </si>
  <si>
    <t>Kompensationsberettigede produktionsomkostninger (se beregningsmodel for produktionsomkostninger)</t>
  </si>
  <si>
    <t>Institutionsnavn</t>
  </si>
  <si>
    <t>Modtaget kompensation fra øvrige COVID-19-kompensationsordninger i alt</t>
  </si>
  <si>
    <t>Kompensationsberettigede omkostninger i alt</t>
  </si>
  <si>
    <t>Revisorudgifter ekskl. moms</t>
  </si>
  <si>
    <t>Kompensationsperiode</t>
  </si>
  <si>
    <t>Vælg fra rullemenu</t>
  </si>
  <si>
    <t>Referenceperiode for indtægtstab</t>
  </si>
  <si>
    <t>Referenceperiode for indtægtstab for kompensationsperioden</t>
  </si>
  <si>
    <t>Skaleret beregnet indtægtstab for kompensationsperioden</t>
  </si>
  <si>
    <t>Indtast navn</t>
  </si>
  <si>
    <t>Indtast CVR-nr.</t>
  </si>
  <si>
    <t>Indtast beløb</t>
  </si>
  <si>
    <r>
      <t xml:space="preserve">Alle hvide felter i kolonne B </t>
    </r>
    <r>
      <rPr>
        <u/>
        <sz val="11"/>
        <color theme="1"/>
        <rFont val="Calibri"/>
        <family val="2"/>
        <scheme val="minor"/>
      </rPr>
      <t>skal</t>
    </r>
    <r>
      <rPr>
        <sz val="11"/>
        <color theme="1"/>
        <rFont val="Calibri"/>
        <family val="2"/>
        <scheme val="minor"/>
      </rPr>
      <t xml:space="preserve"> udfyldes - også hvis beløbet er 0. De grå felter beregnes automatisk. Enkelte grå felter kan skifte til hvid undervejs; disse skal i så fald udfyldes.</t>
    </r>
  </si>
  <si>
    <t>De samlede direkte omkostninger oplyst i ansøgning til Aktivitetspuljen til kulturaktiviteter</t>
  </si>
  <si>
    <t>Bilag - særligt nødlidende kulturinstitutioner mv., der er i risiko for at gå konkurs - 19. december 2021 til 15. januar 2022 (version 1)</t>
  </si>
  <si>
    <t>Stamdata</t>
  </si>
  <si>
    <t>I alt</t>
  </si>
  <si>
    <t>Øvrig COVID-19-støtte</t>
  </si>
  <si>
    <t>Kompensation af faste omkostninger</t>
  </si>
  <si>
    <t>Kompensation af lønkompensation</t>
  </si>
  <si>
    <t>Kompensation fra arrangementspuljen</t>
  </si>
  <si>
    <t>Kompensationsbeløb ekskl. eventuel godtgørelse af revisorudgifter</t>
  </si>
  <si>
    <t>Revisorgodtgørelse</t>
  </si>
  <si>
    <t>Hvis det forventede kompensationsbeløb overstiger 500.000 kr., skal ansøger indhente en revisorerklæring fra en uafhængig godkendt revisor. Der ydes godtgørelse for 80 pct. af udgifterne til revisorerklæring, såfremt ansøgningen udløser kompensation. Godtgørelsen til revision kan maksimalt udgøre 16.000 kr. ekskl. moms.</t>
  </si>
  <si>
    <t>Komp.per. Start</t>
  </si>
  <si>
    <t>Komp.per. Slut</t>
  </si>
  <si>
    <t>a) 19-12-2021 til 15-01-2022</t>
  </si>
  <si>
    <t>b) 19-12-2021 til 31-01-2022 (betinget)</t>
  </si>
  <si>
    <t>c) 19-12-2021 til 15-02-2022 (betinget)</t>
  </si>
  <si>
    <t>Kompensationsperiode start</t>
  </si>
  <si>
    <t>Kompensationsperiode slut</t>
  </si>
  <si>
    <t>Ref.per. Start</t>
  </si>
  <si>
    <t>Ref.per. Slut</t>
  </si>
  <si>
    <t>Referenceperiode</t>
  </si>
  <si>
    <t>Kompensationsbeløb inkl. evt. godtgørelse af revisorudgifter</t>
  </si>
  <si>
    <t>Antal dage</t>
  </si>
  <si>
    <t>Krav</t>
  </si>
  <si>
    <t>Antal måneder (til ref)</t>
  </si>
  <si>
    <t>Ref. Minimumslængde</t>
  </si>
  <si>
    <t>Indirekte henvisning start</t>
  </si>
  <si>
    <t>Indirekte henvisning slut</t>
  </si>
  <si>
    <t>c_ref_start</t>
  </si>
  <si>
    <t>c_ref_slut</t>
  </si>
  <si>
    <t>Henvisning for indirekte ref. Start</t>
  </si>
  <si>
    <t>Henvisning for indirekte ref. Slut</t>
  </si>
  <si>
    <t>Referenceperiode slut, ved valg af referenceperiode c</t>
  </si>
  <si>
    <t>Er referenceperioden opgjort for minimumslængden?</t>
  </si>
  <si>
    <t>d_ref_slut</t>
  </si>
  <si>
    <t>d_ref_start</t>
  </si>
  <si>
    <t>Denne referenceperiode kan kun benyttes, hvis institutioen ikke har haft omsætning i de øvrige  referenceperioder. Ansøgningen skal vedlægges et bilag, som dokumenterer dette.</t>
  </si>
  <si>
    <t>Referenceperiode start, ved valg af referenceperiode c eller d</t>
  </si>
  <si>
    <t>Minimumsomkostninger</t>
  </si>
  <si>
    <t>Udgør de kompensationsberettigede omkostninger minimum 25.000 kr.?</t>
  </si>
  <si>
    <t>Faktiske salgsindtægter fra kompensationsperioden</t>
  </si>
  <si>
    <t>Faktiske omkostninger fra kompensationsperioden (ekskl. evt. produktionsudgifter og udgifter ifm. aktivitetspuljen)</t>
  </si>
  <si>
    <t>Opgørelse af salgsindtægter og omkostninger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</si>
</sst>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r.&quot;"/>
  </numFmts>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color theme="0" tint="-0.14999847407452621"/>
      <name val="Calibri"/>
      <family val="2"/>
      <scheme val="minor"/>
    </font>
    <font>
      <b/>
      <sz val="12"/>
      <color theme="1"/>
      <name val="Calibri"/>
      <family val="2"/>
      <scheme val="minor"/>
    </font>
    <font>
      <sz val="11"/>
      <name val="Calibri"/>
      <family val="2"/>
      <scheme val="minor"/>
    </font>
    <font>
      <b/>
      <sz val="14"/>
      <color theme="1"/>
      <name val="Calibri"/>
      <family val="2"/>
      <scheme val="minor"/>
    </font>
    <font>
      <b/>
      <sz val="11"/>
      <color theme="0" tint="-0.1499984740745262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5"/>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14" fontId="0" fillId="0" borderId="0" xfId="0" applyNumberFormat="1"/>
    <xf numFmtId="0" fontId="3" fillId="0" borderId="0" xfId="0" applyFont="1"/>
    <xf numFmtId="0" fontId="1" fillId="0" borderId="7" xfId="0" applyFont="1" applyBorder="1"/>
    <xf numFmtId="0" fontId="0" fillId="0" borderId="8" xfId="0" applyBorder="1" applyAlignment="1" applyProtection="1">
      <alignment horizontal="right"/>
      <protection locked="0"/>
    </xf>
    <xf numFmtId="1" fontId="0" fillId="0" borderId="8" xfId="0" applyNumberFormat="1" applyBorder="1" applyAlignment="1" applyProtection="1">
      <alignment horizontal="right"/>
      <protection locked="0"/>
    </xf>
    <xf numFmtId="0" fontId="0" fillId="0" borderId="8" xfId="0" applyNumberFormat="1" applyBorder="1" applyAlignment="1" applyProtection="1">
      <alignment horizontal="right"/>
      <protection locked="0"/>
    </xf>
    <xf numFmtId="0" fontId="1" fillId="0" borderId="7" xfId="0" applyFont="1" applyBorder="1" applyProtection="1">
      <protection hidden="1"/>
    </xf>
    <xf numFmtId="0" fontId="0" fillId="0" borderId="8" xfId="0" applyNumberFormat="1" applyBorder="1" applyAlignment="1" applyProtection="1">
      <alignment horizontal="right" wrapText="1"/>
      <protection locked="0"/>
    </xf>
    <xf numFmtId="164" fontId="0" fillId="0" borderId="8" xfId="0" applyNumberFormat="1" applyBorder="1" applyAlignment="1" applyProtection="1">
      <alignment horizontal="right"/>
      <protection locked="0"/>
    </xf>
    <xf numFmtId="0" fontId="1" fillId="2" borderId="5" xfId="0" applyFont="1" applyFill="1" applyBorder="1" applyProtection="1">
      <protection hidden="1"/>
    </xf>
    <xf numFmtId="164" fontId="0" fillId="2" borderId="6" xfId="0" applyNumberFormat="1" applyFill="1" applyBorder="1" applyProtection="1">
      <protection hidden="1"/>
    </xf>
    <xf numFmtId="49" fontId="1" fillId="0" borderId="7" xfId="0" applyNumberFormat="1" applyFont="1" applyBorder="1"/>
    <xf numFmtId="49" fontId="4" fillId="0" borderId="7" xfId="0" applyNumberFormat="1" applyFont="1" applyBorder="1"/>
    <xf numFmtId="0" fontId="1" fillId="2" borderId="5" xfId="0" applyFont="1" applyFill="1" applyBorder="1"/>
    <xf numFmtId="0" fontId="1" fillId="0" borderId="7" xfId="0" quotePrefix="1" applyFont="1" applyBorder="1" applyAlignment="1">
      <alignment wrapText="1"/>
    </xf>
    <xf numFmtId="0" fontId="4" fillId="0" borderId="7" xfId="0" applyFont="1" applyBorder="1" applyAlignment="1">
      <alignment wrapText="1"/>
    </xf>
    <xf numFmtId="0" fontId="1" fillId="0" borderId="7" xfId="0" applyFont="1" applyFill="1" applyBorder="1" applyAlignment="1">
      <alignment wrapText="1"/>
    </xf>
    <xf numFmtId="0" fontId="4" fillId="0" borderId="7" xfId="0" applyFont="1" applyFill="1" applyBorder="1" applyAlignment="1">
      <alignment wrapText="1"/>
    </xf>
    <xf numFmtId="164" fontId="0" fillId="3" borderId="8" xfId="0" applyNumberFormat="1" applyFill="1" applyBorder="1" applyAlignment="1" applyProtection="1">
      <alignment horizontal="right"/>
      <protection hidden="1"/>
    </xf>
    <xf numFmtId="0" fontId="0" fillId="0" borderId="0" xfId="0" applyAlignment="1">
      <alignment horizontal="left" wrapText="1"/>
    </xf>
    <xf numFmtId="164" fontId="0" fillId="2" borderId="6" xfId="0" applyNumberFormat="1" applyFill="1" applyBorder="1" applyAlignment="1" applyProtection="1">
      <protection hidden="1"/>
    </xf>
    <xf numFmtId="164" fontId="0" fillId="2" borderId="8" xfId="0" applyNumberFormat="1" applyFill="1" applyBorder="1" applyProtection="1">
      <protection hidden="1"/>
    </xf>
    <xf numFmtId="14" fontId="7" fillId="3" borderId="8" xfId="0" applyNumberFormat="1" applyFont="1" applyFill="1" applyBorder="1" applyAlignment="1">
      <alignment horizontal="right" wrapText="1"/>
    </xf>
    <xf numFmtId="0" fontId="1" fillId="0" borderId="0" xfId="0" applyFont="1" applyAlignment="1">
      <alignment horizontal="left"/>
    </xf>
    <xf numFmtId="0" fontId="0" fillId="0" borderId="0" xfId="0" applyNumberFormat="1"/>
    <xf numFmtId="0" fontId="7" fillId="0" borderId="0" xfId="0" applyFont="1" applyAlignment="1"/>
    <xf numFmtId="0" fontId="7" fillId="0" borderId="0" xfId="0" applyFont="1"/>
    <xf numFmtId="0" fontId="1" fillId="0" borderId="0" xfId="0" applyFont="1" applyProtection="1">
      <protection hidden="1"/>
    </xf>
    <xf numFmtId="0" fontId="0" fillId="0" borderId="0" xfId="0" applyNumberFormat="1" applyProtection="1">
      <protection hidden="1"/>
    </xf>
    <xf numFmtId="0" fontId="7" fillId="0" borderId="0" xfId="0" applyNumberFormat="1" applyFont="1"/>
    <xf numFmtId="0" fontId="0" fillId="0" borderId="0" xfId="0" applyProtection="1">
      <protection hidden="1"/>
    </xf>
    <xf numFmtId="0" fontId="4" fillId="0" borderId="0" xfId="0" applyFont="1"/>
    <xf numFmtId="0" fontId="9" fillId="2" borderId="7" xfId="0" applyFont="1" applyFill="1" applyBorder="1" applyProtection="1">
      <protection hidden="1"/>
    </xf>
    <xf numFmtId="14" fontId="5" fillId="2" borderId="8" xfId="0" applyNumberFormat="1" applyFont="1" applyFill="1" applyBorder="1" applyAlignment="1" applyProtection="1">
      <alignment horizontal="right" wrapText="1"/>
      <protection locked="0"/>
    </xf>
    <xf numFmtId="0" fontId="0" fillId="0" borderId="0" xfId="0" applyProtection="1"/>
    <xf numFmtId="0" fontId="4" fillId="2" borderId="7" xfId="0" applyFont="1" applyFill="1" applyBorder="1" applyProtection="1">
      <protection hidden="1"/>
    </xf>
    <xf numFmtId="14" fontId="7" fillId="2" borderId="8" xfId="0" applyNumberFormat="1" applyFont="1" applyFill="1" applyBorder="1" applyAlignment="1" applyProtection="1">
      <alignment horizontal="right" wrapText="1"/>
    </xf>
    <xf numFmtId="14" fontId="7" fillId="0" borderId="0" xfId="0" applyNumberFormat="1" applyFont="1"/>
    <xf numFmtId="0" fontId="7" fillId="3" borderId="8" xfId="0" applyFont="1" applyFill="1" applyBorder="1" applyAlignment="1" applyProtection="1">
      <alignment horizontal="right" wrapText="1"/>
      <protection hidden="1"/>
    </xf>
    <xf numFmtId="0" fontId="0" fillId="3" borderId="7" xfId="0" applyNumberFormat="1" applyFont="1" applyFill="1" applyBorder="1" applyProtection="1">
      <protection hidden="1"/>
    </xf>
    <xf numFmtId="0" fontId="0" fillId="3" borderId="7" xfId="0" applyFont="1" applyFill="1" applyBorder="1" applyProtection="1">
      <protection hidden="1"/>
    </xf>
    <xf numFmtId="0" fontId="0" fillId="3" borderId="7" xfId="0" applyFont="1" applyFill="1" applyBorder="1" applyAlignment="1">
      <alignment wrapText="1"/>
    </xf>
    <xf numFmtId="164" fontId="0" fillId="0" borderId="0" xfId="0" applyNumberFormat="1"/>
    <xf numFmtId="164" fontId="0" fillId="0" borderId="0" xfId="0" applyNumberFormat="1" applyProtection="1">
      <protection hidden="1"/>
    </xf>
    <xf numFmtId="0" fontId="1" fillId="2" borderId="7" xfId="0" applyFont="1" applyFill="1" applyBorder="1"/>
    <xf numFmtId="0" fontId="0" fillId="3" borderId="7" xfId="0" applyFont="1" applyFill="1" applyBorder="1"/>
    <xf numFmtId="164" fontId="0" fillId="3" borderId="8" xfId="0" applyNumberFormat="1" applyFont="1" applyFill="1" applyBorder="1" applyAlignment="1" applyProtection="1">
      <alignment horizontal="right"/>
      <protection hidden="1"/>
    </xf>
    <xf numFmtId="0" fontId="9" fillId="2" borderId="7" xfId="0" applyFont="1" applyFill="1" applyBorder="1"/>
    <xf numFmtId="164" fontId="5" fillId="2" borderId="8" xfId="0" applyNumberFormat="1" applyFont="1" applyFill="1" applyBorder="1" applyAlignment="1" applyProtection="1">
      <alignment horizontal="right"/>
      <protection locked="0"/>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7" xfId="0" applyFill="1" applyBorder="1" applyAlignment="1">
      <alignment horizontal="left" wrapText="1"/>
    </xf>
    <xf numFmtId="0" fontId="0" fillId="2" borderId="8" xfId="0" applyFill="1" applyBorder="1" applyAlignment="1">
      <alignment horizontal="left" wrapText="1"/>
    </xf>
    <xf numFmtId="164" fontId="8" fillId="2" borderId="11" xfId="0" applyNumberFormat="1" applyFont="1" applyFill="1" applyBorder="1" applyAlignment="1" applyProtection="1">
      <alignment horizontal="center"/>
      <protection hidden="1"/>
    </xf>
    <xf numFmtId="164" fontId="8" fillId="2" borderId="12" xfId="0" applyNumberFormat="1" applyFont="1" applyFill="1" applyBorder="1" applyAlignment="1" applyProtection="1">
      <alignment horizontal="center"/>
      <protection hidden="1"/>
    </xf>
    <xf numFmtId="0" fontId="6" fillId="2" borderId="9" xfId="0" applyFont="1" applyFill="1" applyBorder="1" applyAlignment="1">
      <alignment horizontal="center"/>
    </xf>
    <xf numFmtId="0" fontId="6" fillId="2" borderId="10" xfId="0" applyFont="1" applyFill="1" applyBorder="1" applyAlignment="1">
      <alignment horizontal="center"/>
    </xf>
    <xf numFmtId="0" fontId="1" fillId="0" borderId="3" xfId="0" applyFont="1" applyBorder="1" applyAlignment="1">
      <alignment horizontal="left"/>
    </xf>
    <xf numFmtId="0" fontId="1" fillId="0" borderId="4" xfId="0" applyFont="1" applyBorder="1" applyAlignment="1">
      <alignment horizontal="left"/>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1" xfId="0" applyFont="1" applyBorder="1" applyAlignment="1">
      <alignment horizontal="center"/>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49" fontId="4" fillId="0" borderId="2" xfId="0" applyNumberFormat="1" applyFont="1" applyBorder="1" applyAlignment="1">
      <alignment horizontal="center"/>
    </xf>
    <xf numFmtId="0" fontId="5" fillId="2" borderId="7" xfId="0" applyFont="1" applyFill="1" applyBorder="1" applyAlignment="1" applyProtection="1">
      <alignment horizontal="left" wrapText="1"/>
      <protection hidden="1"/>
    </xf>
    <xf numFmtId="0" fontId="5" fillId="2" borderId="8" xfId="0" applyFont="1" applyFill="1" applyBorder="1" applyAlignment="1" applyProtection="1">
      <alignment horizontal="left" wrapText="1"/>
      <protection hidden="1"/>
    </xf>
    <xf numFmtId="0" fontId="5" fillId="2" borderId="7" xfId="0" applyFont="1" applyFill="1" applyBorder="1" applyAlignment="1">
      <alignment horizontal="left" wrapText="1"/>
    </xf>
    <xf numFmtId="0" fontId="5" fillId="2" borderId="8" xfId="0" applyFont="1" applyFill="1" applyBorder="1" applyAlignment="1">
      <alignment horizontal="left" wrapText="1"/>
    </xf>
    <xf numFmtId="0" fontId="1" fillId="0" borderId="0" xfId="0" applyFont="1" applyAlignment="1">
      <alignment horizontal="center"/>
    </xf>
    <xf numFmtId="0" fontId="5" fillId="2" borderId="5"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0" fillId="0" borderId="1" xfId="0" applyBorder="1" applyAlignment="1">
      <alignment horizontal="center"/>
    </xf>
    <xf numFmtId="0" fontId="0" fillId="0" borderId="13" xfId="0" applyBorder="1" applyAlignment="1">
      <alignment horizontal="center"/>
    </xf>
  </cellXfs>
  <cellStyles count="1">
    <cellStyle name="Normal" xfId="0" builtinId="0"/>
  </cellStyles>
  <dxfs count="7">
    <dxf>
      <font>
        <color auto="1"/>
      </font>
      <fill>
        <patternFill patternType="none">
          <bgColor auto="1"/>
        </patternFill>
      </fill>
    </dxf>
    <dxf>
      <font>
        <color auto="1"/>
      </font>
      <fill>
        <patternFill>
          <bgColor rgb="FFFFFF00"/>
        </patternFill>
      </fill>
    </dxf>
    <dxf>
      <font>
        <color auto="1"/>
      </font>
      <fill>
        <patternFill patternType="none">
          <bgColor auto="1"/>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D46"/>
  <sheetViews>
    <sheetView tabSelected="1" zoomScaleNormal="100" workbookViewId="0">
      <selection activeCell="B5" sqref="B5"/>
    </sheetView>
  </sheetViews>
  <sheetFormatPr defaultRowHeight="15" x14ac:dyDescent="0.25"/>
  <cols>
    <col min="1" max="1" width="70.7109375" customWidth="1"/>
    <col min="2" max="2" width="45.7109375" customWidth="1"/>
  </cols>
  <sheetData>
    <row r="1" spans="1:4" x14ac:dyDescent="0.25">
      <c r="A1" s="59" t="s">
        <v>18</v>
      </c>
      <c r="B1" s="60"/>
    </row>
    <row r="2" spans="1:4" ht="30" customHeight="1" x14ac:dyDescent="0.25">
      <c r="A2" s="61" t="s">
        <v>16</v>
      </c>
      <c r="B2" s="62"/>
    </row>
    <row r="3" spans="1:4" x14ac:dyDescent="0.25">
      <c r="A3" s="65"/>
      <c r="B3" s="65"/>
    </row>
    <row r="4" spans="1:4" ht="15.75" x14ac:dyDescent="0.25">
      <c r="A4" s="51" t="s">
        <v>19</v>
      </c>
      <c r="B4" s="52"/>
    </row>
    <row r="5" spans="1:4" x14ac:dyDescent="0.25">
      <c r="A5" s="4" t="s">
        <v>4</v>
      </c>
      <c r="B5" s="5" t="s">
        <v>13</v>
      </c>
    </row>
    <row r="6" spans="1:4" x14ac:dyDescent="0.25">
      <c r="A6" s="4" t="s">
        <v>0</v>
      </c>
      <c r="B6" s="6" t="s">
        <v>14</v>
      </c>
    </row>
    <row r="7" spans="1:4" x14ac:dyDescent="0.25">
      <c r="A7" s="4" t="s">
        <v>8</v>
      </c>
      <c r="B7" s="7" t="s">
        <v>9</v>
      </c>
      <c r="D7" s="3"/>
    </row>
    <row r="8" spans="1:4" ht="30" customHeight="1" x14ac:dyDescent="0.25">
      <c r="A8" s="71" t="b">
        <f>IF(B7=Lister!A5,"Kompensationsperioden kan kun benyttes af institioner, som har været underlagt COVID-19-restriktioner til den 15. januar",IF(B7=Lister!A6,"Kompensationsperioden kan kun benyttes af institioner, som har stående publikummer eller har plads til over 500 siddende publikummer, og som har været underlagt COVID-19-restriktioner til den 31. januar"))</f>
        <v>0</v>
      </c>
      <c r="B8" s="72"/>
      <c r="D8" s="3"/>
    </row>
    <row r="9" spans="1:4" ht="15" hidden="1" customHeight="1" x14ac:dyDescent="0.25">
      <c r="A9" s="41" t="s">
        <v>33</v>
      </c>
      <c r="B9" s="24" t="e">
        <f>VLOOKUP(B7,matrix_komp.per,2,FALSE)</f>
        <v>#N/A</v>
      </c>
      <c r="D9" s="3"/>
    </row>
    <row r="10" spans="1:4" ht="15" hidden="1" customHeight="1" x14ac:dyDescent="0.25">
      <c r="A10" s="41" t="s">
        <v>34</v>
      </c>
      <c r="B10" s="24" t="e">
        <f>VLOOKUP(B7,matrix_komp.per,3,FALSE)</f>
        <v>#N/A</v>
      </c>
      <c r="D10" s="3"/>
    </row>
    <row r="11" spans="1:4" x14ac:dyDescent="0.25">
      <c r="A11" s="8" t="s">
        <v>11</v>
      </c>
      <c r="B11" s="9" t="s">
        <v>9</v>
      </c>
      <c r="D11" s="3"/>
    </row>
    <row r="12" spans="1:4" ht="45" customHeight="1" x14ac:dyDescent="0.25">
      <c r="A12" s="69" t="e">
        <f>VLOOKUP(B11,matrix_ref.per.,8,FALSE)</f>
        <v>#N/A</v>
      </c>
      <c r="B12" s="70"/>
      <c r="D12" s="3"/>
    </row>
    <row r="13" spans="1:4" ht="15" hidden="1" customHeight="1" x14ac:dyDescent="0.25">
      <c r="A13" s="42" t="s">
        <v>47</v>
      </c>
      <c r="B13" s="40" t="e">
        <f>VLOOKUP(B11,matrix_ref.per.,2,FALSE)</f>
        <v>#N/A</v>
      </c>
      <c r="D13" s="3"/>
    </row>
    <row r="14" spans="1:4" ht="15" hidden="1" customHeight="1" x14ac:dyDescent="0.25">
      <c r="A14" s="42" t="s">
        <v>48</v>
      </c>
      <c r="B14" s="40" t="e">
        <f>VLOOKUP(B11,matrix_ref.per.,3,FALSE)</f>
        <v>#N/A</v>
      </c>
      <c r="D14" s="3"/>
    </row>
    <row r="15" spans="1:4" s="36" customFormat="1" x14ac:dyDescent="0.25">
      <c r="A15" s="34" t="s">
        <v>54</v>
      </c>
      <c r="B15" s="35" t="s">
        <v>9</v>
      </c>
    </row>
    <row r="16" spans="1:4" s="36" customFormat="1" x14ac:dyDescent="0.25">
      <c r="A16" s="34" t="s">
        <v>49</v>
      </c>
      <c r="B16" s="35" t="s">
        <v>9</v>
      </c>
    </row>
    <row r="17" spans="1:4" s="36" customFormat="1" x14ac:dyDescent="0.25">
      <c r="A17" s="37" t="s">
        <v>50</v>
      </c>
      <c r="B17" s="38" t="str">
        <f>IFERROR(IF(VLOOKUP(B11,matrix_ref.per.,7,FALSE)=TRUE,"Ja",IF(YEARFRAC(B15,B16,0)&gt;=VLOOKUP(B11,matrix_ref.per.,7,FALSE),"Ja","Nej - benyt en gyldig periode")),"")</f>
        <v/>
      </c>
    </row>
    <row r="18" spans="1:4" x14ac:dyDescent="0.25">
      <c r="A18" s="4" t="s">
        <v>2</v>
      </c>
      <c r="B18" s="10" t="s">
        <v>15</v>
      </c>
    </row>
    <row r="19" spans="1:4" x14ac:dyDescent="0.25">
      <c r="A19" s="11" t="s">
        <v>12</v>
      </c>
      <c r="B19" s="12" t="str">
        <f>IFERROR(B18*(_xlfn.DAYS(B10,B9)+1)/VLOOKUP(B11,matrix_ref.per.,6,FALSE),"")</f>
        <v/>
      </c>
    </row>
    <row r="20" spans="1:4" x14ac:dyDescent="0.25">
      <c r="A20" s="65"/>
      <c r="B20" s="65"/>
    </row>
    <row r="21" spans="1:4" ht="15.75" x14ac:dyDescent="0.25">
      <c r="A21" s="51" t="s">
        <v>5</v>
      </c>
      <c r="B21" s="52"/>
    </row>
    <row r="22" spans="1:4" x14ac:dyDescent="0.25">
      <c r="A22" s="13" t="s">
        <v>22</v>
      </c>
      <c r="B22" s="10" t="s">
        <v>15</v>
      </c>
    </row>
    <row r="23" spans="1:4" x14ac:dyDescent="0.25">
      <c r="A23" s="13" t="s">
        <v>23</v>
      </c>
      <c r="B23" s="10" t="s">
        <v>15</v>
      </c>
    </row>
    <row r="24" spans="1:4" x14ac:dyDescent="0.25">
      <c r="A24" s="13" t="s">
        <v>24</v>
      </c>
      <c r="B24" s="10" t="s">
        <v>15</v>
      </c>
    </row>
    <row r="25" spans="1:4" x14ac:dyDescent="0.25">
      <c r="A25" s="14" t="s">
        <v>21</v>
      </c>
      <c r="B25" s="10" t="s">
        <v>15</v>
      </c>
    </row>
    <row r="26" spans="1:4" x14ac:dyDescent="0.25">
      <c r="A26" s="15" t="s">
        <v>20</v>
      </c>
      <c r="B26" s="12">
        <f>SUM(B22:B25)</f>
        <v>0</v>
      </c>
    </row>
    <row r="27" spans="1:4" x14ac:dyDescent="0.25">
      <c r="A27" s="68"/>
      <c r="B27" s="68"/>
    </row>
    <row r="28" spans="1:4" ht="15" customHeight="1" x14ac:dyDescent="0.25">
      <c r="A28" s="66" t="s">
        <v>59</v>
      </c>
      <c r="B28" s="67"/>
    </row>
    <row r="29" spans="1:4" x14ac:dyDescent="0.25">
      <c r="A29" s="16" t="s">
        <v>57</v>
      </c>
      <c r="B29" s="10" t="s">
        <v>15</v>
      </c>
      <c r="D29" s="3"/>
    </row>
    <row r="30" spans="1:4" x14ac:dyDescent="0.25">
      <c r="A30" s="63"/>
      <c r="B30" s="64"/>
    </row>
    <row r="31" spans="1:4" ht="30" x14ac:dyDescent="0.25">
      <c r="A31" s="17" t="s">
        <v>58</v>
      </c>
      <c r="B31" s="10" t="s">
        <v>15</v>
      </c>
    </row>
    <row r="32" spans="1:4" x14ac:dyDescent="0.25">
      <c r="A32" s="63"/>
      <c r="B32" s="64"/>
    </row>
    <row r="33" spans="1:3" ht="30" x14ac:dyDescent="0.25">
      <c r="A33" s="18" t="s">
        <v>3</v>
      </c>
      <c r="B33" s="10" t="s">
        <v>15</v>
      </c>
    </row>
    <row r="34" spans="1:3" ht="30" x14ac:dyDescent="0.25">
      <c r="A34" s="19" t="s">
        <v>17</v>
      </c>
      <c r="B34" s="10" t="s">
        <v>15</v>
      </c>
    </row>
    <row r="35" spans="1:3" x14ac:dyDescent="0.25">
      <c r="A35" s="46" t="s">
        <v>6</v>
      </c>
      <c r="B35" s="23">
        <f>IFERROR(MAX(B31+(B33*0.2)+(B34*0.35)-B26-(B29),0),0)</f>
        <v>0</v>
      </c>
      <c r="C35" s="3"/>
    </row>
    <row r="36" spans="1:3" ht="15" hidden="1" customHeight="1" x14ac:dyDescent="0.25">
      <c r="A36" s="43" t="s">
        <v>56</v>
      </c>
      <c r="B36" s="20" t="str">
        <f>IF(AND(ISNUMBER(B29),ISNUMBER(B31),ISNUMBER(B33),ISNUMBER(B34)),IF(B35&gt;=VLOOKUP(B7,matrix_komp.per,5,FALSE),"Ja","Nej"),"")</f>
        <v/>
      </c>
    </row>
    <row r="37" spans="1:3" hidden="1" x14ac:dyDescent="0.25">
      <c r="A37" s="47" t="s">
        <v>25</v>
      </c>
      <c r="B37" s="48">
        <f>IFERROR(IF(B36="Ja",IF(B35&lt;=B19*0.8,B35,B19*0.8),0),0)</f>
        <v>0</v>
      </c>
    </row>
    <row r="38" spans="1:3" ht="30" customHeight="1" x14ac:dyDescent="0.25">
      <c r="A38" s="74" t="e">
        <f>IF(B36="Nej",CONCATENATE("De kompensationsberettigede omkostninger udgør ikke minimumskravet på ",VLOOKUP(B7,matrix_komp.per,5,FALSE)," kr. og institutionen er derfor ikke kompensationsberettiget."),NA())</f>
        <v>#N/A</v>
      </c>
      <c r="B38" s="75"/>
    </row>
    <row r="39" spans="1:3" ht="15" customHeight="1" x14ac:dyDescent="0.25">
      <c r="A39" s="76"/>
      <c r="B39" s="76"/>
    </row>
    <row r="40" spans="1:3" ht="15.75" x14ac:dyDescent="0.25">
      <c r="A40" s="51" t="s">
        <v>26</v>
      </c>
      <c r="B40" s="52"/>
    </row>
    <row r="41" spans="1:3" s="21" customFormat="1" ht="45" customHeight="1" x14ac:dyDescent="0.25">
      <c r="A41" s="53" t="s">
        <v>27</v>
      </c>
      <c r="B41" s="54"/>
    </row>
    <row r="42" spans="1:3" x14ac:dyDescent="0.25">
      <c r="A42" s="49" t="s">
        <v>7</v>
      </c>
      <c r="B42" s="50" t="s">
        <v>15</v>
      </c>
    </row>
    <row r="43" spans="1:3" x14ac:dyDescent="0.25">
      <c r="A43" s="15" t="s">
        <v>1</v>
      </c>
      <c r="B43" s="22" t="str">
        <f>IFERROR(IF(OR(ISTEXT(B37),B42="",B42="Indtast beløb"),"",IF(B37&gt;500000,IF(B42*0.8&gt;16000,16000,B42*0.8),"Der kan ikke opnås godtgørelse af revisorudgifter, da kompensationsbeløbet ikke overstiger 500.000 kr.")),"")</f>
        <v/>
      </c>
    </row>
    <row r="44" spans="1:3" ht="15.75" thickBot="1" x14ac:dyDescent="0.3">
      <c r="A44" s="77"/>
      <c r="B44" s="77"/>
    </row>
    <row r="45" spans="1:3" ht="15.75" x14ac:dyDescent="0.25">
      <c r="A45" s="57" t="s">
        <v>38</v>
      </c>
      <c r="B45" s="58"/>
    </row>
    <row r="46" spans="1:3" ht="19.5" thickBot="1" x14ac:dyDescent="0.35">
      <c r="A46" s="55">
        <f>IFERROR(MAX(IF(ISNUMBER(B37),IF(ISNUMBER(B43),B37+B43,B37),0),0),0)</f>
        <v>0</v>
      </c>
      <c r="B46" s="56"/>
    </row>
  </sheetData>
  <sheetProtection algorithmName="SHA-512" hashValue="KI2N7eO8StMUgqmU7UPm0vBjYAVlbLQ2z5sH7PQ/M/M1OwXpuogXib5jnWNQPHhe+EIVjUQKp6dv+8l62hvj+A==" saltValue="7oElJMDz4VWvdeDUJ9li0A==" spinCount="100000" sheet="1" objects="1" scenarios="1" selectLockedCells="1"/>
  <mergeCells count="19">
    <mergeCell ref="A1:B1"/>
    <mergeCell ref="A2:B2"/>
    <mergeCell ref="A4:B4"/>
    <mergeCell ref="A21:B21"/>
    <mergeCell ref="A32:B32"/>
    <mergeCell ref="A30:B30"/>
    <mergeCell ref="A3:B3"/>
    <mergeCell ref="A28:B28"/>
    <mergeCell ref="A20:B20"/>
    <mergeCell ref="A27:B27"/>
    <mergeCell ref="A12:B12"/>
    <mergeCell ref="A8:B8"/>
    <mergeCell ref="A38:B38"/>
    <mergeCell ref="A40:B40"/>
    <mergeCell ref="A41:B41"/>
    <mergeCell ref="A46:B46"/>
    <mergeCell ref="A45:B45"/>
    <mergeCell ref="A39:B39"/>
    <mergeCell ref="A44:B44"/>
  </mergeCells>
  <conditionalFormatting sqref="C11:C14">
    <cfRule type="expression" dxfId="6" priority="7">
      <formula>$C$11="Vedhæft en særskilt redegørelse for anvendelse af alternativ referenceperiode."</formula>
    </cfRule>
  </conditionalFormatting>
  <conditionalFormatting sqref="A8">
    <cfRule type="expression" dxfId="5" priority="6">
      <formula>ISTEXT($A$8)</formula>
    </cfRule>
  </conditionalFormatting>
  <conditionalFormatting sqref="A12">
    <cfRule type="expression" dxfId="4" priority="5">
      <formula>ISTEXT($A$12)</formula>
    </cfRule>
  </conditionalFormatting>
  <conditionalFormatting sqref="A15:B15">
    <cfRule type="expression" dxfId="3" priority="4">
      <formula>ISTEXT($B$13)</formula>
    </cfRule>
  </conditionalFormatting>
  <conditionalFormatting sqref="A16:B16">
    <cfRule type="expression" dxfId="2" priority="3">
      <formula>ISTEXT($B$14)</formula>
    </cfRule>
  </conditionalFormatting>
  <conditionalFormatting sqref="A38:B38">
    <cfRule type="expression" dxfId="1" priority="2">
      <formula>ISTEXT($A$38)</formula>
    </cfRule>
  </conditionalFormatting>
  <conditionalFormatting sqref="A42:B42">
    <cfRule type="expression" dxfId="0" priority="1">
      <formula>$B$37&gt;=500000</formula>
    </cfRule>
  </conditionalFormatting>
  <dataValidations count="5">
    <dataValidation type="list" allowBlank="1" showInputMessage="1" showErrorMessage="1" errorTitle="Ugyldig kompensationsperiode" error="Der skal vælges mellem en af tre mulige kompensationsperioder." sqref="B7">
      <formula1>Kompensationsperiode</formula1>
    </dataValidation>
    <dataValidation type="list" allowBlank="1" showInputMessage="1" showErrorMessage="1" errorTitle="Ugyldig referenceperiode" error="Der skal vælges mellem en af tre mulige referenceperioder." sqref="B11">
      <formula1>Referenceperiode_Indtægtstab</formula1>
    </dataValidation>
    <dataValidation type="decimal" operator="greaterThanOrEqual" allowBlank="1" showInputMessage="1" showErrorMessage="1" errorTitle="Ugyldigt beløb" error="Der kan ikke indtastes et negativt beløb." sqref="B33:B34 B29 B31 B42 B22:B25 B18">
      <formula1>0</formula1>
    </dataValidation>
    <dataValidation type="list" allowBlank="1" showInputMessage="1" showErrorMessage="1" sqref="B16">
      <formula1>INDIRECT($B$14)</formula1>
    </dataValidation>
    <dataValidation type="list" allowBlank="1" showInputMessage="1" showErrorMessage="1" sqref="B15">
      <formula1>INDIRECT($B$13)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Q1631"/>
  <sheetViews>
    <sheetView topLeftCell="H1" workbookViewId="0">
      <selection activeCell="M6" sqref="M6"/>
    </sheetView>
  </sheetViews>
  <sheetFormatPr defaultRowHeight="15" x14ac:dyDescent="0.25"/>
  <cols>
    <col min="1" max="1" width="32.7109375" customWidth="1"/>
    <col min="2" max="5" width="24.7109375" customWidth="1"/>
    <col min="6" max="6" width="32.7109375" customWidth="1"/>
    <col min="7" max="10" width="24.7109375" customWidth="1"/>
    <col min="11" max="11" width="10.42578125" bestFit="1" customWidth="1"/>
    <col min="12" max="12" width="10.42578125" customWidth="1"/>
    <col min="13" max="13" width="10.42578125" bestFit="1" customWidth="1"/>
    <col min="14" max="15" width="10.42578125" customWidth="1"/>
    <col min="16" max="17" width="10.42578125" bestFit="1" customWidth="1"/>
  </cols>
  <sheetData>
    <row r="1" spans="1:17" x14ac:dyDescent="0.25">
      <c r="A1" s="73" t="s">
        <v>8</v>
      </c>
      <c r="B1" s="73"/>
      <c r="C1" s="73"/>
      <c r="D1" s="73"/>
      <c r="E1" s="73"/>
      <c r="F1" s="73" t="s">
        <v>37</v>
      </c>
      <c r="G1" s="73"/>
      <c r="H1" s="73"/>
      <c r="I1" s="73"/>
      <c r="J1" s="73"/>
      <c r="K1" s="73"/>
      <c r="L1" s="73"/>
      <c r="M1" s="73"/>
    </row>
    <row r="2" spans="1:17" x14ac:dyDescent="0.25">
      <c r="A2" s="1" t="s">
        <v>8</v>
      </c>
      <c r="B2" s="1" t="s">
        <v>28</v>
      </c>
      <c r="C2" s="1" t="s">
        <v>29</v>
      </c>
      <c r="D2" s="29" t="s">
        <v>41</v>
      </c>
      <c r="E2" s="29" t="s">
        <v>55</v>
      </c>
      <c r="F2" s="1" t="s">
        <v>10</v>
      </c>
      <c r="G2" s="29" t="s">
        <v>43</v>
      </c>
      <c r="H2" s="29" t="s">
        <v>44</v>
      </c>
      <c r="I2" s="1" t="s">
        <v>35</v>
      </c>
      <c r="J2" s="1" t="s">
        <v>36</v>
      </c>
      <c r="K2" s="1" t="s">
        <v>39</v>
      </c>
      <c r="L2" s="1" t="s">
        <v>42</v>
      </c>
      <c r="M2" s="25" t="s">
        <v>40</v>
      </c>
      <c r="N2" s="33" t="s">
        <v>45</v>
      </c>
      <c r="O2" s="33" t="s">
        <v>46</v>
      </c>
      <c r="P2" s="33" t="s">
        <v>52</v>
      </c>
      <c r="Q2" s="33" t="s">
        <v>51</v>
      </c>
    </row>
    <row r="3" spans="1:17" x14ac:dyDescent="0.25">
      <c r="A3" t="s">
        <v>9</v>
      </c>
      <c r="B3" t="e">
        <f>NA()</f>
        <v>#N/A</v>
      </c>
      <c r="C3" t="e">
        <f>NA()</f>
        <v>#N/A</v>
      </c>
      <c r="D3" t="e">
        <f>NA()</f>
        <v>#N/A</v>
      </c>
      <c r="E3" s="44" t="e">
        <f>NA()</f>
        <v>#N/A</v>
      </c>
      <c r="F3" t="s">
        <v>9</v>
      </c>
      <c r="G3" s="32" t="e">
        <f>NA()</f>
        <v>#N/A</v>
      </c>
      <c r="H3" s="32" t="e">
        <f>NA()</f>
        <v>#N/A</v>
      </c>
      <c r="I3" s="2" t="e">
        <f>NA()</f>
        <v>#N/A</v>
      </c>
      <c r="J3" s="2" t="e">
        <f>NA()</f>
        <v>#N/A</v>
      </c>
      <c r="K3" s="26" t="e">
        <f>NA()</f>
        <v>#N/A</v>
      </c>
      <c r="L3" s="2" t="e">
        <f>NA()</f>
        <v>#N/A</v>
      </c>
      <c r="M3" s="2" t="e">
        <f>NA()</f>
        <v>#N/A</v>
      </c>
      <c r="N3" t="s">
        <v>9</v>
      </c>
      <c r="O3" t="s">
        <v>9</v>
      </c>
      <c r="P3" t="s">
        <v>9</v>
      </c>
      <c r="Q3" t="s">
        <v>9</v>
      </c>
    </row>
    <row r="4" spans="1:17" x14ac:dyDescent="0.25">
      <c r="A4" t="s">
        <v>30</v>
      </c>
      <c r="B4" s="2">
        <v>44549</v>
      </c>
      <c r="C4" s="2">
        <v>44576</v>
      </c>
      <c r="D4" s="26">
        <f>YEARFRAC(DATE(2021,12,1),DATE(2022,1,31),4)</f>
        <v>0.16388888888888889</v>
      </c>
      <c r="E4" s="44">
        <v>25000</v>
      </c>
      <c r="F4" t="str">
        <f>IFERROR(CONCATENATE("a) Standardperiode ",TEXT(I4,"dd-mm-åååå")," til ",TEXT(J4,"dd-mm-åååå")),"[Vælg først kompensationsperiode]")</f>
        <v>[Vælg først kompensationsperiode]</v>
      </c>
      <c r="G4" s="32" t="e">
        <f>NA()</f>
        <v>#N/A</v>
      </c>
      <c r="H4" s="32" t="e">
        <f>NA()</f>
        <v>#N/A</v>
      </c>
      <c r="I4" s="2" t="e">
        <f>VLOOKUP(Ansøgning!B7,matrix_komp.per,2,FALSE)</f>
        <v>#N/A</v>
      </c>
      <c r="J4" s="2" t="e">
        <f>VLOOKUP(Ansøgning!B7,matrix_komp.per,3,FALSE)</f>
        <v>#N/A</v>
      </c>
      <c r="K4" s="26" t="e">
        <f>_xlfn.DAYS(J4,I4)+1</f>
        <v>#N/A</v>
      </c>
      <c r="L4" s="26" t="b">
        <f>TRUE</f>
        <v>1</v>
      </c>
      <c r="M4" s="2" t="e">
        <f>NA()</f>
        <v>#N/A</v>
      </c>
      <c r="N4" s="2">
        <v>42979</v>
      </c>
      <c r="O4" s="2">
        <v>42979</v>
      </c>
      <c r="P4" s="2">
        <v>44166</v>
      </c>
      <c r="Q4" s="2">
        <v>44548</v>
      </c>
    </row>
    <row r="5" spans="1:17" x14ac:dyDescent="0.25">
      <c r="A5" t="s">
        <v>31</v>
      </c>
      <c r="B5" s="2">
        <v>44549</v>
      </c>
      <c r="C5" s="2">
        <v>44592</v>
      </c>
      <c r="D5" s="26">
        <f>YEARFRAC(DATE(2021,12,1),DATE(2022,1,31),4)</f>
        <v>0.16388888888888889</v>
      </c>
      <c r="E5" s="44">
        <v>25000</v>
      </c>
      <c r="F5" t="str">
        <f>IF(ISNUMBER(I4),"b) Gns. af tilsvarende periode i 2017, 2018 og 2019","[Vælg først kompensationsperiode]")</f>
        <v>[Vælg først kompensationsperiode]</v>
      </c>
      <c r="G5" s="32" t="e">
        <f>NA()</f>
        <v>#N/A</v>
      </c>
      <c r="H5" s="32" t="e">
        <f>NA()</f>
        <v>#N/A</v>
      </c>
      <c r="I5" s="2" t="e">
        <f>NA()</f>
        <v>#N/A</v>
      </c>
      <c r="J5" s="2" t="e">
        <f>NA()</f>
        <v>#N/A</v>
      </c>
      <c r="K5" s="26" t="e">
        <f>K4</f>
        <v>#N/A</v>
      </c>
      <c r="L5" t="b">
        <f>TRUE</f>
        <v>1</v>
      </c>
      <c r="M5" s="27" t="e">
        <f>CONCATENATE("Denne referenceperiode kan kun benyttes, hvis der er helt særlige omstændigheder, der medfører, at referenceperioden ",TEXT(I4,"dd-mm-åååå")," til ",TEXT(J4,"dd-mm-åååå")," ikke udgør et repræsentativt sammenligningsgrundlag. Ansøgningen skal vedlægges et bilag, som dokumenterer dette.")</f>
        <v>#N/A</v>
      </c>
      <c r="N5" s="2">
        <v>42980</v>
      </c>
      <c r="O5" s="2">
        <v>42980</v>
      </c>
      <c r="P5" s="2">
        <v>44167</v>
      </c>
    </row>
    <row r="6" spans="1:17" x14ac:dyDescent="0.25">
      <c r="A6" t="s">
        <v>32</v>
      </c>
      <c r="B6" s="2">
        <v>44549</v>
      </c>
      <c r="C6" s="2">
        <v>44607</v>
      </c>
      <c r="D6" s="30">
        <f>YEARFRAC(DATE(2022,3,1),DATE(2022,5,31),4)</f>
        <v>0.24722222222222223</v>
      </c>
      <c r="E6" s="45">
        <v>25000</v>
      </c>
      <c r="F6" s="28" t="str">
        <f>IF(ISNUMBER(I4),"c) Selvvalgt referenceperiode","[Vælg først kompensationsperiode]")</f>
        <v>[Vælg først kompensationsperiode]</v>
      </c>
      <c r="G6" s="28" t="s">
        <v>45</v>
      </c>
      <c r="H6" s="28" t="s">
        <v>46</v>
      </c>
      <c r="I6" s="2" t="e">
        <f>NA()</f>
        <v>#N/A</v>
      </c>
      <c r="J6" s="2" t="e">
        <f>NA()</f>
        <v>#N/A</v>
      </c>
      <c r="K6" s="31" t="e">
        <f>_xlfn.DAYS(Ansøgning!B16,Ansøgning!B15)+1</f>
        <v>#VALUE!</v>
      </c>
      <c r="L6" s="31" t="e">
        <f>VLOOKUP(Ansøgning!B7,matrix_komp.per,4,FALSE)</f>
        <v>#N/A</v>
      </c>
      <c r="M6" s="27" t="e">
        <f>CONCATENATE("Denne referenceperiode kan kun benyttes, hvis der er helt særlige omstændigheder, der medfører, at referenceperioden ",TEXT(I4,"dd-mm-åååå")," til ",TEXT(J4,"dd-mm-åååå")," eller gennemsnittet af tilsvarende periode i 2017, 2018 og 2019 ikke udgør et repræsentativt sammenligningsgrundlag. Ansøgningen skal vedlægges et bilag, som dokumenterer dette.")</f>
        <v>#N/A</v>
      </c>
      <c r="N6" s="2">
        <v>42981</v>
      </c>
      <c r="O6" s="2">
        <v>42981</v>
      </c>
      <c r="P6" s="2">
        <v>44168</v>
      </c>
    </row>
    <row r="7" spans="1:17" x14ac:dyDescent="0.25">
      <c r="A7" s="2"/>
      <c r="F7" s="28" t="str">
        <f>IF(ISNUMBER(I4),"d) Fra stiftelsestidspunkt til 18-12-2021","[Vælg først kompensationsperiode]")</f>
        <v>[Vælg først kompensationsperiode]</v>
      </c>
      <c r="G7" s="28" t="s">
        <v>52</v>
      </c>
      <c r="H7" s="2" t="e">
        <f>NA()</f>
        <v>#N/A</v>
      </c>
      <c r="I7" s="2" t="e">
        <f>NA()</f>
        <v>#N/A</v>
      </c>
      <c r="J7" s="39">
        <v>44548</v>
      </c>
      <c r="K7" s="31" t="e">
        <f>_xlfn.DAYS(J7,Ansøgning!B15)+1</f>
        <v>#VALUE!</v>
      </c>
      <c r="L7" s="28">
        <f>YEARFRAC(DATE(2021,11,19),DATE(2021,12,18),4)</f>
        <v>8.0555555555555561E-2</v>
      </c>
      <c r="M7" s="27" t="s">
        <v>53</v>
      </c>
      <c r="N7" s="2">
        <v>42982</v>
      </c>
      <c r="O7" s="2">
        <v>42982</v>
      </c>
      <c r="P7" s="2">
        <v>44169</v>
      </c>
    </row>
    <row r="8" spans="1:17" x14ac:dyDescent="0.25">
      <c r="A8" s="2"/>
      <c r="N8" s="2">
        <v>42983</v>
      </c>
      <c r="O8" s="2">
        <v>42983</v>
      </c>
      <c r="P8" s="2">
        <v>44170</v>
      </c>
    </row>
    <row r="9" spans="1:17" x14ac:dyDescent="0.25">
      <c r="A9" s="2"/>
      <c r="B9" s="2"/>
      <c r="N9" s="2">
        <v>42984</v>
      </c>
      <c r="O9" s="2">
        <v>42984</v>
      </c>
      <c r="P9" s="2">
        <v>44171</v>
      </c>
    </row>
    <row r="10" spans="1:17" x14ac:dyDescent="0.25">
      <c r="A10" s="2"/>
      <c r="B10" s="2"/>
      <c r="N10" s="2">
        <v>42985</v>
      </c>
      <c r="O10" s="2">
        <v>42985</v>
      </c>
      <c r="P10" s="2">
        <v>44172</v>
      </c>
    </row>
    <row r="11" spans="1:17" x14ac:dyDescent="0.25">
      <c r="A11" s="2"/>
      <c r="B11" s="2"/>
      <c r="N11" s="2">
        <v>42986</v>
      </c>
      <c r="O11" s="2">
        <v>42986</v>
      </c>
      <c r="P11" s="2">
        <v>44173</v>
      </c>
    </row>
    <row r="12" spans="1:17" x14ac:dyDescent="0.25">
      <c r="A12" s="2"/>
      <c r="B12" s="2"/>
      <c r="N12" s="2">
        <v>42987</v>
      </c>
      <c r="O12" s="2">
        <v>42987</v>
      </c>
      <c r="P12" s="2">
        <v>44174</v>
      </c>
    </row>
    <row r="13" spans="1:17" x14ac:dyDescent="0.25">
      <c r="N13" s="2">
        <v>42988</v>
      </c>
      <c r="O13" s="2">
        <v>42988</v>
      </c>
      <c r="P13" s="2">
        <v>44175</v>
      </c>
    </row>
    <row r="14" spans="1:17" x14ac:dyDescent="0.25">
      <c r="N14" s="2">
        <v>42989</v>
      </c>
      <c r="O14" s="2">
        <v>42989</v>
      </c>
      <c r="P14" s="2">
        <v>44176</v>
      </c>
    </row>
    <row r="15" spans="1:17" x14ac:dyDescent="0.25">
      <c r="N15" s="2">
        <v>42990</v>
      </c>
      <c r="O15" s="2">
        <v>42990</v>
      </c>
      <c r="P15" s="2">
        <v>44177</v>
      </c>
    </row>
    <row r="16" spans="1:17" x14ac:dyDescent="0.25">
      <c r="N16" s="2">
        <v>42991</v>
      </c>
      <c r="O16" s="2">
        <v>42991</v>
      </c>
      <c r="P16" s="2">
        <v>44178</v>
      </c>
    </row>
    <row r="17" spans="14:16" x14ac:dyDescent="0.25">
      <c r="N17" s="2">
        <v>42992</v>
      </c>
      <c r="O17" s="2">
        <v>42992</v>
      </c>
      <c r="P17" s="2">
        <v>44179</v>
      </c>
    </row>
    <row r="18" spans="14:16" x14ac:dyDescent="0.25">
      <c r="N18" s="2">
        <v>42993</v>
      </c>
      <c r="O18" s="2">
        <v>42993</v>
      </c>
      <c r="P18" s="2">
        <v>44180</v>
      </c>
    </row>
    <row r="19" spans="14:16" x14ac:dyDescent="0.25">
      <c r="N19" s="2">
        <v>42994</v>
      </c>
      <c r="O19" s="2">
        <v>42994</v>
      </c>
      <c r="P19" s="2">
        <v>44181</v>
      </c>
    </row>
    <row r="20" spans="14:16" x14ac:dyDescent="0.25">
      <c r="N20" s="2">
        <v>42995</v>
      </c>
      <c r="O20" s="2">
        <v>42995</v>
      </c>
      <c r="P20" s="2">
        <v>44182</v>
      </c>
    </row>
    <row r="21" spans="14:16" x14ac:dyDescent="0.25">
      <c r="N21" s="2">
        <v>42996</v>
      </c>
      <c r="O21" s="2">
        <v>42996</v>
      </c>
      <c r="P21" s="2">
        <v>44183</v>
      </c>
    </row>
    <row r="22" spans="14:16" x14ac:dyDescent="0.25">
      <c r="N22" s="2">
        <v>42997</v>
      </c>
      <c r="O22" s="2">
        <v>42997</v>
      </c>
      <c r="P22" s="2">
        <v>44184</v>
      </c>
    </row>
    <row r="23" spans="14:16" x14ac:dyDescent="0.25">
      <c r="N23" s="2">
        <v>42998</v>
      </c>
      <c r="O23" s="2">
        <v>42998</v>
      </c>
      <c r="P23" s="2">
        <v>44185</v>
      </c>
    </row>
    <row r="24" spans="14:16" x14ac:dyDescent="0.25">
      <c r="N24" s="2">
        <v>42999</v>
      </c>
      <c r="O24" s="2">
        <v>42999</v>
      </c>
      <c r="P24" s="2">
        <v>44186</v>
      </c>
    </row>
    <row r="25" spans="14:16" x14ac:dyDescent="0.25">
      <c r="N25" s="2">
        <v>43000</v>
      </c>
      <c r="O25" s="2">
        <v>43000</v>
      </c>
      <c r="P25" s="2">
        <v>44187</v>
      </c>
    </row>
    <row r="26" spans="14:16" x14ac:dyDescent="0.25">
      <c r="N26" s="2">
        <v>43001</v>
      </c>
      <c r="O26" s="2">
        <v>43001</v>
      </c>
      <c r="P26" s="2">
        <v>44188</v>
      </c>
    </row>
    <row r="27" spans="14:16" x14ac:dyDescent="0.25">
      <c r="N27" s="2">
        <v>43002</v>
      </c>
      <c r="O27" s="2">
        <v>43002</v>
      </c>
      <c r="P27" s="2">
        <v>44189</v>
      </c>
    </row>
    <row r="28" spans="14:16" x14ac:dyDescent="0.25">
      <c r="N28" s="2">
        <v>43003</v>
      </c>
      <c r="O28" s="2">
        <v>43003</v>
      </c>
      <c r="P28" s="2">
        <v>44190</v>
      </c>
    </row>
    <row r="29" spans="14:16" x14ac:dyDescent="0.25">
      <c r="N29" s="2">
        <v>43004</v>
      </c>
      <c r="O29" s="2">
        <v>43004</v>
      </c>
      <c r="P29" s="2">
        <v>44191</v>
      </c>
    </row>
    <row r="30" spans="14:16" x14ac:dyDescent="0.25">
      <c r="N30" s="2">
        <v>43005</v>
      </c>
      <c r="O30" s="2">
        <v>43005</v>
      </c>
      <c r="P30" s="2">
        <v>44192</v>
      </c>
    </row>
    <row r="31" spans="14:16" x14ac:dyDescent="0.25">
      <c r="N31" s="2">
        <v>43006</v>
      </c>
      <c r="O31" s="2">
        <v>43006</v>
      </c>
      <c r="P31" s="2">
        <v>44193</v>
      </c>
    </row>
    <row r="32" spans="14:16" x14ac:dyDescent="0.25">
      <c r="N32" s="2">
        <v>43007</v>
      </c>
      <c r="O32" s="2">
        <v>43007</v>
      </c>
      <c r="P32" s="2">
        <v>44194</v>
      </c>
    </row>
    <row r="33" spans="14:16" x14ac:dyDescent="0.25">
      <c r="N33" s="2">
        <v>43008</v>
      </c>
      <c r="O33" s="2">
        <v>43008</v>
      </c>
      <c r="P33" s="2">
        <v>44195</v>
      </c>
    </row>
    <row r="34" spans="14:16" x14ac:dyDescent="0.25">
      <c r="N34" s="2">
        <v>43009</v>
      </c>
      <c r="O34" s="2">
        <v>43009</v>
      </c>
      <c r="P34" s="2">
        <v>44196</v>
      </c>
    </row>
    <row r="35" spans="14:16" x14ac:dyDescent="0.25">
      <c r="N35" s="2">
        <v>43010</v>
      </c>
      <c r="O35" s="2">
        <v>43010</v>
      </c>
      <c r="P35" s="2">
        <v>44197</v>
      </c>
    </row>
    <row r="36" spans="14:16" x14ac:dyDescent="0.25">
      <c r="N36" s="2">
        <v>43011</v>
      </c>
      <c r="O36" s="2">
        <v>43011</v>
      </c>
      <c r="P36" s="2">
        <v>44198</v>
      </c>
    </row>
    <row r="37" spans="14:16" x14ac:dyDescent="0.25">
      <c r="N37" s="2">
        <v>43012</v>
      </c>
      <c r="O37" s="2">
        <v>43012</v>
      </c>
      <c r="P37" s="2">
        <v>44199</v>
      </c>
    </row>
    <row r="38" spans="14:16" x14ac:dyDescent="0.25">
      <c r="N38" s="2">
        <v>43013</v>
      </c>
      <c r="O38" s="2">
        <v>43013</v>
      </c>
      <c r="P38" s="2">
        <v>44200</v>
      </c>
    </row>
    <row r="39" spans="14:16" x14ac:dyDescent="0.25">
      <c r="N39" s="2">
        <v>43014</v>
      </c>
      <c r="O39" s="2">
        <v>43014</v>
      </c>
      <c r="P39" s="2">
        <v>44201</v>
      </c>
    </row>
    <row r="40" spans="14:16" x14ac:dyDescent="0.25">
      <c r="N40" s="2">
        <v>43015</v>
      </c>
      <c r="O40" s="2">
        <v>43015</v>
      </c>
      <c r="P40" s="2">
        <v>44202</v>
      </c>
    </row>
    <row r="41" spans="14:16" x14ac:dyDescent="0.25">
      <c r="N41" s="2">
        <v>43016</v>
      </c>
      <c r="O41" s="2">
        <v>43016</v>
      </c>
      <c r="P41" s="2">
        <v>44203</v>
      </c>
    </row>
    <row r="42" spans="14:16" x14ac:dyDescent="0.25">
      <c r="N42" s="2">
        <v>43017</v>
      </c>
      <c r="O42" s="2">
        <v>43017</v>
      </c>
      <c r="P42" s="2">
        <v>44204</v>
      </c>
    </row>
    <row r="43" spans="14:16" x14ac:dyDescent="0.25">
      <c r="N43" s="2">
        <v>43018</v>
      </c>
      <c r="O43" s="2">
        <v>43018</v>
      </c>
      <c r="P43" s="2">
        <v>44205</v>
      </c>
    </row>
    <row r="44" spans="14:16" x14ac:dyDescent="0.25">
      <c r="N44" s="2">
        <v>43019</v>
      </c>
      <c r="O44" s="2">
        <v>43019</v>
      </c>
      <c r="P44" s="2">
        <v>44206</v>
      </c>
    </row>
    <row r="45" spans="14:16" x14ac:dyDescent="0.25">
      <c r="N45" s="2">
        <v>43020</v>
      </c>
      <c r="O45" s="2">
        <v>43020</v>
      </c>
      <c r="P45" s="2">
        <v>44207</v>
      </c>
    </row>
    <row r="46" spans="14:16" x14ac:dyDescent="0.25">
      <c r="N46" s="2">
        <v>43021</v>
      </c>
      <c r="O46" s="2">
        <v>43021</v>
      </c>
      <c r="P46" s="2">
        <v>44208</v>
      </c>
    </row>
    <row r="47" spans="14:16" x14ac:dyDescent="0.25">
      <c r="N47" s="2">
        <v>43022</v>
      </c>
      <c r="O47" s="2">
        <v>43022</v>
      </c>
      <c r="P47" s="2">
        <v>44209</v>
      </c>
    </row>
    <row r="48" spans="14:16" x14ac:dyDescent="0.25">
      <c r="N48" s="2">
        <v>43023</v>
      </c>
      <c r="O48" s="2">
        <v>43023</v>
      </c>
      <c r="P48" s="2">
        <v>44210</v>
      </c>
    </row>
    <row r="49" spans="14:16" x14ac:dyDescent="0.25">
      <c r="N49" s="2">
        <v>43024</v>
      </c>
      <c r="O49" s="2">
        <v>43024</v>
      </c>
      <c r="P49" s="2">
        <v>44211</v>
      </c>
    </row>
    <row r="50" spans="14:16" x14ac:dyDescent="0.25">
      <c r="N50" s="2">
        <v>43025</v>
      </c>
      <c r="O50" s="2">
        <v>43025</v>
      </c>
      <c r="P50" s="2">
        <v>44212</v>
      </c>
    </row>
    <row r="51" spans="14:16" x14ac:dyDescent="0.25">
      <c r="N51" s="2">
        <v>43026</v>
      </c>
      <c r="O51" s="2">
        <v>43026</v>
      </c>
      <c r="P51" s="2">
        <v>44213</v>
      </c>
    </row>
    <row r="52" spans="14:16" x14ac:dyDescent="0.25">
      <c r="N52" s="2">
        <v>43027</v>
      </c>
      <c r="O52" s="2">
        <v>43027</v>
      </c>
      <c r="P52" s="2">
        <v>44214</v>
      </c>
    </row>
    <row r="53" spans="14:16" x14ac:dyDescent="0.25">
      <c r="N53" s="2">
        <v>43028</v>
      </c>
      <c r="O53" s="2">
        <v>43028</v>
      </c>
      <c r="P53" s="2">
        <v>44215</v>
      </c>
    </row>
    <row r="54" spans="14:16" x14ac:dyDescent="0.25">
      <c r="N54" s="2">
        <v>43029</v>
      </c>
      <c r="O54" s="2">
        <v>43029</v>
      </c>
      <c r="P54" s="2">
        <v>44216</v>
      </c>
    </row>
    <row r="55" spans="14:16" x14ac:dyDescent="0.25">
      <c r="N55" s="2">
        <v>43030</v>
      </c>
      <c r="O55" s="2">
        <v>43030</v>
      </c>
      <c r="P55" s="2">
        <v>44217</v>
      </c>
    </row>
    <row r="56" spans="14:16" x14ac:dyDescent="0.25">
      <c r="N56" s="2">
        <v>43031</v>
      </c>
      <c r="O56" s="2">
        <v>43031</v>
      </c>
      <c r="P56" s="2">
        <v>44218</v>
      </c>
    </row>
    <row r="57" spans="14:16" x14ac:dyDescent="0.25">
      <c r="N57" s="2">
        <v>43032</v>
      </c>
      <c r="O57" s="2">
        <v>43032</v>
      </c>
      <c r="P57" s="2">
        <v>44219</v>
      </c>
    </row>
    <row r="58" spans="14:16" x14ac:dyDescent="0.25">
      <c r="N58" s="2">
        <v>43033</v>
      </c>
      <c r="O58" s="2">
        <v>43033</v>
      </c>
      <c r="P58" s="2">
        <v>44220</v>
      </c>
    </row>
    <row r="59" spans="14:16" x14ac:dyDescent="0.25">
      <c r="N59" s="2">
        <v>43034</v>
      </c>
      <c r="O59" s="2">
        <v>43034</v>
      </c>
      <c r="P59" s="2">
        <v>44221</v>
      </c>
    </row>
    <row r="60" spans="14:16" x14ac:dyDescent="0.25">
      <c r="N60" s="2">
        <v>43035</v>
      </c>
      <c r="O60" s="2">
        <v>43035</v>
      </c>
      <c r="P60" s="2">
        <v>44222</v>
      </c>
    </row>
    <row r="61" spans="14:16" x14ac:dyDescent="0.25">
      <c r="N61" s="2">
        <v>43036</v>
      </c>
      <c r="O61" s="2">
        <v>43036</v>
      </c>
      <c r="P61" s="2">
        <v>44223</v>
      </c>
    </row>
    <row r="62" spans="14:16" x14ac:dyDescent="0.25">
      <c r="N62" s="2">
        <v>43037</v>
      </c>
      <c r="O62" s="2">
        <v>43037</v>
      </c>
      <c r="P62" s="2">
        <v>44224</v>
      </c>
    </row>
    <row r="63" spans="14:16" x14ac:dyDescent="0.25">
      <c r="N63" s="2">
        <v>43038</v>
      </c>
      <c r="O63" s="2">
        <v>43038</v>
      </c>
      <c r="P63" s="2">
        <v>44225</v>
      </c>
    </row>
    <row r="64" spans="14:16" x14ac:dyDescent="0.25">
      <c r="N64" s="2">
        <v>43039</v>
      </c>
      <c r="O64" s="2">
        <v>43039</v>
      </c>
      <c r="P64" s="2">
        <v>44226</v>
      </c>
    </row>
    <row r="65" spans="14:16" x14ac:dyDescent="0.25">
      <c r="N65" s="2">
        <v>43040</v>
      </c>
      <c r="O65" s="2">
        <v>43040</v>
      </c>
      <c r="P65" s="2">
        <v>44227</v>
      </c>
    </row>
    <row r="66" spans="14:16" x14ac:dyDescent="0.25">
      <c r="N66" s="2">
        <v>43041</v>
      </c>
      <c r="O66" s="2">
        <v>43041</v>
      </c>
      <c r="P66" s="2">
        <v>44228</v>
      </c>
    </row>
    <row r="67" spans="14:16" x14ac:dyDescent="0.25">
      <c r="N67" s="2">
        <v>43042</v>
      </c>
      <c r="O67" s="2">
        <v>43042</v>
      </c>
      <c r="P67" s="2">
        <v>44229</v>
      </c>
    </row>
    <row r="68" spans="14:16" x14ac:dyDescent="0.25">
      <c r="N68" s="2">
        <v>43043</v>
      </c>
      <c r="O68" s="2">
        <v>43043</v>
      </c>
      <c r="P68" s="2">
        <v>44230</v>
      </c>
    </row>
    <row r="69" spans="14:16" x14ac:dyDescent="0.25">
      <c r="N69" s="2">
        <v>43044</v>
      </c>
      <c r="O69" s="2">
        <v>43044</v>
      </c>
      <c r="P69" s="2">
        <v>44231</v>
      </c>
    </row>
    <row r="70" spans="14:16" x14ac:dyDescent="0.25">
      <c r="N70" s="2">
        <v>43045</v>
      </c>
      <c r="O70" s="2">
        <v>43045</v>
      </c>
      <c r="P70" s="2">
        <v>44232</v>
      </c>
    </row>
    <row r="71" spans="14:16" x14ac:dyDescent="0.25">
      <c r="N71" s="2">
        <v>43046</v>
      </c>
      <c r="O71" s="2">
        <v>43046</v>
      </c>
      <c r="P71" s="2">
        <v>44233</v>
      </c>
    </row>
    <row r="72" spans="14:16" x14ac:dyDescent="0.25">
      <c r="N72" s="2">
        <v>43047</v>
      </c>
      <c r="O72" s="2">
        <v>43047</v>
      </c>
      <c r="P72" s="2">
        <v>44234</v>
      </c>
    </row>
    <row r="73" spans="14:16" x14ac:dyDescent="0.25">
      <c r="N73" s="2">
        <v>43048</v>
      </c>
      <c r="O73" s="2">
        <v>43048</v>
      </c>
      <c r="P73" s="2">
        <v>44235</v>
      </c>
    </row>
    <row r="74" spans="14:16" x14ac:dyDescent="0.25">
      <c r="N74" s="2">
        <v>43049</v>
      </c>
      <c r="O74" s="2">
        <v>43049</v>
      </c>
      <c r="P74" s="2">
        <v>44236</v>
      </c>
    </row>
    <row r="75" spans="14:16" x14ac:dyDescent="0.25">
      <c r="N75" s="2">
        <v>43050</v>
      </c>
      <c r="O75" s="2">
        <v>43050</v>
      </c>
      <c r="P75" s="2">
        <v>44237</v>
      </c>
    </row>
    <row r="76" spans="14:16" x14ac:dyDescent="0.25">
      <c r="N76" s="2">
        <v>43051</v>
      </c>
      <c r="O76" s="2">
        <v>43051</v>
      </c>
      <c r="P76" s="2">
        <v>44238</v>
      </c>
    </row>
    <row r="77" spans="14:16" x14ac:dyDescent="0.25">
      <c r="N77" s="2">
        <v>43052</v>
      </c>
      <c r="O77" s="2">
        <v>43052</v>
      </c>
      <c r="P77" s="2">
        <v>44239</v>
      </c>
    </row>
    <row r="78" spans="14:16" x14ac:dyDescent="0.25">
      <c r="N78" s="2">
        <v>43053</v>
      </c>
      <c r="O78" s="2">
        <v>43053</v>
      </c>
      <c r="P78" s="2">
        <v>44240</v>
      </c>
    </row>
    <row r="79" spans="14:16" x14ac:dyDescent="0.25">
      <c r="N79" s="2">
        <v>43054</v>
      </c>
      <c r="O79" s="2">
        <v>43054</v>
      </c>
      <c r="P79" s="2">
        <v>44241</v>
      </c>
    </row>
    <row r="80" spans="14:16" x14ac:dyDescent="0.25">
      <c r="N80" s="2">
        <v>43055</v>
      </c>
      <c r="O80" s="2">
        <v>43055</v>
      </c>
      <c r="P80" s="2">
        <v>44242</v>
      </c>
    </row>
    <row r="81" spans="14:16" x14ac:dyDescent="0.25">
      <c r="N81" s="2">
        <v>43056</v>
      </c>
      <c r="O81" s="2">
        <v>43056</v>
      </c>
      <c r="P81" s="2">
        <v>44243</v>
      </c>
    </row>
    <row r="82" spans="14:16" x14ac:dyDescent="0.25">
      <c r="N82" s="2">
        <v>43057</v>
      </c>
      <c r="O82" s="2">
        <v>43057</v>
      </c>
      <c r="P82" s="2">
        <v>44244</v>
      </c>
    </row>
    <row r="83" spans="14:16" x14ac:dyDescent="0.25">
      <c r="N83" s="2">
        <v>43058</v>
      </c>
      <c r="O83" s="2">
        <v>43058</v>
      </c>
      <c r="P83" s="2">
        <v>44245</v>
      </c>
    </row>
    <row r="84" spans="14:16" x14ac:dyDescent="0.25">
      <c r="N84" s="2">
        <v>43059</v>
      </c>
      <c r="O84" s="2">
        <v>43059</v>
      </c>
      <c r="P84" s="2">
        <v>44246</v>
      </c>
    </row>
    <row r="85" spans="14:16" x14ac:dyDescent="0.25">
      <c r="N85" s="2">
        <v>43060</v>
      </c>
      <c r="O85" s="2">
        <v>43060</v>
      </c>
      <c r="P85" s="2">
        <v>44247</v>
      </c>
    </row>
    <row r="86" spans="14:16" x14ac:dyDescent="0.25">
      <c r="N86" s="2">
        <v>43061</v>
      </c>
      <c r="O86" s="2">
        <v>43061</v>
      </c>
      <c r="P86" s="2">
        <v>44248</v>
      </c>
    </row>
    <row r="87" spans="14:16" x14ac:dyDescent="0.25">
      <c r="N87" s="2">
        <v>43062</v>
      </c>
      <c r="O87" s="2">
        <v>43062</v>
      </c>
      <c r="P87" s="2">
        <v>44249</v>
      </c>
    </row>
    <row r="88" spans="14:16" x14ac:dyDescent="0.25">
      <c r="N88" s="2">
        <v>43063</v>
      </c>
      <c r="O88" s="2">
        <v>43063</v>
      </c>
      <c r="P88" s="2">
        <v>44250</v>
      </c>
    </row>
    <row r="89" spans="14:16" x14ac:dyDescent="0.25">
      <c r="N89" s="2">
        <v>43064</v>
      </c>
      <c r="O89" s="2">
        <v>43064</v>
      </c>
      <c r="P89" s="2">
        <v>44251</v>
      </c>
    </row>
    <row r="90" spans="14:16" x14ac:dyDescent="0.25">
      <c r="N90" s="2">
        <v>43065</v>
      </c>
      <c r="O90" s="2">
        <v>43065</v>
      </c>
      <c r="P90" s="2">
        <v>44252</v>
      </c>
    </row>
    <row r="91" spans="14:16" x14ac:dyDescent="0.25">
      <c r="N91" s="2">
        <v>43066</v>
      </c>
      <c r="O91" s="2">
        <v>43066</v>
      </c>
      <c r="P91" s="2">
        <v>44253</v>
      </c>
    </row>
    <row r="92" spans="14:16" x14ac:dyDescent="0.25">
      <c r="N92" s="2">
        <v>43067</v>
      </c>
      <c r="O92" s="2">
        <v>43067</v>
      </c>
      <c r="P92" s="2">
        <v>44254</v>
      </c>
    </row>
    <row r="93" spans="14:16" x14ac:dyDescent="0.25">
      <c r="N93" s="2">
        <v>43068</v>
      </c>
      <c r="O93" s="2">
        <v>43068</v>
      </c>
      <c r="P93" s="2">
        <v>44255</v>
      </c>
    </row>
    <row r="94" spans="14:16" x14ac:dyDescent="0.25">
      <c r="N94" s="2">
        <v>43069</v>
      </c>
      <c r="O94" s="2">
        <v>43069</v>
      </c>
      <c r="P94" s="2">
        <v>44256</v>
      </c>
    </row>
    <row r="95" spans="14:16" x14ac:dyDescent="0.25">
      <c r="N95" s="2">
        <v>43070</v>
      </c>
      <c r="O95" s="2">
        <v>43070</v>
      </c>
      <c r="P95" s="2">
        <v>44257</v>
      </c>
    </row>
    <row r="96" spans="14:16" x14ac:dyDescent="0.25">
      <c r="N96" s="2">
        <v>43071</v>
      </c>
      <c r="O96" s="2">
        <v>43071</v>
      </c>
      <c r="P96" s="2">
        <v>44258</v>
      </c>
    </row>
    <row r="97" spans="14:16" x14ac:dyDescent="0.25">
      <c r="N97" s="2">
        <v>43072</v>
      </c>
      <c r="O97" s="2">
        <v>43072</v>
      </c>
      <c r="P97" s="2">
        <v>44259</v>
      </c>
    </row>
    <row r="98" spans="14:16" x14ac:dyDescent="0.25">
      <c r="N98" s="2">
        <v>43073</v>
      </c>
      <c r="O98" s="2">
        <v>43073</v>
      </c>
      <c r="P98" s="2">
        <v>44260</v>
      </c>
    </row>
    <row r="99" spans="14:16" x14ac:dyDescent="0.25">
      <c r="N99" s="2">
        <v>43074</v>
      </c>
      <c r="O99" s="2">
        <v>43074</v>
      </c>
      <c r="P99" s="2">
        <v>44261</v>
      </c>
    </row>
    <row r="100" spans="14:16" x14ac:dyDescent="0.25">
      <c r="N100" s="2">
        <v>43075</v>
      </c>
      <c r="O100" s="2">
        <v>43075</v>
      </c>
      <c r="P100" s="2">
        <v>44262</v>
      </c>
    </row>
    <row r="101" spans="14:16" x14ac:dyDescent="0.25">
      <c r="N101" s="2">
        <v>43076</v>
      </c>
      <c r="O101" s="2">
        <v>43076</v>
      </c>
      <c r="P101" s="2">
        <v>44263</v>
      </c>
    </row>
    <row r="102" spans="14:16" x14ac:dyDescent="0.25">
      <c r="N102" s="2">
        <v>43077</v>
      </c>
      <c r="O102" s="2">
        <v>43077</v>
      </c>
      <c r="P102" s="2">
        <v>44264</v>
      </c>
    </row>
    <row r="103" spans="14:16" x14ac:dyDescent="0.25">
      <c r="N103" s="2">
        <v>43078</v>
      </c>
      <c r="O103" s="2">
        <v>43078</v>
      </c>
      <c r="P103" s="2">
        <v>44265</v>
      </c>
    </row>
    <row r="104" spans="14:16" x14ac:dyDescent="0.25">
      <c r="N104" s="2">
        <v>43079</v>
      </c>
      <c r="O104" s="2">
        <v>43079</v>
      </c>
      <c r="P104" s="2">
        <v>44266</v>
      </c>
    </row>
    <row r="105" spans="14:16" x14ac:dyDescent="0.25">
      <c r="N105" s="2">
        <v>43080</v>
      </c>
      <c r="O105" s="2">
        <v>43080</v>
      </c>
      <c r="P105" s="2">
        <v>44267</v>
      </c>
    </row>
    <row r="106" spans="14:16" x14ac:dyDescent="0.25">
      <c r="N106" s="2">
        <v>43081</v>
      </c>
      <c r="O106" s="2">
        <v>43081</v>
      </c>
      <c r="P106" s="2">
        <v>44268</v>
      </c>
    </row>
    <row r="107" spans="14:16" x14ac:dyDescent="0.25">
      <c r="N107" s="2">
        <v>43082</v>
      </c>
      <c r="O107" s="2">
        <v>43082</v>
      </c>
      <c r="P107" s="2">
        <v>44269</v>
      </c>
    </row>
    <row r="108" spans="14:16" x14ac:dyDescent="0.25">
      <c r="N108" s="2">
        <v>43083</v>
      </c>
      <c r="O108" s="2">
        <v>43083</v>
      </c>
      <c r="P108" s="2">
        <v>44270</v>
      </c>
    </row>
    <row r="109" spans="14:16" x14ac:dyDescent="0.25">
      <c r="N109" s="2">
        <v>43084</v>
      </c>
      <c r="O109" s="2">
        <v>43084</v>
      </c>
      <c r="P109" s="2">
        <v>44271</v>
      </c>
    </row>
    <row r="110" spans="14:16" x14ac:dyDescent="0.25">
      <c r="N110" s="2">
        <v>43085</v>
      </c>
      <c r="O110" s="2">
        <v>43085</v>
      </c>
      <c r="P110" s="2">
        <v>44272</v>
      </c>
    </row>
    <row r="111" spans="14:16" x14ac:dyDescent="0.25">
      <c r="N111" s="2">
        <v>43086</v>
      </c>
      <c r="O111" s="2">
        <v>43086</v>
      </c>
      <c r="P111" s="2">
        <v>44273</v>
      </c>
    </row>
    <row r="112" spans="14:16" x14ac:dyDescent="0.25">
      <c r="N112" s="2">
        <v>43087</v>
      </c>
      <c r="O112" s="2">
        <v>43087</v>
      </c>
      <c r="P112" s="2">
        <v>44274</v>
      </c>
    </row>
    <row r="113" spans="14:16" x14ac:dyDescent="0.25">
      <c r="N113" s="2">
        <v>43088</v>
      </c>
      <c r="O113" s="2">
        <v>43088</v>
      </c>
      <c r="P113" s="2">
        <v>44275</v>
      </c>
    </row>
    <row r="114" spans="14:16" x14ac:dyDescent="0.25">
      <c r="N114" s="2">
        <v>43089</v>
      </c>
      <c r="O114" s="2">
        <v>43089</v>
      </c>
      <c r="P114" s="2">
        <v>44276</v>
      </c>
    </row>
    <row r="115" spans="14:16" x14ac:dyDescent="0.25">
      <c r="N115" s="2">
        <v>43090</v>
      </c>
      <c r="O115" s="2">
        <v>43090</v>
      </c>
      <c r="P115" s="2">
        <v>44277</v>
      </c>
    </row>
    <row r="116" spans="14:16" x14ac:dyDescent="0.25">
      <c r="N116" s="2">
        <v>43091</v>
      </c>
      <c r="O116" s="2">
        <v>43091</v>
      </c>
      <c r="P116" s="2">
        <v>44278</v>
      </c>
    </row>
    <row r="117" spans="14:16" x14ac:dyDescent="0.25">
      <c r="N117" s="2">
        <v>43092</v>
      </c>
      <c r="O117" s="2">
        <v>43092</v>
      </c>
      <c r="P117" s="2">
        <v>44279</v>
      </c>
    </row>
    <row r="118" spans="14:16" x14ac:dyDescent="0.25">
      <c r="N118" s="2">
        <v>43093</v>
      </c>
      <c r="O118" s="2">
        <v>43093</v>
      </c>
      <c r="P118" s="2">
        <v>44280</v>
      </c>
    </row>
    <row r="119" spans="14:16" x14ac:dyDescent="0.25">
      <c r="N119" s="2">
        <v>43094</v>
      </c>
      <c r="O119" s="2">
        <v>43094</v>
      </c>
      <c r="P119" s="2">
        <v>44281</v>
      </c>
    </row>
    <row r="120" spans="14:16" x14ac:dyDescent="0.25">
      <c r="N120" s="2">
        <v>43095</v>
      </c>
      <c r="O120" s="2">
        <v>43095</v>
      </c>
      <c r="P120" s="2">
        <v>44282</v>
      </c>
    </row>
    <row r="121" spans="14:16" x14ac:dyDescent="0.25">
      <c r="N121" s="2">
        <v>43096</v>
      </c>
      <c r="O121" s="2">
        <v>43096</v>
      </c>
      <c r="P121" s="2">
        <v>44283</v>
      </c>
    </row>
    <row r="122" spans="14:16" x14ac:dyDescent="0.25">
      <c r="N122" s="2">
        <v>43097</v>
      </c>
      <c r="O122" s="2">
        <v>43097</v>
      </c>
      <c r="P122" s="2">
        <v>44284</v>
      </c>
    </row>
    <row r="123" spans="14:16" x14ac:dyDescent="0.25">
      <c r="N123" s="2">
        <v>43098</v>
      </c>
      <c r="O123" s="2">
        <v>43098</v>
      </c>
      <c r="P123" s="2">
        <v>44285</v>
      </c>
    </row>
    <row r="124" spans="14:16" x14ac:dyDescent="0.25">
      <c r="N124" s="2">
        <v>43099</v>
      </c>
      <c r="O124" s="2">
        <v>43099</v>
      </c>
      <c r="P124" s="2">
        <v>44286</v>
      </c>
    </row>
    <row r="125" spans="14:16" x14ac:dyDescent="0.25">
      <c r="N125" s="2">
        <v>43100</v>
      </c>
      <c r="O125" s="2">
        <v>43100</v>
      </c>
      <c r="P125" s="2">
        <v>44287</v>
      </c>
    </row>
    <row r="126" spans="14:16" x14ac:dyDescent="0.25">
      <c r="N126" s="2">
        <v>43101</v>
      </c>
      <c r="O126" s="2">
        <v>43101</v>
      </c>
      <c r="P126" s="2">
        <v>44288</v>
      </c>
    </row>
    <row r="127" spans="14:16" x14ac:dyDescent="0.25">
      <c r="N127" s="2">
        <v>43102</v>
      </c>
      <c r="O127" s="2">
        <v>43102</v>
      </c>
      <c r="P127" s="2">
        <v>44289</v>
      </c>
    </row>
    <row r="128" spans="14:16" x14ac:dyDescent="0.25">
      <c r="N128" s="2">
        <v>43103</v>
      </c>
      <c r="O128" s="2">
        <v>43103</v>
      </c>
      <c r="P128" s="2">
        <v>44290</v>
      </c>
    </row>
    <row r="129" spans="14:16" x14ac:dyDescent="0.25">
      <c r="N129" s="2">
        <v>43104</v>
      </c>
      <c r="O129" s="2">
        <v>43104</v>
      </c>
      <c r="P129" s="2">
        <v>44291</v>
      </c>
    </row>
    <row r="130" spans="14:16" x14ac:dyDescent="0.25">
      <c r="N130" s="2">
        <v>43105</v>
      </c>
      <c r="O130" s="2">
        <v>43105</v>
      </c>
      <c r="P130" s="2">
        <v>44292</v>
      </c>
    </row>
    <row r="131" spans="14:16" x14ac:dyDescent="0.25">
      <c r="N131" s="2">
        <v>43106</v>
      </c>
      <c r="O131" s="2">
        <v>43106</v>
      </c>
      <c r="P131" s="2">
        <v>44293</v>
      </c>
    </row>
    <row r="132" spans="14:16" x14ac:dyDescent="0.25">
      <c r="N132" s="2">
        <v>43107</v>
      </c>
      <c r="O132" s="2">
        <v>43107</v>
      </c>
      <c r="P132" s="2">
        <v>44294</v>
      </c>
    </row>
    <row r="133" spans="14:16" x14ac:dyDescent="0.25">
      <c r="N133" s="2">
        <v>43108</v>
      </c>
      <c r="O133" s="2">
        <v>43108</v>
      </c>
      <c r="P133" s="2">
        <v>44295</v>
      </c>
    </row>
    <row r="134" spans="14:16" x14ac:dyDescent="0.25">
      <c r="N134" s="2">
        <v>43109</v>
      </c>
      <c r="O134" s="2">
        <v>43109</v>
      </c>
      <c r="P134" s="2">
        <v>44296</v>
      </c>
    </row>
    <row r="135" spans="14:16" x14ac:dyDescent="0.25">
      <c r="N135" s="2">
        <v>43110</v>
      </c>
      <c r="O135" s="2">
        <v>43110</v>
      </c>
      <c r="P135" s="2">
        <v>44297</v>
      </c>
    </row>
    <row r="136" spans="14:16" x14ac:dyDescent="0.25">
      <c r="N136" s="2">
        <v>43111</v>
      </c>
      <c r="O136" s="2">
        <v>43111</v>
      </c>
      <c r="P136" s="2">
        <v>44298</v>
      </c>
    </row>
    <row r="137" spans="14:16" x14ac:dyDescent="0.25">
      <c r="N137" s="2">
        <v>43112</v>
      </c>
      <c r="O137" s="2">
        <v>43112</v>
      </c>
      <c r="P137" s="2">
        <v>44299</v>
      </c>
    </row>
    <row r="138" spans="14:16" x14ac:dyDescent="0.25">
      <c r="N138" s="2">
        <v>43113</v>
      </c>
      <c r="O138" s="2">
        <v>43113</v>
      </c>
      <c r="P138" s="2">
        <v>44300</v>
      </c>
    </row>
    <row r="139" spans="14:16" x14ac:dyDescent="0.25">
      <c r="N139" s="2">
        <v>43114</v>
      </c>
      <c r="O139" s="2">
        <v>43114</v>
      </c>
      <c r="P139" s="2">
        <v>44301</v>
      </c>
    </row>
    <row r="140" spans="14:16" x14ac:dyDescent="0.25">
      <c r="N140" s="2">
        <v>43115</v>
      </c>
      <c r="O140" s="2">
        <v>43115</v>
      </c>
      <c r="P140" s="2">
        <v>44302</v>
      </c>
    </row>
    <row r="141" spans="14:16" x14ac:dyDescent="0.25">
      <c r="N141" s="2">
        <v>43116</v>
      </c>
      <c r="O141" s="2">
        <v>43116</v>
      </c>
      <c r="P141" s="2">
        <v>44303</v>
      </c>
    </row>
    <row r="142" spans="14:16" x14ac:dyDescent="0.25">
      <c r="N142" s="2">
        <v>43117</v>
      </c>
      <c r="O142" s="2">
        <v>43117</v>
      </c>
      <c r="P142" s="2">
        <v>44304</v>
      </c>
    </row>
    <row r="143" spans="14:16" x14ac:dyDescent="0.25">
      <c r="N143" s="2">
        <v>43118</v>
      </c>
      <c r="O143" s="2">
        <v>43118</v>
      </c>
      <c r="P143" s="2">
        <v>44305</v>
      </c>
    </row>
    <row r="144" spans="14:16" x14ac:dyDescent="0.25">
      <c r="N144" s="2">
        <v>43119</v>
      </c>
      <c r="O144" s="2">
        <v>43119</v>
      </c>
      <c r="P144" s="2">
        <v>44306</v>
      </c>
    </row>
    <row r="145" spans="14:16" x14ac:dyDescent="0.25">
      <c r="N145" s="2">
        <v>43120</v>
      </c>
      <c r="O145" s="2">
        <v>43120</v>
      </c>
      <c r="P145" s="2">
        <v>44307</v>
      </c>
    </row>
    <row r="146" spans="14:16" x14ac:dyDescent="0.25">
      <c r="N146" s="2">
        <v>43121</v>
      </c>
      <c r="O146" s="2">
        <v>43121</v>
      </c>
      <c r="P146" s="2">
        <v>44308</v>
      </c>
    </row>
    <row r="147" spans="14:16" x14ac:dyDescent="0.25">
      <c r="N147" s="2">
        <v>43122</v>
      </c>
      <c r="O147" s="2">
        <v>43122</v>
      </c>
      <c r="P147" s="2">
        <v>44309</v>
      </c>
    </row>
    <row r="148" spans="14:16" x14ac:dyDescent="0.25">
      <c r="N148" s="2">
        <v>43123</v>
      </c>
      <c r="O148" s="2">
        <v>43123</v>
      </c>
      <c r="P148" s="2">
        <v>44310</v>
      </c>
    </row>
    <row r="149" spans="14:16" x14ac:dyDescent="0.25">
      <c r="N149" s="2">
        <v>43124</v>
      </c>
      <c r="O149" s="2">
        <v>43124</v>
      </c>
      <c r="P149" s="2">
        <v>44311</v>
      </c>
    </row>
    <row r="150" spans="14:16" x14ac:dyDescent="0.25">
      <c r="N150" s="2">
        <v>43125</v>
      </c>
      <c r="O150" s="2">
        <v>43125</v>
      </c>
      <c r="P150" s="2">
        <v>44312</v>
      </c>
    </row>
    <row r="151" spans="14:16" x14ac:dyDescent="0.25">
      <c r="N151" s="2">
        <v>43126</v>
      </c>
      <c r="O151" s="2">
        <v>43126</v>
      </c>
      <c r="P151" s="2">
        <v>44313</v>
      </c>
    </row>
    <row r="152" spans="14:16" x14ac:dyDescent="0.25">
      <c r="N152" s="2">
        <v>43127</v>
      </c>
      <c r="O152" s="2">
        <v>43127</v>
      </c>
      <c r="P152" s="2">
        <v>44314</v>
      </c>
    </row>
    <row r="153" spans="14:16" x14ac:dyDescent="0.25">
      <c r="N153" s="2">
        <v>43128</v>
      </c>
      <c r="O153" s="2">
        <v>43128</v>
      </c>
      <c r="P153" s="2">
        <v>44315</v>
      </c>
    </row>
    <row r="154" spans="14:16" x14ac:dyDescent="0.25">
      <c r="N154" s="2">
        <v>43129</v>
      </c>
      <c r="O154" s="2">
        <v>43129</v>
      </c>
      <c r="P154" s="2">
        <v>44316</v>
      </c>
    </row>
    <row r="155" spans="14:16" x14ac:dyDescent="0.25">
      <c r="N155" s="2">
        <v>43130</v>
      </c>
      <c r="O155" s="2">
        <v>43130</v>
      </c>
      <c r="P155" s="2">
        <v>44317</v>
      </c>
    </row>
    <row r="156" spans="14:16" x14ac:dyDescent="0.25">
      <c r="N156" s="2">
        <v>43131</v>
      </c>
      <c r="O156" s="2">
        <v>43131</v>
      </c>
      <c r="P156" s="2">
        <v>44318</v>
      </c>
    </row>
    <row r="157" spans="14:16" x14ac:dyDescent="0.25">
      <c r="N157" s="2">
        <v>43132</v>
      </c>
      <c r="O157" s="2">
        <v>43132</v>
      </c>
      <c r="P157" s="2">
        <v>44319</v>
      </c>
    </row>
    <row r="158" spans="14:16" x14ac:dyDescent="0.25">
      <c r="N158" s="2">
        <v>43133</v>
      </c>
      <c r="O158" s="2">
        <v>43133</v>
      </c>
      <c r="P158" s="2">
        <v>44320</v>
      </c>
    </row>
    <row r="159" spans="14:16" x14ac:dyDescent="0.25">
      <c r="N159" s="2">
        <v>43134</v>
      </c>
      <c r="O159" s="2">
        <v>43134</v>
      </c>
      <c r="P159" s="2">
        <v>44321</v>
      </c>
    </row>
    <row r="160" spans="14:16" x14ac:dyDescent="0.25">
      <c r="N160" s="2">
        <v>43135</v>
      </c>
      <c r="O160" s="2">
        <v>43135</v>
      </c>
      <c r="P160" s="2">
        <v>44322</v>
      </c>
    </row>
    <row r="161" spans="14:16" x14ac:dyDescent="0.25">
      <c r="N161" s="2">
        <v>43136</v>
      </c>
      <c r="O161" s="2">
        <v>43136</v>
      </c>
      <c r="P161" s="2">
        <v>44323</v>
      </c>
    </row>
    <row r="162" spans="14:16" x14ac:dyDescent="0.25">
      <c r="N162" s="2">
        <v>43137</v>
      </c>
      <c r="O162" s="2">
        <v>43137</v>
      </c>
      <c r="P162" s="2">
        <v>44324</v>
      </c>
    </row>
    <row r="163" spans="14:16" x14ac:dyDescent="0.25">
      <c r="N163" s="2">
        <v>43138</v>
      </c>
      <c r="O163" s="2">
        <v>43138</v>
      </c>
      <c r="P163" s="2">
        <v>44325</v>
      </c>
    </row>
    <row r="164" spans="14:16" x14ac:dyDescent="0.25">
      <c r="N164" s="2">
        <v>43139</v>
      </c>
      <c r="O164" s="2">
        <v>43139</v>
      </c>
      <c r="P164" s="2">
        <v>44326</v>
      </c>
    </row>
    <row r="165" spans="14:16" x14ac:dyDescent="0.25">
      <c r="N165" s="2">
        <v>43140</v>
      </c>
      <c r="O165" s="2">
        <v>43140</v>
      </c>
      <c r="P165" s="2">
        <v>44327</v>
      </c>
    </row>
    <row r="166" spans="14:16" x14ac:dyDescent="0.25">
      <c r="N166" s="2">
        <v>43141</v>
      </c>
      <c r="O166" s="2">
        <v>43141</v>
      </c>
      <c r="P166" s="2">
        <v>44328</v>
      </c>
    </row>
    <row r="167" spans="14:16" x14ac:dyDescent="0.25">
      <c r="N167" s="2">
        <v>43142</v>
      </c>
      <c r="O167" s="2">
        <v>43142</v>
      </c>
      <c r="P167" s="2">
        <v>44329</v>
      </c>
    </row>
    <row r="168" spans="14:16" x14ac:dyDescent="0.25">
      <c r="N168" s="2">
        <v>43143</v>
      </c>
      <c r="O168" s="2">
        <v>43143</v>
      </c>
      <c r="P168" s="2">
        <v>44330</v>
      </c>
    </row>
    <row r="169" spans="14:16" x14ac:dyDescent="0.25">
      <c r="N169" s="2">
        <v>43144</v>
      </c>
      <c r="O169" s="2">
        <v>43144</v>
      </c>
      <c r="P169" s="2">
        <v>44331</v>
      </c>
    </row>
    <row r="170" spans="14:16" x14ac:dyDescent="0.25">
      <c r="N170" s="2">
        <v>43145</v>
      </c>
      <c r="O170" s="2">
        <v>43145</v>
      </c>
      <c r="P170" s="2">
        <v>44332</v>
      </c>
    </row>
    <row r="171" spans="14:16" x14ac:dyDescent="0.25">
      <c r="N171" s="2">
        <v>43146</v>
      </c>
      <c r="O171" s="2">
        <v>43146</v>
      </c>
      <c r="P171" s="2">
        <v>44333</v>
      </c>
    </row>
    <row r="172" spans="14:16" x14ac:dyDescent="0.25">
      <c r="N172" s="2">
        <v>43147</v>
      </c>
      <c r="O172" s="2">
        <v>43147</v>
      </c>
      <c r="P172" s="2">
        <v>44334</v>
      </c>
    </row>
    <row r="173" spans="14:16" x14ac:dyDescent="0.25">
      <c r="N173" s="2">
        <v>43148</v>
      </c>
      <c r="O173" s="2">
        <v>43148</v>
      </c>
      <c r="P173" s="2">
        <v>44335</v>
      </c>
    </row>
    <row r="174" spans="14:16" x14ac:dyDescent="0.25">
      <c r="N174" s="2">
        <v>43149</v>
      </c>
      <c r="O174" s="2">
        <v>43149</v>
      </c>
      <c r="P174" s="2">
        <v>44336</v>
      </c>
    </row>
    <row r="175" spans="14:16" x14ac:dyDescent="0.25">
      <c r="N175" s="2">
        <v>43150</v>
      </c>
      <c r="O175" s="2">
        <v>43150</v>
      </c>
      <c r="P175" s="2">
        <v>44337</v>
      </c>
    </row>
    <row r="176" spans="14:16" x14ac:dyDescent="0.25">
      <c r="N176" s="2">
        <v>43151</v>
      </c>
      <c r="O176" s="2">
        <v>43151</v>
      </c>
      <c r="P176" s="2">
        <v>44338</v>
      </c>
    </row>
    <row r="177" spans="14:16" x14ac:dyDescent="0.25">
      <c r="N177" s="2">
        <v>43152</v>
      </c>
      <c r="O177" s="2">
        <v>43152</v>
      </c>
      <c r="P177" s="2">
        <v>44339</v>
      </c>
    </row>
    <row r="178" spans="14:16" x14ac:dyDescent="0.25">
      <c r="N178" s="2">
        <v>43153</v>
      </c>
      <c r="O178" s="2">
        <v>43153</v>
      </c>
      <c r="P178" s="2">
        <v>44340</v>
      </c>
    </row>
    <row r="179" spans="14:16" x14ac:dyDescent="0.25">
      <c r="N179" s="2">
        <v>43154</v>
      </c>
      <c r="O179" s="2">
        <v>43154</v>
      </c>
      <c r="P179" s="2">
        <v>44341</v>
      </c>
    </row>
    <row r="180" spans="14:16" x14ac:dyDescent="0.25">
      <c r="N180" s="2">
        <v>43155</v>
      </c>
      <c r="O180" s="2">
        <v>43155</v>
      </c>
      <c r="P180" s="2">
        <v>44342</v>
      </c>
    </row>
    <row r="181" spans="14:16" x14ac:dyDescent="0.25">
      <c r="N181" s="2">
        <v>43156</v>
      </c>
      <c r="O181" s="2">
        <v>43156</v>
      </c>
      <c r="P181" s="2">
        <v>44343</v>
      </c>
    </row>
    <row r="182" spans="14:16" x14ac:dyDescent="0.25">
      <c r="N182" s="2">
        <v>43157</v>
      </c>
      <c r="O182" s="2">
        <v>43157</v>
      </c>
      <c r="P182" s="2">
        <v>44344</v>
      </c>
    </row>
    <row r="183" spans="14:16" x14ac:dyDescent="0.25">
      <c r="N183" s="2">
        <v>43158</v>
      </c>
      <c r="O183" s="2">
        <v>43158</v>
      </c>
      <c r="P183" s="2">
        <v>44345</v>
      </c>
    </row>
    <row r="184" spans="14:16" x14ac:dyDescent="0.25">
      <c r="N184" s="2">
        <v>43159</v>
      </c>
      <c r="O184" s="2">
        <v>43159</v>
      </c>
      <c r="P184" s="2">
        <v>44346</v>
      </c>
    </row>
    <row r="185" spans="14:16" x14ac:dyDescent="0.25">
      <c r="N185" s="2">
        <v>43160</v>
      </c>
      <c r="O185" s="2">
        <v>43160</v>
      </c>
      <c r="P185" s="2">
        <v>44347</v>
      </c>
    </row>
    <row r="186" spans="14:16" x14ac:dyDescent="0.25">
      <c r="N186" s="2">
        <v>43161</v>
      </c>
      <c r="O186" s="2">
        <v>43161</v>
      </c>
      <c r="P186" s="2">
        <v>44348</v>
      </c>
    </row>
    <row r="187" spans="14:16" x14ac:dyDescent="0.25">
      <c r="N187" s="2">
        <v>43162</v>
      </c>
      <c r="O187" s="2">
        <v>43162</v>
      </c>
      <c r="P187" s="2">
        <v>44349</v>
      </c>
    </row>
    <row r="188" spans="14:16" x14ac:dyDescent="0.25">
      <c r="N188" s="2">
        <v>43163</v>
      </c>
      <c r="O188" s="2">
        <v>43163</v>
      </c>
      <c r="P188" s="2">
        <v>44350</v>
      </c>
    </row>
    <row r="189" spans="14:16" x14ac:dyDescent="0.25">
      <c r="N189" s="2">
        <v>43164</v>
      </c>
      <c r="O189" s="2">
        <v>43164</v>
      </c>
      <c r="P189" s="2">
        <v>44351</v>
      </c>
    </row>
    <row r="190" spans="14:16" x14ac:dyDescent="0.25">
      <c r="N190" s="2">
        <v>43165</v>
      </c>
      <c r="O190" s="2">
        <v>43165</v>
      </c>
      <c r="P190" s="2">
        <v>44352</v>
      </c>
    </row>
    <row r="191" spans="14:16" x14ac:dyDescent="0.25">
      <c r="N191" s="2">
        <v>43166</v>
      </c>
      <c r="O191" s="2">
        <v>43166</v>
      </c>
      <c r="P191" s="2">
        <v>44353</v>
      </c>
    </row>
    <row r="192" spans="14:16" x14ac:dyDescent="0.25">
      <c r="N192" s="2">
        <v>43167</v>
      </c>
      <c r="O192" s="2">
        <v>43167</v>
      </c>
      <c r="P192" s="2">
        <v>44354</v>
      </c>
    </row>
    <row r="193" spans="14:16" x14ac:dyDescent="0.25">
      <c r="N193" s="2">
        <v>43168</v>
      </c>
      <c r="O193" s="2">
        <v>43168</v>
      </c>
      <c r="P193" s="2">
        <v>44355</v>
      </c>
    </row>
    <row r="194" spans="14:16" x14ac:dyDescent="0.25">
      <c r="N194" s="2">
        <v>43169</v>
      </c>
      <c r="O194" s="2">
        <v>43169</v>
      </c>
      <c r="P194" s="2">
        <v>44356</v>
      </c>
    </row>
    <row r="195" spans="14:16" x14ac:dyDescent="0.25">
      <c r="N195" s="2">
        <v>43170</v>
      </c>
      <c r="O195" s="2">
        <v>43170</v>
      </c>
      <c r="P195" s="2">
        <v>44357</v>
      </c>
    </row>
    <row r="196" spans="14:16" x14ac:dyDescent="0.25">
      <c r="N196" s="2">
        <v>43171</v>
      </c>
      <c r="O196" s="2">
        <v>43171</v>
      </c>
      <c r="P196" s="2">
        <v>44358</v>
      </c>
    </row>
    <row r="197" spans="14:16" x14ac:dyDescent="0.25">
      <c r="N197" s="2">
        <v>43172</v>
      </c>
      <c r="O197" s="2">
        <v>43172</v>
      </c>
      <c r="P197" s="2">
        <v>44359</v>
      </c>
    </row>
    <row r="198" spans="14:16" x14ac:dyDescent="0.25">
      <c r="N198" s="2">
        <v>43173</v>
      </c>
      <c r="O198" s="2">
        <v>43173</v>
      </c>
      <c r="P198" s="2">
        <v>44360</v>
      </c>
    </row>
    <row r="199" spans="14:16" x14ac:dyDescent="0.25">
      <c r="N199" s="2">
        <v>43174</v>
      </c>
      <c r="O199" s="2">
        <v>43174</v>
      </c>
      <c r="P199" s="2">
        <v>44361</v>
      </c>
    </row>
    <row r="200" spans="14:16" x14ac:dyDescent="0.25">
      <c r="N200" s="2">
        <v>43175</v>
      </c>
      <c r="O200" s="2">
        <v>43175</v>
      </c>
      <c r="P200" s="2">
        <v>44362</v>
      </c>
    </row>
    <row r="201" spans="14:16" x14ac:dyDescent="0.25">
      <c r="N201" s="2">
        <v>43176</v>
      </c>
      <c r="O201" s="2">
        <v>43176</v>
      </c>
      <c r="P201" s="2">
        <v>44363</v>
      </c>
    </row>
    <row r="202" spans="14:16" x14ac:dyDescent="0.25">
      <c r="N202" s="2">
        <v>43177</v>
      </c>
      <c r="O202" s="2">
        <v>43177</v>
      </c>
      <c r="P202" s="2">
        <v>44364</v>
      </c>
    </row>
    <row r="203" spans="14:16" x14ac:dyDescent="0.25">
      <c r="N203" s="2">
        <v>43178</v>
      </c>
      <c r="O203" s="2">
        <v>43178</v>
      </c>
      <c r="P203" s="2">
        <v>44365</v>
      </c>
    </row>
    <row r="204" spans="14:16" x14ac:dyDescent="0.25">
      <c r="N204" s="2">
        <v>43179</v>
      </c>
      <c r="O204" s="2">
        <v>43179</v>
      </c>
      <c r="P204" s="2">
        <v>44366</v>
      </c>
    </row>
    <row r="205" spans="14:16" x14ac:dyDescent="0.25">
      <c r="N205" s="2">
        <v>43180</v>
      </c>
      <c r="O205" s="2">
        <v>43180</v>
      </c>
      <c r="P205" s="2">
        <v>44367</v>
      </c>
    </row>
    <row r="206" spans="14:16" x14ac:dyDescent="0.25">
      <c r="N206" s="2">
        <v>43181</v>
      </c>
      <c r="O206" s="2">
        <v>43181</v>
      </c>
      <c r="P206" s="2">
        <v>44368</v>
      </c>
    </row>
    <row r="207" spans="14:16" x14ac:dyDescent="0.25">
      <c r="N207" s="2">
        <v>43182</v>
      </c>
      <c r="O207" s="2">
        <v>43182</v>
      </c>
      <c r="P207" s="2">
        <v>44369</v>
      </c>
    </row>
    <row r="208" spans="14:16" x14ac:dyDescent="0.25">
      <c r="N208" s="2">
        <v>43183</v>
      </c>
      <c r="O208" s="2">
        <v>43183</v>
      </c>
      <c r="P208" s="2">
        <v>44370</v>
      </c>
    </row>
    <row r="209" spans="14:16" x14ac:dyDescent="0.25">
      <c r="N209" s="2">
        <v>43184</v>
      </c>
      <c r="O209" s="2">
        <v>43184</v>
      </c>
      <c r="P209" s="2">
        <v>44371</v>
      </c>
    </row>
    <row r="210" spans="14:16" x14ac:dyDescent="0.25">
      <c r="N210" s="2">
        <v>43185</v>
      </c>
      <c r="O210" s="2">
        <v>43185</v>
      </c>
      <c r="P210" s="2">
        <v>44372</v>
      </c>
    </row>
    <row r="211" spans="14:16" x14ac:dyDescent="0.25">
      <c r="N211" s="2">
        <v>43186</v>
      </c>
      <c r="O211" s="2">
        <v>43186</v>
      </c>
      <c r="P211" s="2">
        <v>44373</v>
      </c>
    </row>
    <row r="212" spans="14:16" x14ac:dyDescent="0.25">
      <c r="N212" s="2">
        <v>43187</v>
      </c>
      <c r="O212" s="2">
        <v>43187</v>
      </c>
      <c r="P212" s="2">
        <v>44374</v>
      </c>
    </row>
    <row r="213" spans="14:16" x14ac:dyDescent="0.25">
      <c r="N213" s="2">
        <v>43188</v>
      </c>
      <c r="O213" s="2">
        <v>43188</v>
      </c>
      <c r="P213" s="2">
        <v>44375</v>
      </c>
    </row>
    <row r="214" spans="14:16" x14ac:dyDescent="0.25">
      <c r="N214" s="2">
        <v>43189</v>
      </c>
      <c r="O214" s="2">
        <v>43189</v>
      </c>
      <c r="P214" s="2">
        <v>44376</v>
      </c>
    </row>
    <row r="215" spans="14:16" x14ac:dyDescent="0.25">
      <c r="N215" s="2">
        <v>43190</v>
      </c>
      <c r="O215" s="2">
        <v>43190</v>
      </c>
      <c r="P215" s="2">
        <v>44377</v>
      </c>
    </row>
    <row r="216" spans="14:16" x14ac:dyDescent="0.25">
      <c r="N216" s="2">
        <v>43191</v>
      </c>
      <c r="O216" s="2">
        <v>43191</v>
      </c>
      <c r="P216" s="2">
        <v>44378</v>
      </c>
    </row>
    <row r="217" spans="14:16" x14ac:dyDescent="0.25">
      <c r="N217" s="2">
        <v>43192</v>
      </c>
      <c r="O217" s="2">
        <v>43192</v>
      </c>
      <c r="P217" s="2">
        <v>44379</v>
      </c>
    </row>
    <row r="218" spans="14:16" x14ac:dyDescent="0.25">
      <c r="N218" s="2">
        <v>43193</v>
      </c>
      <c r="O218" s="2">
        <v>43193</v>
      </c>
      <c r="P218" s="2">
        <v>44380</v>
      </c>
    </row>
    <row r="219" spans="14:16" x14ac:dyDescent="0.25">
      <c r="N219" s="2">
        <v>43194</v>
      </c>
      <c r="O219" s="2">
        <v>43194</v>
      </c>
      <c r="P219" s="2">
        <v>44381</v>
      </c>
    </row>
    <row r="220" spans="14:16" x14ac:dyDescent="0.25">
      <c r="N220" s="2">
        <v>43195</v>
      </c>
      <c r="O220" s="2">
        <v>43195</v>
      </c>
      <c r="P220" s="2">
        <v>44382</v>
      </c>
    </row>
    <row r="221" spans="14:16" x14ac:dyDescent="0.25">
      <c r="N221" s="2">
        <v>43196</v>
      </c>
      <c r="O221" s="2">
        <v>43196</v>
      </c>
      <c r="P221" s="2">
        <v>44383</v>
      </c>
    </row>
    <row r="222" spans="14:16" x14ac:dyDescent="0.25">
      <c r="N222" s="2">
        <v>43197</v>
      </c>
      <c r="O222" s="2">
        <v>43197</v>
      </c>
      <c r="P222" s="2">
        <v>44384</v>
      </c>
    </row>
    <row r="223" spans="14:16" x14ac:dyDescent="0.25">
      <c r="N223" s="2">
        <v>43198</v>
      </c>
      <c r="O223" s="2">
        <v>43198</v>
      </c>
      <c r="P223" s="2">
        <v>44385</v>
      </c>
    </row>
    <row r="224" spans="14:16" x14ac:dyDescent="0.25">
      <c r="N224" s="2">
        <v>43199</v>
      </c>
      <c r="O224" s="2">
        <v>43199</v>
      </c>
      <c r="P224" s="2">
        <v>44386</v>
      </c>
    </row>
    <row r="225" spans="14:16" x14ac:dyDescent="0.25">
      <c r="N225" s="2">
        <v>43200</v>
      </c>
      <c r="O225" s="2">
        <v>43200</v>
      </c>
      <c r="P225" s="2">
        <v>44387</v>
      </c>
    </row>
    <row r="226" spans="14:16" x14ac:dyDescent="0.25">
      <c r="N226" s="2">
        <v>43201</v>
      </c>
      <c r="O226" s="2">
        <v>43201</v>
      </c>
      <c r="P226" s="2">
        <v>44388</v>
      </c>
    </row>
    <row r="227" spans="14:16" x14ac:dyDescent="0.25">
      <c r="N227" s="2">
        <v>43202</v>
      </c>
      <c r="O227" s="2">
        <v>43202</v>
      </c>
      <c r="P227" s="2">
        <v>44389</v>
      </c>
    </row>
    <row r="228" spans="14:16" x14ac:dyDescent="0.25">
      <c r="N228" s="2">
        <v>43203</v>
      </c>
      <c r="O228" s="2">
        <v>43203</v>
      </c>
      <c r="P228" s="2">
        <v>44390</v>
      </c>
    </row>
    <row r="229" spans="14:16" x14ac:dyDescent="0.25">
      <c r="N229" s="2">
        <v>43204</v>
      </c>
      <c r="O229" s="2">
        <v>43204</v>
      </c>
      <c r="P229" s="2">
        <v>44391</v>
      </c>
    </row>
    <row r="230" spans="14:16" x14ac:dyDescent="0.25">
      <c r="N230" s="2">
        <v>43205</v>
      </c>
      <c r="O230" s="2">
        <v>43205</v>
      </c>
      <c r="P230" s="2">
        <v>44392</v>
      </c>
    </row>
    <row r="231" spans="14:16" x14ac:dyDescent="0.25">
      <c r="N231" s="2">
        <v>43206</v>
      </c>
      <c r="O231" s="2">
        <v>43206</v>
      </c>
      <c r="P231" s="2">
        <v>44393</v>
      </c>
    </row>
    <row r="232" spans="14:16" x14ac:dyDescent="0.25">
      <c r="N232" s="2">
        <v>43207</v>
      </c>
      <c r="O232" s="2">
        <v>43207</v>
      </c>
      <c r="P232" s="2">
        <v>44394</v>
      </c>
    </row>
    <row r="233" spans="14:16" x14ac:dyDescent="0.25">
      <c r="N233" s="2">
        <v>43208</v>
      </c>
      <c r="O233" s="2">
        <v>43208</v>
      </c>
      <c r="P233" s="2">
        <v>44395</v>
      </c>
    </row>
    <row r="234" spans="14:16" x14ac:dyDescent="0.25">
      <c r="N234" s="2">
        <v>43209</v>
      </c>
      <c r="O234" s="2">
        <v>43209</v>
      </c>
      <c r="P234" s="2">
        <v>44396</v>
      </c>
    </row>
    <row r="235" spans="14:16" x14ac:dyDescent="0.25">
      <c r="N235" s="2">
        <v>43210</v>
      </c>
      <c r="O235" s="2">
        <v>43210</v>
      </c>
      <c r="P235" s="2">
        <v>44397</v>
      </c>
    </row>
    <row r="236" spans="14:16" x14ac:dyDescent="0.25">
      <c r="N236" s="2">
        <v>43211</v>
      </c>
      <c r="O236" s="2">
        <v>43211</v>
      </c>
      <c r="P236" s="2">
        <v>44398</v>
      </c>
    </row>
    <row r="237" spans="14:16" x14ac:dyDescent="0.25">
      <c r="N237" s="2">
        <v>43212</v>
      </c>
      <c r="O237" s="2">
        <v>43212</v>
      </c>
      <c r="P237" s="2">
        <v>44399</v>
      </c>
    </row>
    <row r="238" spans="14:16" x14ac:dyDescent="0.25">
      <c r="N238" s="2">
        <v>43213</v>
      </c>
      <c r="O238" s="2">
        <v>43213</v>
      </c>
      <c r="P238" s="2">
        <v>44400</v>
      </c>
    </row>
    <row r="239" spans="14:16" x14ac:dyDescent="0.25">
      <c r="N239" s="2">
        <v>43214</v>
      </c>
      <c r="O239" s="2">
        <v>43214</v>
      </c>
      <c r="P239" s="2">
        <v>44401</v>
      </c>
    </row>
    <row r="240" spans="14:16" x14ac:dyDescent="0.25">
      <c r="N240" s="2">
        <v>43215</v>
      </c>
      <c r="O240" s="2">
        <v>43215</v>
      </c>
      <c r="P240" s="2">
        <v>44402</v>
      </c>
    </row>
    <row r="241" spans="14:16" x14ac:dyDescent="0.25">
      <c r="N241" s="2">
        <v>43216</v>
      </c>
      <c r="O241" s="2">
        <v>43216</v>
      </c>
      <c r="P241" s="2">
        <v>44403</v>
      </c>
    </row>
    <row r="242" spans="14:16" x14ac:dyDescent="0.25">
      <c r="N242" s="2">
        <v>43217</v>
      </c>
      <c r="O242" s="2">
        <v>43217</v>
      </c>
      <c r="P242" s="2">
        <v>44404</v>
      </c>
    </row>
    <row r="243" spans="14:16" x14ac:dyDescent="0.25">
      <c r="N243" s="2">
        <v>43218</v>
      </c>
      <c r="O243" s="2">
        <v>43218</v>
      </c>
      <c r="P243" s="2">
        <v>44405</v>
      </c>
    </row>
    <row r="244" spans="14:16" x14ac:dyDescent="0.25">
      <c r="N244" s="2">
        <v>43219</v>
      </c>
      <c r="O244" s="2">
        <v>43219</v>
      </c>
      <c r="P244" s="2">
        <v>44406</v>
      </c>
    </row>
    <row r="245" spans="14:16" x14ac:dyDescent="0.25">
      <c r="N245" s="2">
        <v>43220</v>
      </c>
      <c r="O245" s="2">
        <v>43220</v>
      </c>
      <c r="P245" s="2">
        <v>44407</v>
      </c>
    </row>
    <row r="246" spans="14:16" x14ac:dyDescent="0.25">
      <c r="N246" s="2">
        <v>43221</v>
      </c>
      <c r="O246" s="2">
        <v>43221</v>
      </c>
      <c r="P246" s="2">
        <v>44408</v>
      </c>
    </row>
    <row r="247" spans="14:16" x14ac:dyDescent="0.25">
      <c r="N247" s="2">
        <v>43222</v>
      </c>
      <c r="O247" s="2">
        <v>43222</v>
      </c>
      <c r="P247" s="2">
        <v>44409</v>
      </c>
    </row>
    <row r="248" spans="14:16" x14ac:dyDescent="0.25">
      <c r="N248" s="2">
        <v>43223</v>
      </c>
      <c r="O248" s="2">
        <v>43223</v>
      </c>
      <c r="P248" s="2">
        <v>44410</v>
      </c>
    </row>
    <row r="249" spans="14:16" x14ac:dyDescent="0.25">
      <c r="N249" s="2">
        <v>43224</v>
      </c>
      <c r="O249" s="2">
        <v>43224</v>
      </c>
      <c r="P249" s="2">
        <v>44411</v>
      </c>
    </row>
    <row r="250" spans="14:16" x14ac:dyDescent="0.25">
      <c r="N250" s="2">
        <v>43225</v>
      </c>
      <c r="O250" s="2">
        <v>43225</v>
      </c>
      <c r="P250" s="2">
        <v>44412</v>
      </c>
    </row>
    <row r="251" spans="14:16" x14ac:dyDescent="0.25">
      <c r="N251" s="2">
        <v>43226</v>
      </c>
      <c r="O251" s="2">
        <v>43226</v>
      </c>
      <c r="P251" s="2">
        <v>44413</v>
      </c>
    </row>
    <row r="252" spans="14:16" x14ac:dyDescent="0.25">
      <c r="N252" s="2">
        <v>43227</v>
      </c>
      <c r="O252" s="2">
        <v>43227</v>
      </c>
      <c r="P252" s="2">
        <v>44414</v>
      </c>
    </row>
    <row r="253" spans="14:16" x14ac:dyDescent="0.25">
      <c r="N253" s="2">
        <v>43228</v>
      </c>
      <c r="O253" s="2">
        <v>43228</v>
      </c>
      <c r="P253" s="2">
        <v>44415</v>
      </c>
    </row>
    <row r="254" spans="14:16" x14ac:dyDescent="0.25">
      <c r="N254" s="2">
        <v>43229</v>
      </c>
      <c r="O254" s="2">
        <v>43229</v>
      </c>
      <c r="P254" s="2">
        <v>44416</v>
      </c>
    </row>
    <row r="255" spans="14:16" x14ac:dyDescent="0.25">
      <c r="N255" s="2">
        <v>43230</v>
      </c>
      <c r="O255" s="2">
        <v>43230</v>
      </c>
      <c r="P255" s="2">
        <v>44417</v>
      </c>
    </row>
    <row r="256" spans="14:16" x14ac:dyDescent="0.25">
      <c r="N256" s="2">
        <v>43231</v>
      </c>
      <c r="O256" s="2">
        <v>43231</v>
      </c>
      <c r="P256" s="2">
        <v>44418</v>
      </c>
    </row>
    <row r="257" spans="14:16" x14ac:dyDescent="0.25">
      <c r="N257" s="2">
        <v>43232</v>
      </c>
      <c r="O257" s="2">
        <v>43232</v>
      </c>
      <c r="P257" s="2">
        <v>44419</v>
      </c>
    </row>
    <row r="258" spans="14:16" x14ac:dyDescent="0.25">
      <c r="N258" s="2">
        <v>43233</v>
      </c>
      <c r="O258" s="2">
        <v>43233</v>
      </c>
      <c r="P258" s="2">
        <v>44420</v>
      </c>
    </row>
    <row r="259" spans="14:16" x14ac:dyDescent="0.25">
      <c r="N259" s="2">
        <v>43234</v>
      </c>
      <c r="O259" s="2">
        <v>43234</v>
      </c>
      <c r="P259" s="2">
        <v>44421</v>
      </c>
    </row>
    <row r="260" spans="14:16" x14ac:dyDescent="0.25">
      <c r="N260" s="2">
        <v>43235</v>
      </c>
      <c r="O260" s="2">
        <v>43235</v>
      </c>
      <c r="P260" s="2">
        <v>44422</v>
      </c>
    </row>
    <row r="261" spans="14:16" x14ac:dyDescent="0.25">
      <c r="N261" s="2">
        <v>43236</v>
      </c>
      <c r="O261" s="2">
        <v>43236</v>
      </c>
      <c r="P261" s="2">
        <v>44423</v>
      </c>
    </row>
    <row r="262" spans="14:16" x14ac:dyDescent="0.25">
      <c r="N262" s="2">
        <v>43237</v>
      </c>
      <c r="O262" s="2">
        <v>43237</v>
      </c>
      <c r="P262" s="2">
        <v>44424</v>
      </c>
    </row>
    <row r="263" spans="14:16" x14ac:dyDescent="0.25">
      <c r="N263" s="2">
        <v>43238</v>
      </c>
      <c r="O263" s="2">
        <v>43238</v>
      </c>
      <c r="P263" s="2">
        <v>44425</v>
      </c>
    </row>
    <row r="264" spans="14:16" x14ac:dyDescent="0.25">
      <c r="N264" s="2">
        <v>43239</v>
      </c>
      <c r="O264" s="2">
        <v>43239</v>
      </c>
      <c r="P264" s="2">
        <v>44426</v>
      </c>
    </row>
    <row r="265" spans="14:16" x14ac:dyDescent="0.25">
      <c r="N265" s="2">
        <v>43240</v>
      </c>
      <c r="O265" s="2">
        <v>43240</v>
      </c>
      <c r="P265" s="2">
        <v>44427</v>
      </c>
    </row>
    <row r="266" spans="14:16" x14ac:dyDescent="0.25">
      <c r="N266" s="2">
        <v>43241</v>
      </c>
      <c r="O266" s="2">
        <v>43241</v>
      </c>
      <c r="P266" s="2">
        <v>44428</v>
      </c>
    </row>
    <row r="267" spans="14:16" x14ac:dyDescent="0.25">
      <c r="N267" s="2">
        <v>43242</v>
      </c>
      <c r="O267" s="2">
        <v>43242</v>
      </c>
      <c r="P267" s="2">
        <v>44429</v>
      </c>
    </row>
    <row r="268" spans="14:16" x14ac:dyDescent="0.25">
      <c r="N268" s="2">
        <v>43243</v>
      </c>
      <c r="O268" s="2">
        <v>43243</v>
      </c>
      <c r="P268" s="2">
        <v>44430</v>
      </c>
    </row>
    <row r="269" spans="14:16" x14ac:dyDescent="0.25">
      <c r="N269" s="2">
        <v>43244</v>
      </c>
      <c r="O269" s="2">
        <v>43244</v>
      </c>
      <c r="P269" s="2">
        <v>44431</v>
      </c>
    </row>
    <row r="270" spans="14:16" x14ac:dyDescent="0.25">
      <c r="N270" s="2">
        <v>43245</v>
      </c>
      <c r="O270" s="2">
        <v>43245</v>
      </c>
      <c r="P270" s="2">
        <v>44432</v>
      </c>
    </row>
    <row r="271" spans="14:16" x14ac:dyDescent="0.25">
      <c r="N271" s="2">
        <v>43246</v>
      </c>
      <c r="O271" s="2">
        <v>43246</v>
      </c>
      <c r="P271" s="2">
        <v>44433</v>
      </c>
    </row>
    <row r="272" spans="14:16" x14ac:dyDescent="0.25">
      <c r="N272" s="2">
        <v>43247</v>
      </c>
      <c r="O272" s="2">
        <v>43247</v>
      </c>
      <c r="P272" s="2">
        <v>44434</v>
      </c>
    </row>
    <row r="273" spans="14:16" x14ac:dyDescent="0.25">
      <c r="N273" s="2">
        <v>43248</v>
      </c>
      <c r="O273" s="2">
        <v>43248</v>
      </c>
      <c r="P273" s="2">
        <v>44435</v>
      </c>
    </row>
    <row r="274" spans="14:16" x14ac:dyDescent="0.25">
      <c r="N274" s="2">
        <v>43249</v>
      </c>
      <c r="O274" s="2">
        <v>43249</v>
      </c>
      <c r="P274" s="2">
        <v>44436</v>
      </c>
    </row>
    <row r="275" spans="14:16" x14ac:dyDescent="0.25">
      <c r="N275" s="2">
        <v>43250</v>
      </c>
      <c r="O275" s="2">
        <v>43250</v>
      </c>
      <c r="P275" s="2">
        <v>44437</v>
      </c>
    </row>
    <row r="276" spans="14:16" x14ac:dyDescent="0.25">
      <c r="N276" s="2">
        <v>43251</v>
      </c>
      <c r="O276" s="2">
        <v>43251</v>
      </c>
      <c r="P276" s="2">
        <v>44438</v>
      </c>
    </row>
    <row r="277" spans="14:16" x14ac:dyDescent="0.25">
      <c r="N277" s="2">
        <v>43252</v>
      </c>
      <c r="O277" s="2">
        <v>43252</v>
      </c>
      <c r="P277" s="2">
        <v>44439</v>
      </c>
    </row>
    <row r="278" spans="14:16" x14ac:dyDescent="0.25">
      <c r="N278" s="2">
        <v>43253</v>
      </c>
      <c r="O278" s="2">
        <v>43253</v>
      </c>
      <c r="P278" s="2">
        <v>44440</v>
      </c>
    </row>
    <row r="279" spans="14:16" x14ac:dyDescent="0.25">
      <c r="N279" s="2">
        <v>43254</v>
      </c>
      <c r="O279" s="2">
        <v>43254</v>
      </c>
      <c r="P279" s="2">
        <v>44441</v>
      </c>
    </row>
    <row r="280" spans="14:16" x14ac:dyDescent="0.25">
      <c r="N280" s="2">
        <v>43255</v>
      </c>
      <c r="O280" s="2">
        <v>43255</v>
      </c>
      <c r="P280" s="2">
        <v>44442</v>
      </c>
    </row>
    <row r="281" spans="14:16" x14ac:dyDescent="0.25">
      <c r="N281" s="2">
        <v>43256</v>
      </c>
      <c r="O281" s="2">
        <v>43256</v>
      </c>
      <c r="P281" s="2">
        <v>44443</v>
      </c>
    </row>
    <row r="282" spans="14:16" x14ac:dyDescent="0.25">
      <c r="N282" s="2">
        <v>43257</v>
      </c>
      <c r="O282" s="2">
        <v>43257</v>
      </c>
      <c r="P282" s="2">
        <v>44444</v>
      </c>
    </row>
    <row r="283" spans="14:16" x14ac:dyDescent="0.25">
      <c r="N283" s="2">
        <v>43258</v>
      </c>
      <c r="O283" s="2">
        <v>43258</v>
      </c>
      <c r="P283" s="2">
        <v>44445</v>
      </c>
    </row>
    <row r="284" spans="14:16" x14ac:dyDescent="0.25">
      <c r="N284" s="2">
        <v>43259</v>
      </c>
      <c r="O284" s="2">
        <v>43259</v>
      </c>
      <c r="P284" s="2">
        <v>44446</v>
      </c>
    </row>
    <row r="285" spans="14:16" x14ac:dyDescent="0.25">
      <c r="N285" s="2">
        <v>43260</v>
      </c>
      <c r="O285" s="2">
        <v>43260</v>
      </c>
      <c r="P285" s="2">
        <v>44447</v>
      </c>
    </row>
    <row r="286" spans="14:16" x14ac:dyDescent="0.25">
      <c r="N286" s="2">
        <v>43261</v>
      </c>
      <c r="O286" s="2">
        <v>43261</v>
      </c>
      <c r="P286" s="2">
        <v>44448</v>
      </c>
    </row>
    <row r="287" spans="14:16" x14ac:dyDescent="0.25">
      <c r="N287" s="2">
        <v>43262</v>
      </c>
      <c r="O287" s="2">
        <v>43262</v>
      </c>
      <c r="P287" s="2">
        <v>44449</v>
      </c>
    </row>
    <row r="288" spans="14:16" x14ac:dyDescent="0.25">
      <c r="N288" s="2">
        <v>43263</v>
      </c>
      <c r="O288" s="2">
        <v>43263</v>
      </c>
      <c r="P288" s="2">
        <v>44450</v>
      </c>
    </row>
    <row r="289" spans="14:16" x14ac:dyDescent="0.25">
      <c r="N289" s="2">
        <v>43264</v>
      </c>
      <c r="O289" s="2">
        <v>43264</v>
      </c>
      <c r="P289" s="2">
        <v>44451</v>
      </c>
    </row>
    <row r="290" spans="14:16" x14ac:dyDescent="0.25">
      <c r="N290" s="2">
        <v>43265</v>
      </c>
      <c r="O290" s="2">
        <v>43265</v>
      </c>
      <c r="P290" s="2">
        <v>44452</v>
      </c>
    </row>
    <row r="291" spans="14:16" x14ac:dyDescent="0.25">
      <c r="N291" s="2">
        <v>43266</v>
      </c>
      <c r="O291" s="2">
        <v>43266</v>
      </c>
      <c r="P291" s="2">
        <v>44453</v>
      </c>
    </row>
    <row r="292" spans="14:16" x14ac:dyDescent="0.25">
      <c r="N292" s="2">
        <v>43267</v>
      </c>
      <c r="O292" s="2">
        <v>43267</v>
      </c>
      <c r="P292" s="2">
        <v>44454</v>
      </c>
    </row>
    <row r="293" spans="14:16" x14ac:dyDescent="0.25">
      <c r="N293" s="2">
        <v>43268</v>
      </c>
      <c r="O293" s="2">
        <v>43268</v>
      </c>
      <c r="P293" s="2">
        <v>44455</v>
      </c>
    </row>
    <row r="294" spans="14:16" x14ac:dyDescent="0.25">
      <c r="N294" s="2">
        <v>43269</v>
      </c>
      <c r="O294" s="2">
        <v>43269</v>
      </c>
      <c r="P294" s="2">
        <v>44456</v>
      </c>
    </row>
    <row r="295" spans="14:16" x14ac:dyDescent="0.25">
      <c r="N295" s="2">
        <v>43270</v>
      </c>
      <c r="O295" s="2">
        <v>43270</v>
      </c>
      <c r="P295" s="2">
        <v>44457</v>
      </c>
    </row>
    <row r="296" spans="14:16" x14ac:dyDescent="0.25">
      <c r="N296" s="2">
        <v>43271</v>
      </c>
      <c r="O296" s="2">
        <v>43271</v>
      </c>
      <c r="P296" s="2">
        <v>44458</v>
      </c>
    </row>
    <row r="297" spans="14:16" x14ac:dyDescent="0.25">
      <c r="N297" s="2">
        <v>43272</v>
      </c>
      <c r="O297" s="2">
        <v>43272</v>
      </c>
      <c r="P297" s="2">
        <v>44459</v>
      </c>
    </row>
    <row r="298" spans="14:16" x14ac:dyDescent="0.25">
      <c r="N298" s="2">
        <v>43273</v>
      </c>
      <c r="O298" s="2">
        <v>43273</v>
      </c>
      <c r="P298" s="2">
        <v>44460</v>
      </c>
    </row>
    <row r="299" spans="14:16" x14ac:dyDescent="0.25">
      <c r="N299" s="2">
        <v>43274</v>
      </c>
      <c r="O299" s="2">
        <v>43274</v>
      </c>
      <c r="P299" s="2">
        <v>44461</v>
      </c>
    </row>
    <row r="300" spans="14:16" x14ac:dyDescent="0.25">
      <c r="N300" s="2">
        <v>43275</v>
      </c>
      <c r="O300" s="2">
        <v>43275</v>
      </c>
      <c r="P300" s="2">
        <v>44462</v>
      </c>
    </row>
    <row r="301" spans="14:16" x14ac:dyDescent="0.25">
      <c r="N301" s="2">
        <v>43276</v>
      </c>
      <c r="O301" s="2">
        <v>43276</v>
      </c>
      <c r="P301" s="2">
        <v>44463</v>
      </c>
    </row>
    <row r="302" spans="14:16" x14ac:dyDescent="0.25">
      <c r="N302" s="2">
        <v>43277</v>
      </c>
      <c r="O302" s="2">
        <v>43277</v>
      </c>
      <c r="P302" s="2">
        <v>44464</v>
      </c>
    </row>
    <row r="303" spans="14:16" x14ac:dyDescent="0.25">
      <c r="N303" s="2">
        <v>43278</v>
      </c>
      <c r="O303" s="2">
        <v>43278</v>
      </c>
      <c r="P303" s="2">
        <v>44465</v>
      </c>
    </row>
    <row r="304" spans="14:16" x14ac:dyDescent="0.25">
      <c r="N304" s="2">
        <v>43279</v>
      </c>
      <c r="O304" s="2">
        <v>43279</v>
      </c>
      <c r="P304" s="2">
        <v>44466</v>
      </c>
    </row>
    <row r="305" spans="14:16" x14ac:dyDescent="0.25">
      <c r="N305" s="2">
        <v>43280</v>
      </c>
      <c r="O305" s="2">
        <v>43280</v>
      </c>
      <c r="P305" s="2">
        <v>44467</v>
      </c>
    </row>
    <row r="306" spans="14:16" x14ac:dyDescent="0.25">
      <c r="N306" s="2">
        <v>43281</v>
      </c>
      <c r="O306" s="2">
        <v>43281</v>
      </c>
      <c r="P306" s="2">
        <v>44468</v>
      </c>
    </row>
    <row r="307" spans="14:16" x14ac:dyDescent="0.25">
      <c r="N307" s="2">
        <v>43282</v>
      </c>
      <c r="O307" s="2">
        <v>43282</v>
      </c>
      <c r="P307" s="2">
        <v>44469</v>
      </c>
    </row>
    <row r="308" spans="14:16" x14ac:dyDescent="0.25">
      <c r="N308" s="2">
        <v>43283</v>
      </c>
      <c r="O308" s="2">
        <v>43283</v>
      </c>
      <c r="P308" s="2">
        <v>44470</v>
      </c>
    </row>
    <row r="309" spans="14:16" x14ac:dyDescent="0.25">
      <c r="N309" s="2">
        <v>43284</v>
      </c>
      <c r="O309" s="2">
        <v>43284</v>
      </c>
      <c r="P309" s="2">
        <v>44471</v>
      </c>
    </row>
    <row r="310" spans="14:16" x14ac:dyDescent="0.25">
      <c r="N310" s="2">
        <v>43285</v>
      </c>
      <c r="O310" s="2">
        <v>43285</v>
      </c>
      <c r="P310" s="2">
        <v>44472</v>
      </c>
    </row>
    <row r="311" spans="14:16" x14ac:dyDescent="0.25">
      <c r="N311" s="2">
        <v>43286</v>
      </c>
      <c r="O311" s="2">
        <v>43286</v>
      </c>
      <c r="P311" s="2">
        <v>44473</v>
      </c>
    </row>
    <row r="312" spans="14:16" x14ac:dyDescent="0.25">
      <c r="N312" s="2">
        <v>43287</v>
      </c>
      <c r="O312" s="2">
        <v>43287</v>
      </c>
      <c r="P312" s="2">
        <v>44474</v>
      </c>
    </row>
    <row r="313" spans="14:16" x14ac:dyDescent="0.25">
      <c r="N313" s="2">
        <v>43288</v>
      </c>
      <c r="O313" s="2">
        <v>43288</v>
      </c>
      <c r="P313" s="2">
        <v>44475</v>
      </c>
    </row>
    <row r="314" spans="14:16" x14ac:dyDescent="0.25">
      <c r="N314" s="2">
        <v>43289</v>
      </c>
      <c r="O314" s="2">
        <v>43289</v>
      </c>
      <c r="P314" s="2">
        <v>44476</v>
      </c>
    </row>
    <row r="315" spans="14:16" x14ac:dyDescent="0.25">
      <c r="N315" s="2">
        <v>43290</v>
      </c>
      <c r="O315" s="2">
        <v>43290</v>
      </c>
      <c r="P315" s="2">
        <v>44477</v>
      </c>
    </row>
    <row r="316" spans="14:16" x14ac:dyDescent="0.25">
      <c r="N316" s="2">
        <v>43291</v>
      </c>
      <c r="O316" s="2">
        <v>43291</v>
      </c>
      <c r="P316" s="2">
        <v>44478</v>
      </c>
    </row>
    <row r="317" spans="14:16" x14ac:dyDescent="0.25">
      <c r="N317" s="2">
        <v>43292</v>
      </c>
      <c r="O317" s="2">
        <v>43292</v>
      </c>
      <c r="P317" s="2">
        <v>44479</v>
      </c>
    </row>
    <row r="318" spans="14:16" x14ac:dyDescent="0.25">
      <c r="N318" s="2">
        <v>43293</v>
      </c>
      <c r="O318" s="2">
        <v>43293</v>
      </c>
      <c r="P318" s="2">
        <v>44480</v>
      </c>
    </row>
    <row r="319" spans="14:16" x14ac:dyDescent="0.25">
      <c r="N319" s="2">
        <v>43294</v>
      </c>
      <c r="O319" s="2">
        <v>43294</v>
      </c>
      <c r="P319" s="2">
        <v>44481</v>
      </c>
    </row>
    <row r="320" spans="14:16" x14ac:dyDescent="0.25">
      <c r="N320" s="2">
        <v>43295</v>
      </c>
      <c r="O320" s="2">
        <v>43295</v>
      </c>
      <c r="P320" s="2">
        <v>44482</v>
      </c>
    </row>
    <row r="321" spans="14:16" x14ac:dyDescent="0.25">
      <c r="N321" s="2">
        <v>43296</v>
      </c>
      <c r="O321" s="2">
        <v>43296</v>
      </c>
      <c r="P321" s="2">
        <v>44483</v>
      </c>
    </row>
    <row r="322" spans="14:16" x14ac:dyDescent="0.25">
      <c r="N322" s="2">
        <v>43297</v>
      </c>
      <c r="O322" s="2">
        <v>43297</v>
      </c>
      <c r="P322" s="2">
        <v>44484</v>
      </c>
    </row>
    <row r="323" spans="14:16" x14ac:dyDescent="0.25">
      <c r="N323" s="2">
        <v>43298</v>
      </c>
      <c r="O323" s="2">
        <v>43298</v>
      </c>
      <c r="P323" s="2">
        <v>44485</v>
      </c>
    </row>
    <row r="324" spans="14:16" x14ac:dyDescent="0.25">
      <c r="N324" s="2">
        <v>43299</v>
      </c>
      <c r="O324" s="2">
        <v>43299</v>
      </c>
      <c r="P324" s="2">
        <v>44486</v>
      </c>
    </row>
    <row r="325" spans="14:16" x14ac:dyDescent="0.25">
      <c r="N325" s="2">
        <v>43300</v>
      </c>
      <c r="O325" s="2">
        <v>43300</v>
      </c>
      <c r="P325" s="2">
        <v>44487</v>
      </c>
    </row>
    <row r="326" spans="14:16" x14ac:dyDescent="0.25">
      <c r="N326" s="2">
        <v>43301</v>
      </c>
      <c r="O326" s="2">
        <v>43301</v>
      </c>
      <c r="P326" s="2">
        <v>44488</v>
      </c>
    </row>
    <row r="327" spans="14:16" x14ac:dyDescent="0.25">
      <c r="N327" s="2">
        <v>43302</v>
      </c>
      <c r="O327" s="2">
        <v>43302</v>
      </c>
      <c r="P327" s="2">
        <v>44489</v>
      </c>
    </row>
    <row r="328" spans="14:16" x14ac:dyDescent="0.25">
      <c r="N328" s="2">
        <v>43303</v>
      </c>
      <c r="O328" s="2">
        <v>43303</v>
      </c>
      <c r="P328" s="2">
        <v>44490</v>
      </c>
    </row>
    <row r="329" spans="14:16" x14ac:dyDescent="0.25">
      <c r="N329" s="2">
        <v>43304</v>
      </c>
      <c r="O329" s="2">
        <v>43304</v>
      </c>
      <c r="P329" s="2">
        <v>44491</v>
      </c>
    </row>
    <row r="330" spans="14:16" x14ac:dyDescent="0.25">
      <c r="N330" s="2">
        <v>43305</v>
      </c>
      <c r="O330" s="2">
        <v>43305</v>
      </c>
      <c r="P330" s="2">
        <v>44492</v>
      </c>
    </row>
    <row r="331" spans="14:16" x14ac:dyDescent="0.25">
      <c r="N331" s="2">
        <v>43306</v>
      </c>
      <c r="O331" s="2">
        <v>43306</v>
      </c>
      <c r="P331" s="2">
        <v>44493</v>
      </c>
    </row>
    <row r="332" spans="14:16" x14ac:dyDescent="0.25">
      <c r="N332" s="2">
        <v>43307</v>
      </c>
      <c r="O332" s="2">
        <v>43307</v>
      </c>
      <c r="P332" s="2">
        <v>44494</v>
      </c>
    </row>
    <row r="333" spans="14:16" x14ac:dyDescent="0.25">
      <c r="N333" s="2">
        <v>43308</v>
      </c>
      <c r="O333" s="2">
        <v>43308</v>
      </c>
      <c r="P333" s="2">
        <v>44495</v>
      </c>
    </row>
    <row r="334" spans="14:16" x14ac:dyDescent="0.25">
      <c r="N334" s="2">
        <v>43309</v>
      </c>
      <c r="O334" s="2">
        <v>43309</v>
      </c>
      <c r="P334" s="2">
        <v>44496</v>
      </c>
    </row>
    <row r="335" spans="14:16" x14ac:dyDescent="0.25">
      <c r="N335" s="2">
        <v>43310</v>
      </c>
      <c r="O335" s="2">
        <v>43310</v>
      </c>
      <c r="P335" s="2">
        <v>44497</v>
      </c>
    </row>
    <row r="336" spans="14:16" x14ac:dyDescent="0.25">
      <c r="N336" s="2">
        <v>43311</v>
      </c>
      <c r="O336" s="2">
        <v>43311</v>
      </c>
      <c r="P336" s="2">
        <v>44498</v>
      </c>
    </row>
    <row r="337" spans="14:16" x14ac:dyDescent="0.25">
      <c r="N337" s="2">
        <v>43312</v>
      </c>
      <c r="O337" s="2">
        <v>43312</v>
      </c>
      <c r="P337" s="2">
        <v>44499</v>
      </c>
    </row>
    <row r="338" spans="14:16" x14ac:dyDescent="0.25">
      <c r="N338" s="2">
        <v>43313</v>
      </c>
      <c r="O338" s="2">
        <v>43313</v>
      </c>
      <c r="P338" s="2">
        <v>44500</v>
      </c>
    </row>
    <row r="339" spans="14:16" x14ac:dyDescent="0.25">
      <c r="N339" s="2">
        <v>43314</v>
      </c>
      <c r="O339" s="2">
        <v>43314</v>
      </c>
      <c r="P339" s="2">
        <v>44501</v>
      </c>
    </row>
    <row r="340" spans="14:16" x14ac:dyDescent="0.25">
      <c r="N340" s="2">
        <v>43315</v>
      </c>
      <c r="O340" s="2">
        <v>43315</v>
      </c>
      <c r="P340" s="2">
        <v>44502</v>
      </c>
    </row>
    <row r="341" spans="14:16" x14ac:dyDescent="0.25">
      <c r="N341" s="2">
        <v>43316</v>
      </c>
      <c r="O341" s="2">
        <v>43316</v>
      </c>
      <c r="P341" s="2">
        <v>44503</v>
      </c>
    </row>
    <row r="342" spans="14:16" x14ac:dyDescent="0.25">
      <c r="N342" s="2">
        <v>43317</v>
      </c>
      <c r="O342" s="2">
        <v>43317</v>
      </c>
      <c r="P342" s="2">
        <v>44504</v>
      </c>
    </row>
    <row r="343" spans="14:16" x14ac:dyDescent="0.25">
      <c r="N343" s="2">
        <v>43318</v>
      </c>
      <c r="O343" s="2">
        <v>43318</v>
      </c>
      <c r="P343" s="2">
        <v>44505</v>
      </c>
    </row>
    <row r="344" spans="14:16" x14ac:dyDescent="0.25">
      <c r="N344" s="2">
        <v>43319</v>
      </c>
      <c r="O344" s="2">
        <v>43319</v>
      </c>
      <c r="P344" s="2">
        <v>44506</v>
      </c>
    </row>
    <row r="345" spans="14:16" x14ac:dyDescent="0.25">
      <c r="N345" s="2">
        <v>43320</v>
      </c>
      <c r="O345" s="2">
        <v>43320</v>
      </c>
      <c r="P345" s="2">
        <v>44507</v>
      </c>
    </row>
    <row r="346" spans="14:16" x14ac:dyDescent="0.25">
      <c r="N346" s="2">
        <v>43321</v>
      </c>
      <c r="O346" s="2">
        <v>43321</v>
      </c>
      <c r="P346" s="2">
        <v>44508</v>
      </c>
    </row>
    <row r="347" spans="14:16" x14ac:dyDescent="0.25">
      <c r="N347" s="2">
        <v>43322</v>
      </c>
      <c r="O347" s="2">
        <v>43322</v>
      </c>
      <c r="P347" s="2">
        <v>44509</v>
      </c>
    </row>
    <row r="348" spans="14:16" x14ac:dyDescent="0.25">
      <c r="N348" s="2">
        <v>43323</v>
      </c>
      <c r="O348" s="2">
        <v>43323</v>
      </c>
      <c r="P348" s="2">
        <v>44510</v>
      </c>
    </row>
    <row r="349" spans="14:16" x14ac:dyDescent="0.25">
      <c r="N349" s="2">
        <v>43324</v>
      </c>
      <c r="O349" s="2">
        <v>43324</v>
      </c>
      <c r="P349" s="2">
        <v>44511</v>
      </c>
    </row>
    <row r="350" spans="14:16" x14ac:dyDescent="0.25">
      <c r="N350" s="2">
        <v>43325</v>
      </c>
      <c r="O350" s="2">
        <v>43325</v>
      </c>
      <c r="P350" s="2">
        <v>44512</v>
      </c>
    </row>
    <row r="351" spans="14:16" x14ac:dyDescent="0.25">
      <c r="N351" s="2">
        <v>43326</v>
      </c>
      <c r="O351" s="2">
        <v>43326</v>
      </c>
      <c r="P351" s="2">
        <v>44513</v>
      </c>
    </row>
    <row r="352" spans="14:16" x14ac:dyDescent="0.25">
      <c r="N352" s="2">
        <v>43327</v>
      </c>
      <c r="O352" s="2">
        <v>43327</v>
      </c>
      <c r="P352" s="2">
        <v>44514</v>
      </c>
    </row>
    <row r="353" spans="14:16" x14ac:dyDescent="0.25">
      <c r="N353" s="2">
        <v>43328</v>
      </c>
      <c r="O353" s="2">
        <v>43328</v>
      </c>
      <c r="P353" s="2">
        <v>44515</v>
      </c>
    </row>
    <row r="354" spans="14:16" x14ac:dyDescent="0.25">
      <c r="N354" s="2">
        <v>43329</v>
      </c>
      <c r="O354" s="2">
        <v>43329</v>
      </c>
      <c r="P354" s="2">
        <v>44516</v>
      </c>
    </row>
    <row r="355" spans="14:16" x14ac:dyDescent="0.25">
      <c r="N355" s="2">
        <v>43330</v>
      </c>
      <c r="O355" s="2">
        <v>43330</v>
      </c>
      <c r="P355" s="2">
        <v>44517</v>
      </c>
    </row>
    <row r="356" spans="14:16" x14ac:dyDescent="0.25">
      <c r="N356" s="2">
        <v>43331</v>
      </c>
      <c r="O356" s="2">
        <v>43331</v>
      </c>
      <c r="P356" s="2">
        <v>44518</v>
      </c>
    </row>
    <row r="357" spans="14:16" x14ac:dyDescent="0.25">
      <c r="N357" s="2">
        <v>43332</v>
      </c>
      <c r="O357" s="2">
        <v>43332</v>
      </c>
      <c r="P357" s="2">
        <v>44519</v>
      </c>
    </row>
    <row r="358" spans="14:16" x14ac:dyDescent="0.25">
      <c r="N358" s="2">
        <v>43333</v>
      </c>
      <c r="O358" s="2">
        <v>43333</v>
      </c>
      <c r="P358" s="2">
        <v>44520</v>
      </c>
    </row>
    <row r="359" spans="14:16" x14ac:dyDescent="0.25">
      <c r="N359" s="2">
        <v>43334</v>
      </c>
      <c r="O359" s="2">
        <v>43334</v>
      </c>
      <c r="P359" s="2">
        <v>44521</v>
      </c>
    </row>
    <row r="360" spans="14:16" x14ac:dyDescent="0.25">
      <c r="N360" s="2">
        <v>43335</v>
      </c>
      <c r="O360" s="2">
        <v>43335</v>
      </c>
      <c r="P360" s="2">
        <v>44522</v>
      </c>
    </row>
    <row r="361" spans="14:16" x14ac:dyDescent="0.25">
      <c r="N361" s="2">
        <v>43336</v>
      </c>
      <c r="O361" s="2">
        <v>43336</v>
      </c>
      <c r="P361" s="2">
        <v>44523</v>
      </c>
    </row>
    <row r="362" spans="14:16" x14ac:dyDescent="0.25">
      <c r="N362" s="2">
        <v>43337</v>
      </c>
      <c r="O362" s="2">
        <v>43337</v>
      </c>
      <c r="P362" s="2">
        <v>44524</v>
      </c>
    </row>
    <row r="363" spans="14:16" x14ac:dyDescent="0.25">
      <c r="N363" s="2">
        <v>43338</v>
      </c>
      <c r="O363" s="2">
        <v>43338</v>
      </c>
      <c r="P363" s="2">
        <v>44525</v>
      </c>
    </row>
    <row r="364" spans="14:16" x14ac:dyDescent="0.25">
      <c r="N364" s="2">
        <v>43339</v>
      </c>
      <c r="O364" s="2">
        <v>43339</v>
      </c>
      <c r="P364" s="2">
        <v>44526</v>
      </c>
    </row>
    <row r="365" spans="14:16" x14ac:dyDescent="0.25">
      <c r="N365" s="2">
        <v>43340</v>
      </c>
      <c r="O365" s="2">
        <v>43340</v>
      </c>
      <c r="P365" s="2">
        <v>44527</v>
      </c>
    </row>
    <row r="366" spans="14:16" x14ac:dyDescent="0.25">
      <c r="N366" s="2">
        <v>43341</v>
      </c>
      <c r="O366" s="2">
        <v>43341</v>
      </c>
      <c r="P366" s="2">
        <v>44528</v>
      </c>
    </row>
    <row r="367" spans="14:16" x14ac:dyDescent="0.25">
      <c r="N367" s="2">
        <v>43342</v>
      </c>
      <c r="O367" s="2">
        <v>43342</v>
      </c>
      <c r="P367" s="2">
        <v>44529</v>
      </c>
    </row>
    <row r="368" spans="14:16" x14ac:dyDescent="0.25">
      <c r="N368" s="2">
        <v>43343</v>
      </c>
      <c r="O368" s="2">
        <v>43343</v>
      </c>
      <c r="P368" s="2">
        <v>44530</v>
      </c>
    </row>
    <row r="369" spans="14:16" x14ac:dyDescent="0.25">
      <c r="N369" s="2">
        <v>43344</v>
      </c>
      <c r="O369" s="2">
        <v>43344</v>
      </c>
      <c r="P369" s="2">
        <v>44531</v>
      </c>
    </row>
    <row r="370" spans="14:16" x14ac:dyDescent="0.25">
      <c r="N370" s="2">
        <v>43345</v>
      </c>
      <c r="O370" s="2">
        <v>43345</v>
      </c>
      <c r="P370" s="2">
        <v>44532</v>
      </c>
    </row>
    <row r="371" spans="14:16" x14ac:dyDescent="0.25">
      <c r="N371" s="2">
        <v>43346</v>
      </c>
      <c r="O371" s="2">
        <v>43346</v>
      </c>
      <c r="P371" s="2">
        <v>44533</v>
      </c>
    </row>
    <row r="372" spans="14:16" x14ac:dyDescent="0.25">
      <c r="N372" s="2">
        <v>43347</v>
      </c>
      <c r="O372" s="2">
        <v>43347</v>
      </c>
      <c r="P372" s="2">
        <v>44534</v>
      </c>
    </row>
    <row r="373" spans="14:16" x14ac:dyDescent="0.25">
      <c r="N373" s="2">
        <v>43348</v>
      </c>
      <c r="O373" s="2">
        <v>43348</v>
      </c>
      <c r="P373" s="2">
        <v>44535</v>
      </c>
    </row>
    <row r="374" spans="14:16" x14ac:dyDescent="0.25">
      <c r="N374" s="2">
        <v>43349</v>
      </c>
      <c r="O374" s="2">
        <v>43349</v>
      </c>
      <c r="P374" s="2">
        <v>44536</v>
      </c>
    </row>
    <row r="375" spans="14:16" x14ac:dyDescent="0.25">
      <c r="N375" s="2">
        <v>43350</v>
      </c>
      <c r="O375" s="2">
        <v>43350</v>
      </c>
      <c r="P375" s="2">
        <v>44537</v>
      </c>
    </row>
    <row r="376" spans="14:16" x14ac:dyDescent="0.25">
      <c r="N376" s="2">
        <v>43351</v>
      </c>
      <c r="O376" s="2">
        <v>43351</v>
      </c>
      <c r="P376" s="2">
        <v>44538</v>
      </c>
    </row>
    <row r="377" spans="14:16" x14ac:dyDescent="0.25">
      <c r="N377" s="2">
        <v>43352</v>
      </c>
      <c r="O377" s="2">
        <v>43352</v>
      </c>
      <c r="P377" s="2">
        <v>44539</v>
      </c>
    </row>
    <row r="378" spans="14:16" x14ac:dyDescent="0.25">
      <c r="N378" s="2">
        <v>43353</v>
      </c>
      <c r="O378" s="2">
        <v>43353</v>
      </c>
      <c r="P378" s="2">
        <v>44540</v>
      </c>
    </row>
    <row r="379" spans="14:16" x14ac:dyDescent="0.25">
      <c r="N379" s="2">
        <v>43354</v>
      </c>
      <c r="O379" s="2">
        <v>43354</v>
      </c>
      <c r="P379" s="2">
        <v>44541</v>
      </c>
    </row>
    <row r="380" spans="14:16" x14ac:dyDescent="0.25">
      <c r="N380" s="2">
        <v>43355</v>
      </c>
      <c r="O380" s="2">
        <v>43355</v>
      </c>
      <c r="P380" s="2">
        <v>44542</v>
      </c>
    </row>
    <row r="381" spans="14:16" x14ac:dyDescent="0.25">
      <c r="N381" s="2">
        <v>43356</v>
      </c>
      <c r="O381" s="2">
        <v>43356</v>
      </c>
      <c r="P381" s="2">
        <v>44543</v>
      </c>
    </row>
    <row r="382" spans="14:16" x14ac:dyDescent="0.25">
      <c r="N382" s="2">
        <v>43357</v>
      </c>
      <c r="O382" s="2">
        <v>43357</v>
      </c>
      <c r="P382" s="2">
        <v>44544</v>
      </c>
    </row>
    <row r="383" spans="14:16" x14ac:dyDescent="0.25">
      <c r="N383" s="2">
        <v>43358</v>
      </c>
      <c r="O383" s="2">
        <v>43358</v>
      </c>
      <c r="P383" s="2">
        <v>44545</v>
      </c>
    </row>
    <row r="384" spans="14:16" x14ac:dyDescent="0.25">
      <c r="N384" s="2">
        <v>43359</v>
      </c>
      <c r="O384" s="2">
        <v>43359</v>
      </c>
      <c r="P384" s="2">
        <v>44546</v>
      </c>
    </row>
    <row r="385" spans="14:16" x14ac:dyDescent="0.25">
      <c r="N385" s="2">
        <v>43360</v>
      </c>
      <c r="O385" s="2">
        <v>43360</v>
      </c>
      <c r="P385" s="2">
        <v>44547</v>
      </c>
    </row>
    <row r="386" spans="14:16" x14ac:dyDescent="0.25">
      <c r="N386" s="2">
        <v>43361</v>
      </c>
      <c r="O386" s="2">
        <v>43361</v>
      </c>
      <c r="P386" s="2">
        <v>44548</v>
      </c>
    </row>
    <row r="387" spans="14:16" x14ac:dyDescent="0.25">
      <c r="N387" s="2">
        <v>43362</v>
      </c>
      <c r="O387" s="2">
        <v>43362</v>
      </c>
      <c r="P387" s="2">
        <v>44549</v>
      </c>
    </row>
    <row r="388" spans="14:16" x14ac:dyDescent="0.25">
      <c r="N388" s="2">
        <v>43363</v>
      </c>
      <c r="O388" s="2">
        <v>43363</v>
      </c>
      <c r="P388" s="2">
        <v>44550</v>
      </c>
    </row>
    <row r="389" spans="14:16" x14ac:dyDescent="0.25">
      <c r="N389" s="2">
        <v>43364</v>
      </c>
      <c r="O389" s="2">
        <v>43364</v>
      </c>
      <c r="P389" s="2">
        <v>44551</v>
      </c>
    </row>
    <row r="390" spans="14:16" x14ac:dyDescent="0.25">
      <c r="N390" s="2">
        <v>43365</v>
      </c>
      <c r="O390" s="2">
        <v>43365</v>
      </c>
      <c r="P390" s="2">
        <v>44552</v>
      </c>
    </row>
    <row r="391" spans="14:16" x14ac:dyDescent="0.25">
      <c r="N391" s="2">
        <v>43366</v>
      </c>
      <c r="O391" s="2">
        <v>43366</v>
      </c>
      <c r="P391" s="2">
        <v>44553</v>
      </c>
    </row>
    <row r="392" spans="14:16" x14ac:dyDescent="0.25">
      <c r="N392" s="2">
        <v>43367</v>
      </c>
      <c r="O392" s="2">
        <v>43367</v>
      </c>
      <c r="P392" s="2">
        <v>44554</v>
      </c>
    </row>
    <row r="393" spans="14:16" x14ac:dyDescent="0.25">
      <c r="N393" s="2">
        <v>43368</v>
      </c>
      <c r="O393" s="2">
        <v>43368</v>
      </c>
      <c r="P393" s="2">
        <v>44555</v>
      </c>
    </row>
    <row r="394" spans="14:16" x14ac:dyDescent="0.25">
      <c r="N394" s="2">
        <v>43369</v>
      </c>
      <c r="O394" s="2">
        <v>43369</v>
      </c>
      <c r="P394" s="2">
        <v>44556</v>
      </c>
    </row>
    <row r="395" spans="14:16" x14ac:dyDescent="0.25">
      <c r="N395" s="2">
        <v>43370</v>
      </c>
      <c r="O395" s="2">
        <v>43370</v>
      </c>
      <c r="P395" s="2">
        <v>44557</v>
      </c>
    </row>
    <row r="396" spans="14:16" x14ac:dyDescent="0.25">
      <c r="N396" s="2">
        <v>43371</v>
      </c>
      <c r="O396" s="2">
        <v>43371</v>
      </c>
      <c r="P396" s="2">
        <v>44558</v>
      </c>
    </row>
    <row r="397" spans="14:16" x14ac:dyDescent="0.25">
      <c r="N397" s="2">
        <v>43372</v>
      </c>
      <c r="O397" s="2">
        <v>43372</v>
      </c>
      <c r="P397" s="2">
        <v>44559</v>
      </c>
    </row>
    <row r="398" spans="14:16" x14ac:dyDescent="0.25">
      <c r="N398" s="2">
        <v>43373</v>
      </c>
      <c r="O398" s="2">
        <v>43373</v>
      </c>
      <c r="P398" s="2">
        <v>44560</v>
      </c>
    </row>
    <row r="399" spans="14:16" x14ac:dyDescent="0.25">
      <c r="N399" s="2">
        <v>43374</v>
      </c>
      <c r="O399" s="2">
        <v>43374</v>
      </c>
      <c r="P399" s="2">
        <v>44561</v>
      </c>
    </row>
    <row r="400" spans="14:16" x14ac:dyDescent="0.25">
      <c r="N400" s="2">
        <v>43375</v>
      </c>
      <c r="O400" s="2">
        <v>43375</v>
      </c>
      <c r="P400" s="2">
        <v>44562</v>
      </c>
    </row>
    <row r="401" spans="14:16" x14ac:dyDescent="0.25">
      <c r="N401" s="2">
        <v>43376</v>
      </c>
      <c r="O401" s="2">
        <v>43376</v>
      </c>
      <c r="P401" s="2">
        <v>44563</v>
      </c>
    </row>
    <row r="402" spans="14:16" x14ac:dyDescent="0.25">
      <c r="N402" s="2">
        <v>43377</v>
      </c>
      <c r="O402" s="2">
        <v>43377</v>
      </c>
      <c r="P402" s="2">
        <v>44564</v>
      </c>
    </row>
    <row r="403" spans="14:16" x14ac:dyDescent="0.25">
      <c r="N403" s="2">
        <v>43378</v>
      </c>
      <c r="O403" s="2">
        <v>43378</v>
      </c>
      <c r="P403" s="2">
        <v>44565</v>
      </c>
    </row>
    <row r="404" spans="14:16" x14ac:dyDescent="0.25">
      <c r="N404" s="2">
        <v>43379</v>
      </c>
      <c r="O404" s="2">
        <v>43379</v>
      </c>
      <c r="P404" s="2">
        <v>44566</v>
      </c>
    </row>
    <row r="405" spans="14:16" x14ac:dyDescent="0.25">
      <c r="N405" s="2">
        <v>43380</v>
      </c>
      <c r="O405" s="2">
        <v>43380</v>
      </c>
      <c r="P405" s="2">
        <v>44567</v>
      </c>
    </row>
    <row r="406" spans="14:16" x14ac:dyDescent="0.25">
      <c r="N406" s="2">
        <v>43381</v>
      </c>
      <c r="O406" s="2">
        <v>43381</v>
      </c>
      <c r="P406" s="2">
        <v>44568</v>
      </c>
    </row>
    <row r="407" spans="14:16" x14ac:dyDescent="0.25">
      <c r="N407" s="2">
        <v>43382</v>
      </c>
      <c r="O407" s="2">
        <v>43382</v>
      </c>
      <c r="P407" s="2">
        <v>44569</v>
      </c>
    </row>
    <row r="408" spans="14:16" x14ac:dyDescent="0.25">
      <c r="N408" s="2">
        <v>43383</v>
      </c>
      <c r="O408" s="2">
        <v>43383</v>
      </c>
      <c r="P408" s="2">
        <v>44570</v>
      </c>
    </row>
    <row r="409" spans="14:16" x14ac:dyDescent="0.25">
      <c r="N409" s="2">
        <v>43384</v>
      </c>
      <c r="O409" s="2">
        <v>43384</v>
      </c>
      <c r="P409" s="2">
        <v>44571</v>
      </c>
    </row>
    <row r="410" spans="14:16" x14ac:dyDescent="0.25">
      <c r="N410" s="2">
        <v>43385</v>
      </c>
      <c r="O410" s="2">
        <v>43385</v>
      </c>
      <c r="P410" s="2">
        <v>44572</v>
      </c>
    </row>
    <row r="411" spans="14:16" x14ac:dyDescent="0.25">
      <c r="N411" s="2">
        <v>43386</v>
      </c>
      <c r="O411" s="2">
        <v>43386</v>
      </c>
      <c r="P411" s="2">
        <v>44573</v>
      </c>
    </row>
    <row r="412" spans="14:16" x14ac:dyDescent="0.25">
      <c r="N412" s="2">
        <v>43387</v>
      </c>
      <c r="O412" s="2">
        <v>43387</v>
      </c>
      <c r="P412" s="2">
        <v>44574</v>
      </c>
    </row>
    <row r="413" spans="14:16" x14ac:dyDescent="0.25">
      <c r="N413" s="2">
        <v>43388</v>
      </c>
      <c r="O413" s="2">
        <v>43388</v>
      </c>
      <c r="P413" s="2">
        <v>44575</v>
      </c>
    </row>
    <row r="414" spans="14:16" x14ac:dyDescent="0.25">
      <c r="N414" s="2">
        <v>43389</v>
      </c>
      <c r="O414" s="2">
        <v>43389</v>
      </c>
      <c r="P414" s="2">
        <v>44576</v>
      </c>
    </row>
    <row r="415" spans="14:16" x14ac:dyDescent="0.25">
      <c r="N415" s="2">
        <v>43390</v>
      </c>
      <c r="O415" s="2">
        <v>43390</v>
      </c>
      <c r="P415" s="2">
        <v>44577</v>
      </c>
    </row>
    <row r="416" spans="14:16" x14ac:dyDescent="0.25">
      <c r="N416" s="2">
        <v>43391</v>
      </c>
      <c r="O416" s="2">
        <v>43391</v>
      </c>
      <c r="P416" s="2">
        <v>44578</v>
      </c>
    </row>
    <row r="417" spans="14:16" x14ac:dyDescent="0.25">
      <c r="N417" s="2">
        <v>43392</v>
      </c>
      <c r="O417" s="2">
        <v>43392</v>
      </c>
      <c r="P417" s="2">
        <v>44579</v>
      </c>
    </row>
    <row r="418" spans="14:16" x14ac:dyDescent="0.25">
      <c r="N418" s="2">
        <v>43393</v>
      </c>
      <c r="O418" s="2">
        <v>43393</v>
      </c>
      <c r="P418" s="2">
        <v>44580</v>
      </c>
    </row>
    <row r="419" spans="14:16" x14ac:dyDescent="0.25">
      <c r="N419" s="2">
        <v>43394</v>
      </c>
      <c r="O419" s="2">
        <v>43394</v>
      </c>
      <c r="P419" s="2">
        <v>44581</v>
      </c>
    </row>
    <row r="420" spans="14:16" x14ac:dyDescent="0.25">
      <c r="N420" s="2">
        <v>43395</v>
      </c>
      <c r="O420" s="2">
        <v>43395</v>
      </c>
      <c r="P420" s="2">
        <v>44582</v>
      </c>
    </row>
    <row r="421" spans="14:16" x14ac:dyDescent="0.25">
      <c r="N421" s="2">
        <v>43396</v>
      </c>
      <c r="O421" s="2">
        <v>43396</v>
      </c>
      <c r="P421" s="2">
        <v>44583</v>
      </c>
    </row>
    <row r="422" spans="14:16" x14ac:dyDescent="0.25">
      <c r="N422" s="2">
        <v>43397</v>
      </c>
      <c r="O422" s="2">
        <v>43397</v>
      </c>
      <c r="P422" s="2">
        <v>44584</v>
      </c>
    </row>
    <row r="423" spans="14:16" x14ac:dyDescent="0.25">
      <c r="N423" s="2">
        <v>43398</v>
      </c>
      <c r="O423" s="2">
        <v>43398</v>
      </c>
      <c r="P423" s="2">
        <v>44585</v>
      </c>
    </row>
    <row r="424" spans="14:16" x14ac:dyDescent="0.25">
      <c r="N424" s="2">
        <v>43399</v>
      </c>
      <c r="O424" s="2">
        <v>43399</v>
      </c>
      <c r="P424" s="2">
        <v>44586</v>
      </c>
    </row>
    <row r="425" spans="14:16" x14ac:dyDescent="0.25">
      <c r="N425" s="2">
        <v>43400</v>
      </c>
      <c r="O425" s="2">
        <v>43400</v>
      </c>
      <c r="P425" s="2">
        <v>44587</v>
      </c>
    </row>
    <row r="426" spans="14:16" x14ac:dyDescent="0.25">
      <c r="N426" s="2">
        <v>43401</v>
      </c>
      <c r="O426" s="2">
        <v>43401</v>
      </c>
      <c r="P426" s="2">
        <v>44588</v>
      </c>
    </row>
    <row r="427" spans="14:16" x14ac:dyDescent="0.25">
      <c r="N427" s="2">
        <v>43402</v>
      </c>
      <c r="O427" s="2">
        <v>43402</v>
      </c>
      <c r="P427" s="2">
        <v>44589</v>
      </c>
    </row>
    <row r="428" spans="14:16" x14ac:dyDescent="0.25">
      <c r="N428" s="2">
        <v>43403</v>
      </c>
      <c r="O428" s="2">
        <v>43403</v>
      </c>
      <c r="P428" s="2">
        <v>44590</v>
      </c>
    </row>
    <row r="429" spans="14:16" x14ac:dyDescent="0.25">
      <c r="N429" s="2">
        <v>43404</v>
      </c>
      <c r="O429" s="2">
        <v>43404</v>
      </c>
      <c r="P429" s="2">
        <v>44591</v>
      </c>
    </row>
    <row r="430" spans="14:16" x14ac:dyDescent="0.25">
      <c r="N430" s="2">
        <v>43405</v>
      </c>
      <c r="O430" s="2">
        <v>43405</v>
      </c>
      <c r="P430" s="2">
        <v>44592</v>
      </c>
    </row>
    <row r="431" spans="14:16" x14ac:dyDescent="0.25">
      <c r="N431" s="2">
        <v>43406</v>
      </c>
      <c r="O431" s="2">
        <v>43406</v>
      </c>
      <c r="P431" s="2">
        <v>44593</v>
      </c>
    </row>
    <row r="432" spans="14:16" x14ac:dyDescent="0.25">
      <c r="N432" s="2">
        <v>43407</v>
      </c>
      <c r="O432" s="2">
        <v>43407</v>
      </c>
      <c r="P432" s="2">
        <v>44594</v>
      </c>
    </row>
    <row r="433" spans="14:16" x14ac:dyDescent="0.25">
      <c r="N433" s="2">
        <v>43408</v>
      </c>
      <c r="O433" s="2">
        <v>43408</v>
      </c>
      <c r="P433" s="2">
        <v>44595</v>
      </c>
    </row>
    <row r="434" spans="14:16" x14ac:dyDescent="0.25">
      <c r="N434" s="2">
        <v>43409</v>
      </c>
      <c r="O434" s="2">
        <v>43409</v>
      </c>
      <c r="P434" s="2">
        <v>44596</v>
      </c>
    </row>
    <row r="435" spans="14:16" x14ac:dyDescent="0.25">
      <c r="N435" s="2">
        <v>43410</v>
      </c>
      <c r="O435" s="2">
        <v>43410</v>
      </c>
      <c r="P435" s="2">
        <v>44597</v>
      </c>
    </row>
    <row r="436" spans="14:16" x14ac:dyDescent="0.25">
      <c r="N436" s="2">
        <v>43411</v>
      </c>
      <c r="O436" s="2">
        <v>43411</v>
      </c>
      <c r="P436" s="2">
        <v>44598</v>
      </c>
    </row>
    <row r="437" spans="14:16" x14ac:dyDescent="0.25">
      <c r="N437" s="2">
        <v>43412</v>
      </c>
      <c r="O437" s="2">
        <v>43412</v>
      </c>
      <c r="P437" s="2">
        <v>44599</v>
      </c>
    </row>
    <row r="438" spans="14:16" x14ac:dyDescent="0.25">
      <c r="N438" s="2">
        <v>43413</v>
      </c>
      <c r="O438" s="2">
        <v>43413</v>
      </c>
      <c r="P438" s="2">
        <v>44600</v>
      </c>
    </row>
    <row r="439" spans="14:16" x14ac:dyDescent="0.25">
      <c r="N439" s="2">
        <v>43414</v>
      </c>
      <c r="O439" s="2">
        <v>43414</v>
      </c>
      <c r="P439" s="2">
        <v>44601</v>
      </c>
    </row>
    <row r="440" spans="14:16" x14ac:dyDescent="0.25">
      <c r="N440" s="2">
        <v>43415</v>
      </c>
      <c r="O440" s="2">
        <v>43415</v>
      </c>
      <c r="P440" s="2">
        <v>44602</v>
      </c>
    </row>
    <row r="441" spans="14:16" x14ac:dyDescent="0.25">
      <c r="N441" s="2">
        <v>43416</v>
      </c>
      <c r="O441" s="2">
        <v>43416</v>
      </c>
      <c r="P441" s="2">
        <v>44603</v>
      </c>
    </row>
    <row r="442" spans="14:16" x14ac:dyDescent="0.25">
      <c r="N442" s="2">
        <v>43417</v>
      </c>
      <c r="O442" s="2">
        <v>43417</v>
      </c>
      <c r="P442" s="2">
        <v>44604</v>
      </c>
    </row>
    <row r="443" spans="14:16" x14ac:dyDescent="0.25">
      <c r="N443" s="2">
        <v>43418</v>
      </c>
      <c r="O443" s="2">
        <v>43418</v>
      </c>
      <c r="P443" s="2">
        <v>44605</v>
      </c>
    </row>
    <row r="444" spans="14:16" x14ac:dyDescent="0.25">
      <c r="N444" s="2">
        <v>43419</v>
      </c>
      <c r="O444" s="2">
        <v>43419</v>
      </c>
      <c r="P444" s="2">
        <v>44606</v>
      </c>
    </row>
    <row r="445" spans="14:16" x14ac:dyDescent="0.25">
      <c r="N445" s="2">
        <v>43420</v>
      </c>
      <c r="O445" s="2">
        <v>43420</v>
      </c>
      <c r="P445" s="2">
        <v>44607</v>
      </c>
    </row>
    <row r="446" spans="14:16" x14ac:dyDescent="0.25">
      <c r="N446" s="2">
        <v>43421</v>
      </c>
      <c r="O446" s="2">
        <v>43421</v>
      </c>
      <c r="P446" s="2">
        <v>44608</v>
      </c>
    </row>
    <row r="447" spans="14:16" x14ac:dyDescent="0.25">
      <c r="N447" s="2">
        <v>43422</v>
      </c>
      <c r="O447" s="2">
        <v>43422</v>
      </c>
      <c r="P447" s="2">
        <v>44609</v>
      </c>
    </row>
    <row r="448" spans="14:16" x14ac:dyDescent="0.25">
      <c r="N448" s="2">
        <v>43423</v>
      </c>
      <c r="O448" s="2">
        <v>43423</v>
      </c>
      <c r="P448" s="2">
        <v>44610</v>
      </c>
    </row>
    <row r="449" spans="14:16" x14ac:dyDescent="0.25">
      <c r="N449" s="2">
        <v>43424</v>
      </c>
      <c r="O449" s="2">
        <v>43424</v>
      </c>
      <c r="P449" s="2">
        <v>44611</v>
      </c>
    </row>
    <row r="450" spans="14:16" x14ac:dyDescent="0.25">
      <c r="N450" s="2">
        <v>43425</v>
      </c>
      <c r="O450" s="2">
        <v>43425</v>
      </c>
      <c r="P450" s="2">
        <v>44612</v>
      </c>
    </row>
    <row r="451" spans="14:16" x14ac:dyDescent="0.25">
      <c r="N451" s="2">
        <v>43426</v>
      </c>
      <c r="O451" s="2">
        <v>43426</v>
      </c>
      <c r="P451" s="2">
        <v>44613</v>
      </c>
    </row>
    <row r="452" spans="14:16" x14ac:dyDescent="0.25">
      <c r="N452" s="2">
        <v>43427</v>
      </c>
      <c r="O452" s="2">
        <v>43427</v>
      </c>
      <c r="P452" s="2">
        <v>44614</v>
      </c>
    </row>
    <row r="453" spans="14:16" x14ac:dyDescent="0.25">
      <c r="N453" s="2">
        <v>43428</v>
      </c>
      <c r="O453" s="2">
        <v>43428</v>
      </c>
      <c r="P453" s="2">
        <v>44615</v>
      </c>
    </row>
    <row r="454" spans="14:16" x14ac:dyDescent="0.25">
      <c r="N454" s="2">
        <v>43429</v>
      </c>
      <c r="O454" s="2">
        <v>43429</v>
      </c>
      <c r="P454" s="2">
        <v>44616</v>
      </c>
    </row>
    <row r="455" spans="14:16" x14ac:dyDescent="0.25">
      <c r="N455" s="2">
        <v>43430</v>
      </c>
      <c r="O455" s="2">
        <v>43430</v>
      </c>
      <c r="P455" s="2">
        <v>44617</v>
      </c>
    </row>
    <row r="456" spans="14:16" x14ac:dyDescent="0.25">
      <c r="N456" s="2">
        <v>43431</v>
      </c>
      <c r="O456" s="2">
        <v>43431</v>
      </c>
      <c r="P456" s="2">
        <v>44618</v>
      </c>
    </row>
    <row r="457" spans="14:16" x14ac:dyDescent="0.25">
      <c r="N457" s="2">
        <v>43432</v>
      </c>
      <c r="O457" s="2">
        <v>43432</v>
      </c>
      <c r="P457" s="2">
        <v>44619</v>
      </c>
    </row>
    <row r="458" spans="14:16" x14ac:dyDescent="0.25">
      <c r="N458" s="2">
        <v>43433</v>
      </c>
      <c r="O458" s="2">
        <v>43433</v>
      </c>
      <c r="P458" s="2">
        <v>44620</v>
      </c>
    </row>
    <row r="459" spans="14:16" x14ac:dyDescent="0.25">
      <c r="N459" s="2">
        <v>43434</v>
      </c>
      <c r="O459" s="2">
        <v>43434</v>
      </c>
      <c r="P459" s="2">
        <v>44621</v>
      </c>
    </row>
    <row r="460" spans="14:16" x14ac:dyDescent="0.25">
      <c r="N460" s="2">
        <v>43435</v>
      </c>
      <c r="O460" s="2">
        <v>43435</v>
      </c>
      <c r="P460" s="2">
        <v>44622</v>
      </c>
    </row>
    <row r="461" spans="14:16" x14ac:dyDescent="0.25">
      <c r="N461" s="2">
        <v>43436</v>
      </c>
      <c r="O461" s="2">
        <v>43436</v>
      </c>
      <c r="P461" s="2">
        <v>44623</v>
      </c>
    </row>
    <row r="462" spans="14:16" x14ac:dyDescent="0.25">
      <c r="N462" s="2">
        <v>43437</v>
      </c>
      <c r="O462" s="2">
        <v>43437</v>
      </c>
      <c r="P462" s="2">
        <v>44624</v>
      </c>
    </row>
    <row r="463" spans="14:16" x14ac:dyDescent="0.25">
      <c r="N463" s="2">
        <v>43438</v>
      </c>
      <c r="O463" s="2">
        <v>43438</v>
      </c>
      <c r="P463" s="2">
        <v>44625</v>
      </c>
    </row>
    <row r="464" spans="14:16" x14ac:dyDescent="0.25">
      <c r="N464" s="2">
        <v>43439</v>
      </c>
      <c r="O464" s="2">
        <v>43439</v>
      </c>
      <c r="P464" s="2">
        <v>44626</v>
      </c>
    </row>
    <row r="465" spans="14:16" x14ac:dyDescent="0.25">
      <c r="N465" s="2">
        <v>43440</v>
      </c>
      <c r="O465" s="2">
        <v>43440</v>
      </c>
      <c r="P465" s="2">
        <v>44627</v>
      </c>
    </row>
    <row r="466" spans="14:16" x14ac:dyDescent="0.25">
      <c r="N466" s="2">
        <v>43441</v>
      </c>
      <c r="O466" s="2">
        <v>43441</v>
      </c>
      <c r="P466" s="2">
        <v>44628</v>
      </c>
    </row>
    <row r="467" spans="14:16" x14ac:dyDescent="0.25">
      <c r="N467" s="2">
        <v>43442</v>
      </c>
      <c r="O467" s="2">
        <v>43442</v>
      </c>
      <c r="P467" s="2">
        <v>44629</v>
      </c>
    </row>
    <row r="468" spans="14:16" x14ac:dyDescent="0.25">
      <c r="N468" s="2">
        <v>43443</v>
      </c>
      <c r="O468" s="2">
        <v>43443</v>
      </c>
      <c r="P468" s="2">
        <v>44630</v>
      </c>
    </row>
    <row r="469" spans="14:16" x14ac:dyDescent="0.25">
      <c r="N469" s="2">
        <v>43444</v>
      </c>
      <c r="O469" s="2">
        <v>43444</v>
      </c>
      <c r="P469" s="2">
        <v>44631</v>
      </c>
    </row>
    <row r="470" spans="14:16" x14ac:dyDescent="0.25">
      <c r="N470" s="2">
        <v>43445</v>
      </c>
      <c r="O470" s="2">
        <v>43445</v>
      </c>
      <c r="P470" s="2">
        <v>44632</v>
      </c>
    </row>
    <row r="471" spans="14:16" x14ac:dyDescent="0.25">
      <c r="N471" s="2">
        <v>43446</v>
      </c>
      <c r="O471" s="2">
        <v>43446</v>
      </c>
      <c r="P471" s="2">
        <v>44633</v>
      </c>
    </row>
    <row r="472" spans="14:16" x14ac:dyDescent="0.25">
      <c r="N472" s="2">
        <v>43447</v>
      </c>
      <c r="O472" s="2">
        <v>43447</v>
      </c>
      <c r="P472" s="2">
        <v>44634</v>
      </c>
    </row>
    <row r="473" spans="14:16" x14ac:dyDescent="0.25">
      <c r="N473" s="2">
        <v>43448</v>
      </c>
      <c r="O473" s="2">
        <v>43448</v>
      </c>
      <c r="P473" s="2">
        <v>44635</v>
      </c>
    </row>
    <row r="474" spans="14:16" x14ac:dyDescent="0.25">
      <c r="N474" s="2">
        <v>43449</v>
      </c>
      <c r="O474" s="2">
        <v>43449</v>
      </c>
      <c r="P474" s="2">
        <v>44636</v>
      </c>
    </row>
    <row r="475" spans="14:16" x14ac:dyDescent="0.25">
      <c r="N475" s="2">
        <v>43450</v>
      </c>
      <c r="O475" s="2">
        <v>43450</v>
      </c>
      <c r="P475" s="2">
        <v>44637</v>
      </c>
    </row>
    <row r="476" spans="14:16" x14ac:dyDescent="0.25">
      <c r="N476" s="2">
        <v>43451</v>
      </c>
      <c r="O476" s="2">
        <v>43451</v>
      </c>
      <c r="P476" s="2">
        <v>44638</v>
      </c>
    </row>
    <row r="477" spans="14:16" x14ac:dyDescent="0.25">
      <c r="N477" s="2">
        <v>43452</v>
      </c>
      <c r="O477" s="2">
        <v>43452</v>
      </c>
      <c r="P477" s="2">
        <v>44639</v>
      </c>
    </row>
    <row r="478" spans="14:16" x14ac:dyDescent="0.25">
      <c r="N478" s="2">
        <v>43453</v>
      </c>
      <c r="O478" s="2">
        <v>43453</v>
      </c>
      <c r="P478" s="2">
        <v>44640</v>
      </c>
    </row>
    <row r="479" spans="14:16" x14ac:dyDescent="0.25">
      <c r="N479" s="2">
        <v>43454</v>
      </c>
      <c r="O479" s="2">
        <v>43454</v>
      </c>
      <c r="P479" s="2">
        <v>44641</v>
      </c>
    </row>
    <row r="480" spans="14:16" x14ac:dyDescent="0.25">
      <c r="N480" s="2">
        <v>43455</v>
      </c>
      <c r="O480" s="2">
        <v>43455</v>
      </c>
      <c r="P480" s="2">
        <v>44642</v>
      </c>
    </row>
    <row r="481" spans="14:16" x14ac:dyDescent="0.25">
      <c r="N481" s="2">
        <v>43456</v>
      </c>
      <c r="O481" s="2">
        <v>43456</v>
      </c>
      <c r="P481" s="2">
        <v>44643</v>
      </c>
    </row>
    <row r="482" spans="14:16" x14ac:dyDescent="0.25">
      <c r="N482" s="2">
        <v>43457</v>
      </c>
      <c r="O482" s="2">
        <v>43457</v>
      </c>
      <c r="P482" s="2">
        <v>44644</v>
      </c>
    </row>
    <row r="483" spans="14:16" x14ac:dyDescent="0.25">
      <c r="N483" s="2">
        <v>43458</v>
      </c>
      <c r="O483" s="2">
        <v>43458</v>
      </c>
      <c r="P483" s="2">
        <v>44645</v>
      </c>
    </row>
    <row r="484" spans="14:16" x14ac:dyDescent="0.25">
      <c r="N484" s="2">
        <v>43459</v>
      </c>
      <c r="O484" s="2">
        <v>43459</v>
      </c>
      <c r="P484" s="2">
        <v>44646</v>
      </c>
    </row>
    <row r="485" spans="14:16" x14ac:dyDescent="0.25">
      <c r="N485" s="2">
        <v>43460</v>
      </c>
      <c r="O485" s="2">
        <v>43460</v>
      </c>
      <c r="P485" s="2">
        <v>44647</v>
      </c>
    </row>
    <row r="486" spans="14:16" x14ac:dyDescent="0.25">
      <c r="N486" s="2">
        <v>43461</v>
      </c>
      <c r="O486" s="2">
        <v>43461</v>
      </c>
      <c r="P486" s="2">
        <v>44648</v>
      </c>
    </row>
    <row r="487" spans="14:16" x14ac:dyDescent="0.25">
      <c r="N487" s="2">
        <v>43462</v>
      </c>
      <c r="O487" s="2">
        <v>43462</v>
      </c>
      <c r="P487" s="2">
        <v>44649</v>
      </c>
    </row>
    <row r="488" spans="14:16" x14ac:dyDescent="0.25">
      <c r="N488" s="2">
        <v>43463</v>
      </c>
      <c r="O488" s="2">
        <v>43463</v>
      </c>
      <c r="P488" s="2">
        <v>44650</v>
      </c>
    </row>
    <row r="489" spans="14:16" x14ac:dyDescent="0.25">
      <c r="N489" s="2">
        <v>43464</v>
      </c>
      <c r="O489" s="2">
        <v>43464</v>
      </c>
      <c r="P489" s="2">
        <v>44651</v>
      </c>
    </row>
    <row r="490" spans="14:16" x14ac:dyDescent="0.25">
      <c r="N490" s="2">
        <v>43465</v>
      </c>
      <c r="O490" s="2">
        <v>43465</v>
      </c>
      <c r="P490" s="2">
        <v>44652</v>
      </c>
    </row>
    <row r="491" spans="14:16" x14ac:dyDescent="0.25">
      <c r="N491" s="2">
        <v>43466</v>
      </c>
      <c r="O491" s="2">
        <v>43466</v>
      </c>
      <c r="P491" s="2">
        <v>44653</v>
      </c>
    </row>
    <row r="492" spans="14:16" x14ac:dyDescent="0.25">
      <c r="N492" s="2">
        <v>43467</v>
      </c>
      <c r="O492" s="2">
        <v>43467</v>
      </c>
      <c r="P492" s="2">
        <v>44654</v>
      </c>
    </row>
    <row r="493" spans="14:16" x14ac:dyDescent="0.25">
      <c r="N493" s="2">
        <v>43468</v>
      </c>
      <c r="O493" s="2">
        <v>43468</v>
      </c>
      <c r="P493" s="2">
        <v>44655</v>
      </c>
    </row>
    <row r="494" spans="14:16" x14ac:dyDescent="0.25">
      <c r="N494" s="2">
        <v>43469</v>
      </c>
      <c r="O494" s="2">
        <v>43469</v>
      </c>
      <c r="P494" s="2">
        <v>44656</v>
      </c>
    </row>
    <row r="495" spans="14:16" x14ac:dyDescent="0.25">
      <c r="N495" s="2">
        <v>43470</v>
      </c>
      <c r="O495" s="2">
        <v>43470</v>
      </c>
      <c r="P495" s="2">
        <v>44657</v>
      </c>
    </row>
    <row r="496" spans="14:16" x14ac:dyDescent="0.25">
      <c r="N496" s="2">
        <v>43471</v>
      </c>
      <c r="O496" s="2">
        <v>43471</v>
      </c>
      <c r="P496" s="2">
        <v>44658</v>
      </c>
    </row>
    <row r="497" spans="14:16" x14ac:dyDescent="0.25">
      <c r="N497" s="2">
        <v>43472</v>
      </c>
      <c r="O497" s="2">
        <v>43472</v>
      </c>
      <c r="P497" s="2">
        <v>44659</v>
      </c>
    </row>
    <row r="498" spans="14:16" x14ac:dyDescent="0.25">
      <c r="N498" s="2">
        <v>43473</v>
      </c>
      <c r="O498" s="2">
        <v>43473</v>
      </c>
      <c r="P498" s="2">
        <v>44660</v>
      </c>
    </row>
    <row r="499" spans="14:16" x14ac:dyDescent="0.25">
      <c r="N499" s="2">
        <v>43474</v>
      </c>
      <c r="O499" s="2">
        <v>43474</v>
      </c>
      <c r="P499" s="2">
        <v>44661</v>
      </c>
    </row>
    <row r="500" spans="14:16" x14ac:dyDescent="0.25">
      <c r="N500" s="2">
        <v>43475</v>
      </c>
      <c r="O500" s="2">
        <v>43475</v>
      </c>
      <c r="P500" s="2">
        <v>44662</v>
      </c>
    </row>
    <row r="501" spans="14:16" x14ac:dyDescent="0.25">
      <c r="N501" s="2">
        <v>43476</v>
      </c>
      <c r="O501" s="2">
        <v>43476</v>
      </c>
      <c r="P501" s="2">
        <v>44663</v>
      </c>
    </row>
    <row r="502" spans="14:16" x14ac:dyDescent="0.25">
      <c r="N502" s="2">
        <v>43477</v>
      </c>
      <c r="O502" s="2">
        <v>43477</v>
      </c>
      <c r="P502" s="2">
        <v>44664</v>
      </c>
    </row>
    <row r="503" spans="14:16" x14ac:dyDescent="0.25">
      <c r="N503" s="2">
        <v>43478</v>
      </c>
      <c r="O503" s="2">
        <v>43478</v>
      </c>
      <c r="P503" s="2">
        <v>44665</v>
      </c>
    </row>
    <row r="504" spans="14:16" x14ac:dyDescent="0.25">
      <c r="N504" s="2">
        <v>43479</v>
      </c>
      <c r="O504" s="2">
        <v>43479</v>
      </c>
      <c r="P504" s="2">
        <v>44666</v>
      </c>
    </row>
    <row r="505" spans="14:16" x14ac:dyDescent="0.25">
      <c r="N505" s="2">
        <v>43480</v>
      </c>
      <c r="O505" s="2">
        <v>43480</v>
      </c>
      <c r="P505" s="2">
        <v>44667</v>
      </c>
    </row>
    <row r="506" spans="14:16" x14ac:dyDescent="0.25">
      <c r="N506" s="2">
        <v>43481</v>
      </c>
      <c r="O506" s="2">
        <v>43481</v>
      </c>
      <c r="P506" s="2">
        <v>44668</v>
      </c>
    </row>
    <row r="507" spans="14:16" x14ac:dyDescent="0.25">
      <c r="N507" s="2">
        <v>43482</v>
      </c>
      <c r="O507" s="2">
        <v>43482</v>
      </c>
      <c r="P507" s="2">
        <v>44669</v>
      </c>
    </row>
    <row r="508" spans="14:16" x14ac:dyDescent="0.25">
      <c r="N508" s="2">
        <v>43483</v>
      </c>
      <c r="O508" s="2">
        <v>43483</v>
      </c>
      <c r="P508" s="2">
        <v>44670</v>
      </c>
    </row>
    <row r="509" spans="14:16" x14ac:dyDescent="0.25">
      <c r="N509" s="2">
        <v>43484</v>
      </c>
      <c r="O509" s="2">
        <v>43484</v>
      </c>
      <c r="P509" s="2">
        <v>44671</v>
      </c>
    </row>
    <row r="510" spans="14:16" x14ac:dyDescent="0.25">
      <c r="N510" s="2">
        <v>43485</v>
      </c>
      <c r="O510" s="2">
        <v>43485</v>
      </c>
      <c r="P510" s="2">
        <v>44672</v>
      </c>
    </row>
    <row r="511" spans="14:16" x14ac:dyDescent="0.25">
      <c r="N511" s="2">
        <v>43486</v>
      </c>
      <c r="O511" s="2">
        <v>43486</v>
      </c>
      <c r="P511" s="2">
        <v>44673</v>
      </c>
    </row>
    <row r="512" spans="14:16" x14ac:dyDescent="0.25">
      <c r="N512" s="2">
        <v>43487</v>
      </c>
      <c r="O512" s="2">
        <v>43487</v>
      </c>
      <c r="P512" s="2">
        <v>44674</v>
      </c>
    </row>
    <row r="513" spans="14:16" x14ac:dyDescent="0.25">
      <c r="N513" s="2">
        <v>43488</v>
      </c>
      <c r="O513" s="2">
        <v>43488</v>
      </c>
      <c r="P513" s="2">
        <v>44675</v>
      </c>
    </row>
    <row r="514" spans="14:16" x14ac:dyDescent="0.25">
      <c r="N514" s="2">
        <v>43489</v>
      </c>
      <c r="O514" s="2">
        <v>43489</v>
      </c>
      <c r="P514" s="2">
        <v>44676</v>
      </c>
    </row>
    <row r="515" spans="14:16" x14ac:dyDescent="0.25">
      <c r="N515" s="2">
        <v>43490</v>
      </c>
      <c r="O515" s="2">
        <v>43490</v>
      </c>
      <c r="P515" s="2">
        <v>44677</v>
      </c>
    </row>
    <row r="516" spans="14:16" x14ac:dyDescent="0.25">
      <c r="N516" s="2">
        <v>43491</v>
      </c>
      <c r="O516" s="2">
        <v>43491</v>
      </c>
      <c r="P516" s="2">
        <v>44678</v>
      </c>
    </row>
    <row r="517" spans="14:16" x14ac:dyDescent="0.25">
      <c r="N517" s="2">
        <v>43492</v>
      </c>
      <c r="O517" s="2">
        <v>43492</v>
      </c>
      <c r="P517" s="2">
        <v>44679</v>
      </c>
    </row>
    <row r="518" spans="14:16" x14ac:dyDescent="0.25">
      <c r="N518" s="2">
        <v>43493</v>
      </c>
      <c r="O518" s="2">
        <v>43493</v>
      </c>
      <c r="P518" s="2">
        <v>44680</v>
      </c>
    </row>
    <row r="519" spans="14:16" x14ac:dyDescent="0.25">
      <c r="N519" s="2">
        <v>43494</v>
      </c>
      <c r="O519" s="2">
        <v>43494</v>
      </c>
      <c r="P519" s="2">
        <v>44681</v>
      </c>
    </row>
    <row r="520" spans="14:16" x14ac:dyDescent="0.25">
      <c r="N520" s="2">
        <v>43495</v>
      </c>
      <c r="O520" s="2">
        <v>43495</v>
      </c>
      <c r="P520" s="2">
        <v>44682</v>
      </c>
    </row>
    <row r="521" spans="14:16" x14ac:dyDescent="0.25">
      <c r="N521" s="2">
        <v>43496</v>
      </c>
      <c r="O521" s="2">
        <v>43496</v>
      </c>
      <c r="P521" s="2">
        <v>44683</v>
      </c>
    </row>
    <row r="522" spans="14:16" x14ac:dyDescent="0.25">
      <c r="N522" s="2">
        <v>43497</v>
      </c>
      <c r="O522" s="2">
        <v>43497</v>
      </c>
      <c r="P522" s="2">
        <v>44684</v>
      </c>
    </row>
    <row r="523" spans="14:16" x14ac:dyDescent="0.25">
      <c r="N523" s="2">
        <v>43498</v>
      </c>
      <c r="O523" s="2">
        <v>43498</v>
      </c>
      <c r="P523" s="2">
        <v>44685</v>
      </c>
    </row>
    <row r="524" spans="14:16" x14ac:dyDescent="0.25">
      <c r="N524" s="2">
        <v>43499</v>
      </c>
      <c r="O524" s="2">
        <v>43499</v>
      </c>
      <c r="P524" s="2">
        <v>44686</v>
      </c>
    </row>
    <row r="525" spans="14:16" x14ac:dyDescent="0.25">
      <c r="N525" s="2">
        <v>43500</v>
      </c>
      <c r="O525" s="2">
        <v>43500</v>
      </c>
      <c r="P525" s="2">
        <v>44687</v>
      </c>
    </row>
    <row r="526" spans="14:16" x14ac:dyDescent="0.25">
      <c r="N526" s="2">
        <v>43501</v>
      </c>
      <c r="O526" s="2">
        <v>43501</v>
      </c>
      <c r="P526" s="2">
        <v>44688</v>
      </c>
    </row>
    <row r="527" spans="14:16" x14ac:dyDescent="0.25">
      <c r="N527" s="2">
        <v>43502</v>
      </c>
      <c r="O527" s="2">
        <v>43502</v>
      </c>
      <c r="P527" s="2">
        <v>44689</v>
      </c>
    </row>
    <row r="528" spans="14:16" x14ac:dyDescent="0.25">
      <c r="N528" s="2">
        <v>43503</v>
      </c>
      <c r="O528" s="2">
        <v>43503</v>
      </c>
      <c r="P528" s="2">
        <v>44690</v>
      </c>
    </row>
    <row r="529" spans="14:16" x14ac:dyDescent="0.25">
      <c r="N529" s="2">
        <v>43504</v>
      </c>
      <c r="O529" s="2">
        <v>43504</v>
      </c>
      <c r="P529" s="2">
        <v>44691</v>
      </c>
    </row>
    <row r="530" spans="14:16" x14ac:dyDescent="0.25">
      <c r="N530" s="2">
        <v>43505</v>
      </c>
      <c r="O530" s="2">
        <v>43505</v>
      </c>
      <c r="P530" s="2">
        <v>44692</v>
      </c>
    </row>
    <row r="531" spans="14:16" x14ac:dyDescent="0.25">
      <c r="N531" s="2">
        <v>43506</v>
      </c>
      <c r="O531" s="2">
        <v>43506</v>
      </c>
      <c r="P531" s="2">
        <v>44693</v>
      </c>
    </row>
    <row r="532" spans="14:16" x14ac:dyDescent="0.25">
      <c r="N532" s="2">
        <v>43507</v>
      </c>
      <c r="O532" s="2">
        <v>43507</v>
      </c>
      <c r="P532" s="2">
        <v>44694</v>
      </c>
    </row>
    <row r="533" spans="14:16" x14ac:dyDescent="0.25">
      <c r="N533" s="2">
        <v>43508</v>
      </c>
      <c r="O533" s="2">
        <v>43508</v>
      </c>
      <c r="P533" s="2">
        <v>44695</v>
      </c>
    </row>
    <row r="534" spans="14:16" x14ac:dyDescent="0.25">
      <c r="N534" s="2">
        <v>43509</v>
      </c>
      <c r="O534" s="2">
        <v>43509</v>
      </c>
      <c r="P534" s="2">
        <v>44696</v>
      </c>
    </row>
    <row r="535" spans="14:16" x14ac:dyDescent="0.25">
      <c r="N535" s="2">
        <v>43510</v>
      </c>
      <c r="O535" s="2">
        <v>43510</v>
      </c>
      <c r="P535" s="2">
        <v>44697</v>
      </c>
    </row>
    <row r="536" spans="14:16" x14ac:dyDescent="0.25">
      <c r="N536" s="2">
        <v>43511</v>
      </c>
      <c r="O536" s="2">
        <v>43511</v>
      </c>
      <c r="P536" s="2">
        <v>44698</v>
      </c>
    </row>
    <row r="537" spans="14:16" x14ac:dyDescent="0.25">
      <c r="N537" s="2">
        <v>43512</v>
      </c>
      <c r="O537" s="2">
        <v>43512</v>
      </c>
      <c r="P537" s="2">
        <v>44699</v>
      </c>
    </row>
    <row r="538" spans="14:16" x14ac:dyDescent="0.25">
      <c r="N538" s="2">
        <v>43513</v>
      </c>
      <c r="O538" s="2">
        <v>43513</v>
      </c>
      <c r="P538" s="2">
        <v>44700</v>
      </c>
    </row>
    <row r="539" spans="14:16" x14ac:dyDescent="0.25">
      <c r="N539" s="2">
        <v>43514</v>
      </c>
      <c r="O539" s="2">
        <v>43514</v>
      </c>
      <c r="P539" s="2">
        <v>44701</v>
      </c>
    </row>
    <row r="540" spans="14:16" x14ac:dyDescent="0.25">
      <c r="N540" s="2">
        <v>43515</v>
      </c>
      <c r="O540" s="2">
        <v>43515</v>
      </c>
      <c r="P540" s="2">
        <v>44702</v>
      </c>
    </row>
    <row r="541" spans="14:16" x14ac:dyDescent="0.25">
      <c r="N541" s="2">
        <v>43516</v>
      </c>
      <c r="O541" s="2">
        <v>43516</v>
      </c>
      <c r="P541" s="2">
        <v>44703</v>
      </c>
    </row>
    <row r="542" spans="14:16" x14ac:dyDescent="0.25">
      <c r="N542" s="2">
        <v>43517</v>
      </c>
      <c r="O542" s="2">
        <v>43517</v>
      </c>
      <c r="P542" s="2">
        <v>44704</v>
      </c>
    </row>
    <row r="543" spans="14:16" x14ac:dyDescent="0.25">
      <c r="N543" s="2">
        <v>43518</v>
      </c>
      <c r="O543" s="2">
        <v>43518</v>
      </c>
      <c r="P543" s="2">
        <v>44705</v>
      </c>
    </row>
    <row r="544" spans="14:16" x14ac:dyDescent="0.25">
      <c r="N544" s="2">
        <v>43519</v>
      </c>
      <c r="O544" s="2">
        <v>43519</v>
      </c>
      <c r="P544" s="2">
        <v>44706</v>
      </c>
    </row>
    <row r="545" spans="14:16" x14ac:dyDescent="0.25">
      <c r="N545" s="2">
        <v>43520</v>
      </c>
      <c r="O545" s="2">
        <v>43520</v>
      </c>
      <c r="P545" s="2">
        <v>44707</v>
      </c>
    </row>
    <row r="546" spans="14:16" x14ac:dyDescent="0.25">
      <c r="N546" s="2">
        <v>43521</v>
      </c>
      <c r="O546" s="2">
        <v>43521</v>
      </c>
      <c r="P546" s="2">
        <v>44708</v>
      </c>
    </row>
    <row r="547" spans="14:16" x14ac:dyDescent="0.25">
      <c r="N547" s="2">
        <v>43522</v>
      </c>
      <c r="O547" s="2">
        <v>43522</v>
      </c>
      <c r="P547" s="2">
        <v>44709</v>
      </c>
    </row>
    <row r="548" spans="14:16" x14ac:dyDescent="0.25">
      <c r="N548" s="2">
        <v>43523</v>
      </c>
      <c r="O548" s="2">
        <v>43523</v>
      </c>
      <c r="P548" s="2">
        <v>44710</v>
      </c>
    </row>
    <row r="549" spans="14:16" x14ac:dyDescent="0.25">
      <c r="N549" s="2">
        <v>43524</v>
      </c>
      <c r="O549" s="2">
        <v>43524</v>
      </c>
      <c r="P549" s="2">
        <v>44711</v>
      </c>
    </row>
    <row r="550" spans="14:16" x14ac:dyDescent="0.25">
      <c r="N550" s="2">
        <v>43525</v>
      </c>
      <c r="O550" s="2">
        <v>43525</v>
      </c>
      <c r="P550" s="2">
        <v>44712</v>
      </c>
    </row>
    <row r="551" spans="14:16" x14ac:dyDescent="0.25">
      <c r="N551" s="2">
        <v>43526</v>
      </c>
      <c r="O551" s="2">
        <v>43526</v>
      </c>
      <c r="P551" s="2">
        <v>44713</v>
      </c>
    </row>
    <row r="552" spans="14:16" x14ac:dyDescent="0.25">
      <c r="N552" s="2">
        <v>43527</v>
      </c>
      <c r="O552" s="2">
        <v>43527</v>
      </c>
      <c r="P552" s="2">
        <v>44714</v>
      </c>
    </row>
    <row r="553" spans="14:16" x14ac:dyDescent="0.25">
      <c r="N553" s="2">
        <v>43528</v>
      </c>
      <c r="O553" s="2">
        <v>43528</v>
      </c>
      <c r="P553" s="2">
        <v>44715</v>
      </c>
    </row>
    <row r="554" spans="14:16" x14ac:dyDescent="0.25">
      <c r="N554" s="2">
        <v>43529</v>
      </c>
      <c r="O554" s="2">
        <v>43529</v>
      </c>
      <c r="P554" s="2">
        <v>44716</v>
      </c>
    </row>
    <row r="555" spans="14:16" x14ac:dyDescent="0.25">
      <c r="N555" s="2">
        <v>43530</v>
      </c>
      <c r="O555" s="2">
        <v>43530</v>
      </c>
      <c r="P555" s="2">
        <v>44717</v>
      </c>
    </row>
    <row r="556" spans="14:16" x14ac:dyDescent="0.25">
      <c r="N556" s="2">
        <v>43531</v>
      </c>
      <c r="O556" s="2">
        <v>43531</v>
      </c>
      <c r="P556" s="2">
        <v>44718</v>
      </c>
    </row>
    <row r="557" spans="14:16" x14ac:dyDescent="0.25">
      <c r="N557" s="2">
        <v>43532</v>
      </c>
      <c r="O557" s="2">
        <v>43532</v>
      </c>
      <c r="P557" s="2">
        <v>44719</v>
      </c>
    </row>
    <row r="558" spans="14:16" x14ac:dyDescent="0.25">
      <c r="N558" s="2">
        <v>43533</v>
      </c>
      <c r="O558" s="2">
        <v>43533</v>
      </c>
      <c r="P558" s="2">
        <v>44720</v>
      </c>
    </row>
    <row r="559" spans="14:16" x14ac:dyDescent="0.25">
      <c r="N559" s="2">
        <v>43534</v>
      </c>
      <c r="O559" s="2">
        <v>43534</v>
      </c>
      <c r="P559" s="2">
        <v>44721</v>
      </c>
    </row>
    <row r="560" spans="14:16" x14ac:dyDescent="0.25">
      <c r="N560" s="2">
        <v>43535</v>
      </c>
      <c r="O560" s="2">
        <v>43535</v>
      </c>
      <c r="P560" s="2">
        <v>44722</v>
      </c>
    </row>
    <row r="561" spans="14:16" x14ac:dyDescent="0.25">
      <c r="N561" s="2">
        <v>43536</v>
      </c>
      <c r="O561" s="2">
        <v>43536</v>
      </c>
      <c r="P561" s="2">
        <v>44723</v>
      </c>
    </row>
    <row r="562" spans="14:16" x14ac:dyDescent="0.25">
      <c r="N562" s="2">
        <v>43537</v>
      </c>
      <c r="O562" s="2">
        <v>43537</v>
      </c>
      <c r="P562" s="2">
        <v>44724</v>
      </c>
    </row>
    <row r="563" spans="14:16" x14ac:dyDescent="0.25">
      <c r="N563" s="2">
        <v>43538</v>
      </c>
      <c r="O563" s="2">
        <v>43538</v>
      </c>
      <c r="P563" s="2">
        <v>44725</v>
      </c>
    </row>
    <row r="564" spans="14:16" x14ac:dyDescent="0.25">
      <c r="N564" s="2">
        <v>43539</v>
      </c>
      <c r="O564" s="2">
        <v>43539</v>
      </c>
      <c r="P564" s="2">
        <v>44726</v>
      </c>
    </row>
    <row r="565" spans="14:16" x14ac:dyDescent="0.25">
      <c r="N565" s="2">
        <v>43540</v>
      </c>
      <c r="O565" s="2">
        <v>43540</v>
      </c>
      <c r="P565" s="2">
        <v>44727</v>
      </c>
    </row>
    <row r="566" spans="14:16" x14ac:dyDescent="0.25">
      <c r="N566" s="2">
        <v>43541</v>
      </c>
      <c r="O566" s="2">
        <v>43541</v>
      </c>
      <c r="P566" s="2">
        <v>44728</v>
      </c>
    </row>
    <row r="567" spans="14:16" x14ac:dyDescent="0.25">
      <c r="N567" s="2">
        <v>43542</v>
      </c>
      <c r="O567" s="2">
        <v>43542</v>
      </c>
      <c r="P567" s="2">
        <v>44729</v>
      </c>
    </row>
    <row r="568" spans="14:16" x14ac:dyDescent="0.25">
      <c r="N568" s="2">
        <v>43543</v>
      </c>
      <c r="O568" s="2">
        <v>43543</v>
      </c>
      <c r="P568" s="2">
        <v>44730</v>
      </c>
    </row>
    <row r="569" spans="14:16" x14ac:dyDescent="0.25">
      <c r="N569" s="2">
        <v>43544</v>
      </c>
      <c r="O569" s="2">
        <v>43544</v>
      </c>
      <c r="P569" s="2">
        <v>44731</v>
      </c>
    </row>
    <row r="570" spans="14:16" x14ac:dyDescent="0.25">
      <c r="N570" s="2">
        <v>43545</v>
      </c>
      <c r="O570" s="2">
        <v>43545</v>
      </c>
      <c r="P570" s="2">
        <v>44732</v>
      </c>
    </row>
    <row r="571" spans="14:16" x14ac:dyDescent="0.25">
      <c r="N571" s="2">
        <v>43546</v>
      </c>
      <c r="O571" s="2">
        <v>43546</v>
      </c>
      <c r="P571" s="2">
        <v>44733</v>
      </c>
    </row>
    <row r="572" spans="14:16" x14ac:dyDescent="0.25">
      <c r="N572" s="2">
        <v>43547</v>
      </c>
      <c r="O572" s="2">
        <v>43547</v>
      </c>
      <c r="P572" s="2">
        <v>44734</v>
      </c>
    </row>
    <row r="573" spans="14:16" x14ac:dyDescent="0.25">
      <c r="N573" s="2">
        <v>43548</v>
      </c>
      <c r="O573" s="2">
        <v>43548</v>
      </c>
      <c r="P573" s="2">
        <v>44735</v>
      </c>
    </row>
    <row r="574" spans="14:16" x14ac:dyDescent="0.25">
      <c r="N574" s="2">
        <v>43549</v>
      </c>
      <c r="O574" s="2">
        <v>43549</v>
      </c>
      <c r="P574" s="2">
        <v>44736</v>
      </c>
    </row>
    <row r="575" spans="14:16" x14ac:dyDescent="0.25">
      <c r="N575" s="2">
        <v>43550</v>
      </c>
      <c r="O575" s="2">
        <v>43550</v>
      </c>
      <c r="P575" s="2">
        <v>44737</v>
      </c>
    </row>
    <row r="576" spans="14:16" x14ac:dyDescent="0.25">
      <c r="N576" s="2">
        <v>43551</v>
      </c>
      <c r="O576" s="2">
        <v>43551</v>
      </c>
      <c r="P576" s="2">
        <v>44738</v>
      </c>
    </row>
    <row r="577" spans="14:16" x14ac:dyDescent="0.25">
      <c r="N577" s="2">
        <v>43552</v>
      </c>
      <c r="O577" s="2">
        <v>43552</v>
      </c>
      <c r="P577" s="2">
        <v>44739</v>
      </c>
    </row>
    <row r="578" spans="14:16" x14ac:dyDescent="0.25">
      <c r="N578" s="2">
        <v>43553</v>
      </c>
      <c r="O578" s="2">
        <v>43553</v>
      </c>
      <c r="P578" s="2">
        <v>44740</v>
      </c>
    </row>
    <row r="579" spans="14:16" x14ac:dyDescent="0.25">
      <c r="N579" s="2">
        <v>43554</v>
      </c>
      <c r="O579" s="2">
        <v>43554</v>
      </c>
      <c r="P579" s="2">
        <v>44741</v>
      </c>
    </row>
    <row r="580" spans="14:16" x14ac:dyDescent="0.25">
      <c r="N580" s="2">
        <v>43555</v>
      </c>
      <c r="O580" s="2">
        <v>43555</v>
      </c>
      <c r="P580" s="2">
        <v>44742</v>
      </c>
    </row>
    <row r="581" spans="14:16" x14ac:dyDescent="0.25">
      <c r="N581" s="2">
        <v>43556</v>
      </c>
      <c r="O581" s="2">
        <v>43556</v>
      </c>
      <c r="P581" s="2">
        <v>44743</v>
      </c>
    </row>
    <row r="582" spans="14:16" x14ac:dyDescent="0.25">
      <c r="N582" s="2">
        <v>43557</v>
      </c>
      <c r="O582" s="2">
        <v>43557</v>
      </c>
      <c r="P582" s="2">
        <v>44744</v>
      </c>
    </row>
    <row r="583" spans="14:16" x14ac:dyDescent="0.25">
      <c r="N583" s="2">
        <v>43558</v>
      </c>
      <c r="O583" s="2">
        <v>43558</v>
      </c>
      <c r="P583" s="2">
        <v>44745</v>
      </c>
    </row>
    <row r="584" spans="14:16" x14ac:dyDescent="0.25">
      <c r="N584" s="2">
        <v>43559</v>
      </c>
      <c r="O584" s="2">
        <v>43559</v>
      </c>
      <c r="P584" s="2">
        <v>44746</v>
      </c>
    </row>
    <row r="585" spans="14:16" x14ac:dyDescent="0.25">
      <c r="N585" s="2">
        <v>43560</v>
      </c>
      <c r="O585" s="2">
        <v>43560</v>
      </c>
      <c r="P585" s="2">
        <v>44747</v>
      </c>
    </row>
    <row r="586" spans="14:16" x14ac:dyDescent="0.25">
      <c r="N586" s="2">
        <v>43561</v>
      </c>
      <c r="O586" s="2">
        <v>43561</v>
      </c>
      <c r="P586" s="2">
        <v>44748</v>
      </c>
    </row>
    <row r="587" spans="14:16" x14ac:dyDescent="0.25">
      <c r="N587" s="2">
        <v>43562</v>
      </c>
      <c r="O587" s="2">
        <v>43562</v>
      </c>
      <c r="P587" s="2">
        <v>44749</v>
      </c>
    </row>
    <row r="588" spans="14:16" x14ac:dyDescent="0.25">
      <c r="N588" s="2">
        <v>43563</v>
      </c>
      <c r="O588" s="2">
        <v>43563</v>
      </c>
      <c r="P588" s="2">
        <v>44750</v>
      </c>
    </row>
    <row r="589" spans="14:16" x14ac:dyDescent="0.25">
      <c r="N589" s="2">
        <v>43564</v>
      </c>
      <c r="O589" s="2">
        <v>43564</v>
      </c>
      <c r="P589" s="2">
        <v>44751</v>
      </c>
    </row>
    <row r="590" spans="14:16" x14ac:dyDescent="0.25">
      <c r="N590" s="2">
        <v>43565</v>
      </c>
      <c r="O590" s="2">
        <v>43565</v>
      </c>
      <c r="P590" s="2">
        <v>44752</v>
      </c>
    </row>
    <row r="591" spans="14:16" x14ac:dyDescent="0.25">
      <c r="N591" s="2">
        <v>43566</v>
      </c>
      <c r="O591" s="2">
        <v>43566</v>
      </c>
      <c r="P591" s="2">
        <v>44753</v>
      </c>
    </row>
    <row r="592" spans="14:16" x14ac:dyDescent="0.25">
      <c r="N592" s="2">
        <v>43567</v>
      </c>
      <c r="O592" s="2">
        <v>43567</v>
      </c>
      <c r="P592" s="2">
        <v>44754</v>
      </c>
    </row>
    <row r="593" spans="14:16" x14ac:dyDescent="0.25">
      <c r="N593" s="2">
        <v>43568</v>
      </c>
      <c r="O593" s="2">
        <v>43568</v>
      </c>
      <c r="P593" s="2">
        <v>44755</v>
      </c>
    </row>
    <row r="594" spans="14:16" x14ac:dyDescent="0.25">
      <c r="N594" s="2">
        <v>43569</v>
      </c>
      <c r="O594" s="2">
        <v>43569</v>
      </c>
      <c r="P594" s="2">
        <v>44756</v>
      </c>
    </row>
    <row r="595" spans="14:16" x14ac:dyDescent="0.25">
      <c r="N595" s="2">
        <v>43570</v>
      </c>
      <c r="O595" s="2">
        <v>43570</v>
      </c>
      <c r="P595" s="2">
        <v>44757</v>
      </c>
    </row>
    <row r="596" spans="14:16" x14ac:dyDescent="0.25">
      <c r="N596" s="2">
        <v>43571</v>
      </c>
      <c r="O596" s="2">
        <v>43571</v>
      </c>
      <c r="P596" s="2">
        <v>44758</v>
      </c>
    </row>
    <row r="597" spans="14:16" x14ac:dyDescent="0.25">
      <c r="N597" s="2">
        <v>43572</v>
      </c>
      <c r="O597" s="2">
        <v>43572</v>
      </c>
      <c r="P597" s="2">
        <v>44759</v>
      </c>
    </row>
    <row r="598" spans="14:16" x14ac:dyDescent="0.25">
      <c r="N598" s="2">
        <v>43573</v>
      </c>
      <c r="O598" s="2">
        <v>43573</v>
      </c>
      <c r="P598" s="2">
        <v>44760</v>
      </c>
    </row>
    <row r="599" spans="14:16" x14ac:dyDescent="0.25">
      <c r="N599" s="2">
        <v>43574</v>
      </c>
      <c r="O599" s="2">
        <v>43574</v>
      </c>
      <c r="P599" s="2">
        <v>44761</v>
      </c>
    </row>
    <row r="600" spans="14:16" x14ac:dyDescent="0.25">
      <c r="N600" s="2">
        <v>43575</v>
      </c>
      <c r="O600" s="2">
        <v>43575</v>
      </c>
      <c r="P600" s="2">
        <v>44762</v>
      </c>
    </row>
    <row r="601" spans="14:16" x14ac:dyDescent="0.25">
      <c r="N601" s="2">
        <v>43576</v>
      </c>
      <c r="O601" s="2">
        <v>43576</v>
      </c>
      <c r="P601" s="2">
        <v>44763</v>
      </c>
    </row>
    <row r="602" spans="14:16" x14ac:dyDescent="0.25">
      <c r="N602" s="2">
        <v>43577</v>
      </c>
      <c r="O602" s="2">
        <v>43577</v>
      </c>
      <c r="P602" s="2">
        <v>44764</v>
      </c>
    </row>
    <row r="603" spans="14:16" x14ac:dyDescent="0.25">
      <c r="N603" s="2">
        <v>43578</v>
      </c>
      <c r="O603" s="2">
        <v>43578</v>
      </c>
      <c r="P603" s="2">
        <v>44765</v>
      </c>
    </row>
    <row r="604" spans="14:16" x14ac:dyDescent="0.25">
      <c r="N604" s="2">
        <v>43579</v>
      </c>
      <c r="O604" s="2">
        <v>43579</v>
      </c>
      <c r="P604" s="2">
        <v>44766</v>
      </c>
    </row>
    <row r="605" spans="14:16" x14ac:dyDescent="0.25">
      <c r="N605" s="2">
        <v>43580</v>
      </c>
      <c r="O605" s="2">
        <v>43580</v>
      </c>
      <c r="P605" s="2">
        <v>44767</v>
      </c>
    </row>
    <row r="606" spans="14:16" x14ac:dyDescent="0.25">
      <c r="N606" s="2">
        <v>43581</v>
      </c>
      <c r="O606" s="2">
        <v>43581</v>
      </c>
      <c r="P606" s="2">
        <v>44768</v>
      </c>
    </row>
    <row r="607" spans="14:16" x14ac:dyDescent="0.25">
      <c r="N607" s="2">
        <v>43582</v>
      </c>
      <c r="O607" s="2">
        <v>43582</v>
      </c>
      <c r="P607" s="2">
        <v>44769</v>
      </c>
    </row>
    <row r="608" spans="14:16" x14ac:dyDescent="0.25">
      <c r="N608" s="2">
        <v>43583</v>
      </c>
      <c r="O608" s="2">
        <v>43583</v>
      </c>
      <c r="P608" s="2">
        <v>44770</v>
      </c>
    </row>
    <row r="609" spans="14:16" x14ac:dyDescent="0.25">
      <c r="N609" s="2">
        <v>43584</v>
      </c>
      <c r="O609" s="2">
        <v>43584</v>
      </c>
      <c r="P609" s="2">
        <v>44771</v>
      </c>
    </row>
    <row r="610" spans="14:16" x14ac:dyDescent="0.25">
      <c r="N610" s="2">
        <v>43585</v>
      </c>
      <c r="O610" s="2">
        <v>43585</v>
      </c>
      <c r="P610" s="2">
        <v>44772</v>
      </c>
    </row>
    <row r="611" spans="14:16" x14ac:dyDescent="0.25">
      <c r="N611" s="2">
        <v>43586</v>
      </c>
      <c r="O611" s="2">
        <v>43586</v>
      </c>
      <c r="P611" s="2">
        <v>44773</v>
      </c>
    </row>
    <row r="612" spans="14:16" x14ac:dyDescent="0.25">
      <c r="N612" s="2">
        <v>43587</v>
      </c>
      <c r="O612" s="2">
        <v>43587</v>
      </c>
      <c r="P612" s="2">
        <v>44774</v>
      </c>
    </row>
    <row r="613" spans="14:16" x14ac:dyDescent="0.25">
      <c r="N613" s="2">
        <v>43588</v>
      </c>
      <c r="O613" s="2">
        <v>43588</v>
      </c>
      <c r="P613" s="2">
        <v>44775</v>
      </c>
    </row>
    <row r="614" spans="14:16" x14ac:dyDescent="0.25">
      <c r="N614" s="2">
        <v>43589</v>
      </c>
      <c r="O614" s="2">
        <v>43589</v>
      </c>
      <c r="P614" s="2">
        <v>44776</v>
      </c>
    </row>
    <row r="615" spans="14:16" x14ac:dyDescent="0.25">
      <c r="N615" s="2">
        <v>43590</v>
      </c>
      <c r="O615" s="2">
        <v>43590</v>
      </c>
      <c r="P615" s="2">
        <v>44777</v>
      </c>
    </row>
    <row r="616" spans="14:16" x14ac:dyDescent="0.25">
      <c r="N616" s="2">
        <v>43591</v>
      </c>
      <c r="O616" s="2">
        <v>43591</v>
      </c>
      <c r="P616" s="2">
        <v>44778</v>
      </c>
    </row>
    <row r="617" spans="14:16" x14ac:dyDescent="0.25">
      <c r="N617" s="2">
        <v>43592</v>
      </c>
      <c r="O617" s="2">
        <v>43592</v>
      </c>
      <c r="P617" s="2">
        <v>44779</v>
      </c>
    </row>
    <row r="618" spans="14:16" x14ac:dyDescent="0.25">
      <c r="N618" s="2">
        <v>43593</v>
      </c>
      <c r="O618" s="2">
        <v>43593</v>
      </c>
      <c r="P618" s="2">
        <v>44780</v>
      </c>
    </row>
    <row r="619" spans="14:16" x14ac:dyDescent="0.25">
      <c r="N619" s="2">
        <v>43594</v>
      </c>
      <c r="O619" s="2">
        <v>43594</v>
      </c>
      <c r="P619" s="2">
        <v>44781</v>
      </c>
    </row>
    <row r="620" spans="14:16" x14ac:dyDescent="0.25">
      <c r="N620" s="2">
        <v>43595</v>
      </c>
      <c r="O620" s="2">
        <v>43595</v>
      </c>
      <c r="P620" s="2">
        <v>44782</v>
      </c>
    </row>
    <row r="621" spans="14:16" x14ac:dyDescent="0.25">
      <c r="N621" s="2">
        <v>43596</v>
      </c>
      <c r="O621" s="2">
        <v>43596</v>
      </c>
      <c r="P621" s="2">
        <v>44783</v>
      </c>
    </row>
    <row r="622" spans="14:16" x14ac:dyDescent="0.25">
      <c r="N622" s="2">
        <v>43597</v>
      </c>
      <c r="O622" s="2">
        <v>43597</v>
      </c>
      <c r="P622" s="2">
        <v>44784</v>
      </c>
    </row>
    <row r="623" spans="14:16" x14ac:dyDescent="0.25">
      <c r="N623" s="2">
        <v>43598</v>
      </c>
      <c r="O623" s="2">
        <v>43598</v>
      </c>
      <c r="P623" s="2">
        <v>44785</v>
      </c>
    </row>
    <row r="624" spans="14:16" x14ac:dyDescent="0.25">
      <c r="N624" s="2">
        <v>43599</v>
      </c>
      <c r="O624" s="2">
        <v>43599</v>
      </c>
      <c r="P624" s="2">
        <v>44786</v>
      </c>
    </row>
    <row r="625" spans="14:16" x14ac:dyDescent="0.25">
      <c r="N625" s="2">
        <v>43600</v>
      </c>
      <c r="O625" s="2">
        <v>43600</v>
      </c>
      <c r="P625" s="2">
        <v>44787</v>
      </c>
    </row>
    <row r="626" spans="14:16" x14ac:dyDescent="0.25">
      <c r="N626" s="2">
        <v>43601</v>
      </c>
      <c r="O626" s="2">
        <v>43601</v>
      </c>
      <c r="P626" s="2">
        <v>44788</v>
      </c>
    </row>
    <row r="627" spans="14:16" x14ac:dyDescent="0.25">
      <c r="N627" s="2">
        <v>43602</v>
      </c>
      <c r="O627" s="2">
        <v>43602</v>
      </c>
      <c r="P627" s="2">
        <v>44789</v>
      </c>
    </row>
    <row r="628" spans="14:16" x14ac:dyDescent="0.25">
      <c r="N628" s="2">
        <v>43603</v>
      </c>
      <c r="O628" s="2">
        <v>43603</v>
      </c>
      <c r="P628" s="2">
        <v>44790</v>
      </c>
    </row>
    <row r="629" spans="14:16" x14ac:dyDescent="0.25">
      <c r="N629" s="2">
        <v>43604</v>
      </c>
      <c r="O629" s="2">
        <v>43604</v>
      </c>
      <c r="P629" s="2">
        <v>44791</v>
      </c>
    </row>
    <row r="630" spans="14:16" x14ac:dyDescent="0.25">
      <c r="N630" s="2">
        <v>43605</v>
      </c>
      <c r="O630" s="2">
        <v>43605</v>
      </c>
      <c r="P630" s="2">
        <v>44792</v>
      </c>
    </row>
    <row r="631" spans="14:16" x14ac:dyDescent="0.25">
      <c r="N631" s="2">
        <v>43606</v>
      </c>
      <c r="O631" s="2">
        <v>43606</v>
      </c>
      <c r="P631" s="2">
        <v>44793</v>
      </c>
    </row>
    <row r="632" spans="14:16" x14ac:dyDescent="0.25">
      <c r="N632" s="2">
        <v>43607</v>
      </c>
      <c r="O632" s="2">
        <v>43607</v>
      </c>
      <c r="P632" s="2">
        <v>44794</v>
      </c>
    </row>
    <row r="633" spans="14:16" x14ac:dyDescent="0.25">
      <c r="N633" s="2">
        <v>43608</v>
      </c>
      <c r="O633" s="2">
        <v>43608</v>
      </c>
      <c r="P633" s="2">
        <v>44795</v>
      </c>
    </row>
    <row r="634" spans="14:16" x14ac:dyDescent="0.25">
      <c r="N634" s="2">
        <v>43609</v>
      </c>
      <c r="O634" s="2">
        <v>43609</v>
      </c>
      <c r="P634" s="2">
        <v>44796</v>
      </c>
    </row>
    <row r="635" spans="14:16" x14ac:dyDescent="0.25">
      <c r="N635" s="2">
        <v>43610</v>
      </c>
      <c r="O635" s="2">
        <v>43610</v>
      </c>
      <c r="P635" s="2">
        <v>44797</v>
      </c>
    </row>
    <row r="636" spans="14:16" x14ac:dyDescent="0.25">
      <c r="N636" s="2">
        <v>43611</v>
      </c>
      <c r="O636" s="2">
        <v>43611</v>
      </c>
      <c r="P636" s="2">
        <v>44798</v>
      </c>
    </row>
    <row r="637" spans="14:16" x14ac:dyDescent="0.25">
      <c r="N637" s="2">
        <v>43612</v>
      </c>
      <c r="O637" s="2">
        <v>43612</v>
      </c>
      <c r="P637" s="2">
        <v>44799</v>
      </c>
    </row>
    <row r="638" spans="14:16" x14ac:dyDescent="0.25">
      <c r="N638" s="2">
        <v>43613</v>
      </c>
      <c r="O638" s="2">
        <v>43613</v>
      </c>
      <c r="P638" s="2">
        <v>44800</v>
      </c>
    </row>
    <row r="639" spans="14:16" x14ac:dyDescent="0.25">
      <c r="N639" s="2">
        <v>43614</v>
      </c>
      <c r="O639" s="2">
        <v>43614</v>
      </c>
      <c r="P639" s="2">
        <v>44801</v>
      </c>
    </row>
    <row r="640" spans="14:16" x14ac:dyDescent="0.25">
      <c r="N640" s="2">
        <v>43615</v>
      </c>
      <c r="O640" s="2">
        <v>43615</v>
      </c>
      <c r="P640" s="2">
        <v>44802</v>
      </c>
    </row>
    <row r="641" spans="14:16" x14ac:dyDescent="0.25">
      <c r="N641" s="2">
        <v>43616</v>
      </c>
      <c r="O641" s="2">
        <v>43616</v>
      </c>
      <c r="P641" s="2">
        <v>44803</v>
      </c>
    </row>
    <row r="642" spans="14:16" x14ac:dyDescent="0.25">
      <c r="N642" s="2">
        <v>43617</v>
      </c>
      <c r="O642" s="2">
        <v>43617</v>
      </c>
      <c r="P642" s="2">
        <v>44804</v>
      </c>
    </row>
    <row r="643" spans="14:16" x14ac:dyDescent="0.25">
      <c r="N643" s="2">
        <v>43618</v>
      </c>
      <c r="O643" s="2">
        <v>43618</v>
      </c>
      <c r="P643" s="2">
        <v>44805</v>
      </c>
    </row>
    <row r="644" spans="14:16" x14ac:dyDescent="0.25">
      <c r="N644" s="2">
        <v>43619</v>
      </c>
      <c r="O644" s="2">
        <v>43619</v>
      </c>
      <c r="P644" s="2">
        <v>44806</v>
      </c>
    </row>
    <row r="645" spans="14:16" x14ac:dyDescent="0.25">
      <c r="N645" s="2">
        <v>43620</v>
      </c>
      <c r="O645" s="2">
        <v>43620</v>
      </c>
      <c r="P645" s="2">
        <v>44807</v>
      </c>
    </row>
    <row r="646" spans="14:16" x14ac:dyDescent="0.25">
      <c r="N646" s="2">
        <v>43621</v>
      </c>
      <c r="O646" s="2">
        <v>43621</v>
      </c>
      <c r="P646" s="2">
        <v>44808</v>
      </c>
    </row>
    <row r="647" spans="14:16" x14ac:dyDescent="0.25">
      <c r="N647" s="2">
        <v>43622</v>
      </c>
      <c r="O647" s="2">
        <v>43622</v>
      </c>
      <c r="P647" s="2">
        <v>44809</v>
      </c>
    </row>
    <row r="648" spans="14:16" x14ac:dyDescent="0.25">
      <c r="N648" s="2">
        <v>43623</v>
      </c>
      <c r="O648" s="2">
        <v>43623</v>
      </c>
      <c r="P648" s="2">
        <v>44810</v>
      </c>
    </row>
    <row r="649" spans="14:16" x14ac:dyDescent="0.25">
      <c r="N649" s="2">
        <v>43624</v>
      </c>
      <c r="O649" s="2">
        <v>43624</v>
      </c>
      <c r="P649" s="2">
        <v>44811</v>
      </c>
    </row>
    <row r="650" spans="14:16" x14ac:dyDescent="0.25">
      <c r="N650" s="2">
        <v>43625</v>
      </c>
      <c r="O650" s="2">
        <v>43625</v>
      </c>
      <c r="P650" s="2">
        <v>44812</v>
      </c>
    </row>
    <row r="651" spans="14:16" x14ac:dyDescent="0.25">
      <c r="N651" s="2">
        <v>43626</v>
      </c>
      <c r="O651" s="2">
        <v>43626</v>
      </c>
      <c r="P651" s="2">
        <v>44813</v>
      </c>
    </row>
    <row r="652" spans="14:16" x14ac:dyDescent="0.25">
      <c r="N652" s="2">
        <v>43627</v>
      </c>
      <c r="O652" s="2">
        <v>43627</v>
      </c>
      <c r="P652" s="2">
        <v>44814</v>
      </c>
    </row>
    <row r="653" spans="14:16" x14ac:dyDescent="0.25">
      <c r="N653" s="2">
        <v>43628</v>
      </c>
      <c r="O653" s="2">
        <v>43628</v>
      </c>
      <c r="P653" s="2">
        <v>44815</v>
      </c>
    </row>
    <row r="654" spans="14:16" x14ac:dyDescent="0.25">
      <c r="N654" s="2">
        <v>43629</v>
      </c>
      <c r="O654" s="2">
        <v>43629</v>
      </c>
      <c r="P654" s="2">
        <v>44816</v>
      </c>
    </row>
    <row r="655" spans="14:16" x14ac:dyDescent="0.25">
      <c r="N655" s="2">
        <v>43630</v>
      </c>
      <c r="O655" s="2">
        <v>43630</v>
      </c>
      <c r="P655" s="2">
        <v>44817</v>
      </c>
    </row>
    <row r="656" spans="14:16" x14ac:dyDescent="0.25">
      <c r="N656" s="2">
        <v>43631</v>
      </c>
      <c r="O656" s="2">
        <v>43631</v>
      </c>
      <c r="P656" s="2">
        <v>44818</v>
      </c>
    </row>
    <row r="657" spans="14:16" x14ac:dyDescent="0.25">
      <c r="N657" s="2">
        <v>43632</v>
      </c>
      <c r="O657" s="2">
        <v>43632</v>
      </c>
      <c r="P657" s="2">
        <v>44819</v>
      </c>
    </row>
    <row r="658" spans="14:16" x14ac:dyDescent="0.25">
      <c r="N658" s="2">
        <v>43633</v>
      </c>
      <c r="O658" s="2">
        <v>43633</v>
      </c>
      <c r="P658" s="2">
        <v>44820</v>
      </c>
    </row>
    <row r="659" spans="14:16" x14ac:dyDescent="0.25">
      <c r="N659" s="2">
        <v>43634</v>
      </c>
      <c r="O659" s="2">
        <v>43634</v>
      </c>
      <c r="P659" s="2">
        <v>44821</v>
      </c>
    </row>
    <row r="660" spans="14:16" x14ac:dyDescent="0.25">
      <c r="N660" s="2">
        <v>43635</v>
      </c>
      <c r="O660" s="2">
        <v>43635</v>
      </c>
      <c r="P660" s="2">
        <v>44822</v>
      </c>
    </row>
    <row r="661" spans="14:16" x14ac:dyDescent="0.25">
      <c r="N661" s="2">
        <v>43636</v>
      </c>
      <c r="O661" s="2">
        <v>43636</v>
      </c>
      <c r="P661" s="2">
        <v>44823</v>
      </c>
    </row>
    <row r="662" spans="14:16" x14ac:dyDescent="0.25">
      <c r="N662" s="2">
        <v>43637</v>
      </c>
      <c r="O662" s="2">
        <v>43637</v>
      </c>
      <c r="P662" s="2">
        <v>44824</v>
      </c>
    </row>
    <row r="663" spans="14:16" x14ac:dyDescent="0.25">
      <c r="N663" s="2">
        <v>43638</v>
      </c>
      <c r="O663" s="2">
        <v>43638</v>
      </c>
      <c r="P663" s="2">
        <v>44825</v>
      </c>
    </row>
    <row r="664" spans="14:16" x14ac:dyDescent="0.25">
      <c r="N664" s="2">
        <v>43639</v>
      </c>
      <c r="O664" s="2">
        <v>43639</v>
      </c>
      <c r="P664" s="2">
        <v>44826</v>
      </c>
    </row>
    <row r="665" spans="14:16" x14ac:dyDescent="0.25">
      <c r="N665" s="2">
        <v>43640</v>
      </c>
      <c r="O665" s="2">
        <v>43640</v>
      </c>
      <c r="P665" s="2">
        <v>44827</v>
      </c>
    </row>
    <row r="666" spans="14:16" x14ac:dyDescent="0.25">
      <c r="N666" s="2">
        <v>43641</v>
      </c>
      <c r="O666" s="2">
        <v>43641</v>
      </c>
      <c r="P666" s="2">
        <v>44828</v>
      </c>
    </row>
    <row r="667" spans="14:16" x14ac:dyDescent="0.25">
      <c r="N667" s="2">
        <v>43642</v>
      </c>
      <c r="O667" s="2">
        <v>43642</v>
      </c>
      <c r="P667" s="2">
        <v>44829</v>
      </c>
    </row>
    <row r="668" spans="14:16" x14ac:dyDescent="0.25">
      <c r="N668" s="2">
        <v>43643</v>
      </c>
      <c r="O668" s="2">
        <v>43643</v>
      </c>
      <c r="P668" s="2">
        <v>44830</v>
      </c>
    </row>
    <row r="669" spans="14:16" x14ac:dyDescent="0.25">
      <c r="N669" s="2">
        <v>43644</v>
      </c>
      <c r="O669" s="2">
        <v>43644</v>
      </c>
      <c r="P669" s="2">
        <v>44831</v>
      </c>
    </row>
    <row r="670" spans="14:16" x14ac:dyDescent="0.25">
      <c r="N670" s="2">
        <v>43645</v>
      </c>
      <c r="O670" s="2">
        <v>43645</v>
      </c>
      <c r="P670" s="2">
        <v>44832</v>
      </c>
    </row>
    <row r="671" spans="14:16" x14ac:dyDescent="0.25">
      <c r="N671" s="2">
        <v>43646</v>
      </c>
      <c r="O671" s="2">
        <v>43646</v>
      </c>
      <c r="P671" s="2">
        <v>44833</v>
      </c>
    </row>
    <row r="672" spans="14:16" x14ac:dyDescent="0.25">
      <c r="N672" s="2">
        <v>43647</v>
      </c>
      <c r="O672" s="2">
        <v>43647</v>
      </c>
      <c r="P672" s="2">
        <v>44834</v>
      </c>
    </row>
    <row r="673" spans="14:16" x14ac:dyDescent="0.25">
      <c r="N673" s="2">
        <v>43648</v>
      </c>
      <c r="O673" s="2">
        <v>43648</v>
      </c>
      <c r="P673" s="2">
        <v>44835</v>
      </c>
    </row>
    <row r="674" spans="14:16" x14ac:dyDescent="0.25">
      <c r="N674" s="2">
        <v>43649</v>
      </c>
      <c r="O674" s="2">
        <v>43649</v>
      </c>
      <c r="P674" s="2">
        <v>44836</v>
      </c>
    </row>
    <row r="675" spans="14:16" x14ac:dyDescent="0.25">
      <c r="N675" s="2">
        <v>43650</v>
      </c>
      <c r="O675" s="2">
        <v>43650</v>
      </c>
      <c r="P675" s="2">
        <v>44837</v>
      </c>
    </row>
    <row r="676" spans="14:16" x14ac:dyDescent="0.25">
      <c r="N676" s="2">
        <v>43651</v>
      </c>
      <c r="O676" s="2">
        <v>43651</v>
      </c>
      <c r="P676" s="2">
        <v>44838</v>
      </c>
    </row>
    <row r="677" spans="14:16" x14ac:dyDescent="0.25">
      <c r="N677" s="2">
        <v>43652</v>
      </c>
      <c r="O677" s="2">
        <v>43652</v>
      </c>
      <c r="P677" s="2">
        <v>44839</v>
      </c>
    </row>
    <row r="678" spans="14:16" x14ac:dyDescent="0.25">
      <c r="N678" s="2">
        <v>43653</v>
      </c>
      <c r="O678" s="2">
        <v>43653</v>
      </c>
      <c r="P678" s="2">
        <v>44840</v>
      </c>
    </row>
    <row r="679" spans="14:16" x14ac:dyDescent="0.25">
      <c r="N679" s="2">
        <v>43654</v>
      </c>
      <c r="O679" s="2">
        <v>43654</v>
      </c>
      <c r="P679" s="2">
        <v>44841</v>
      </c>
    </row>
    <row r="680" spans="14:16" x14ac:dyDescent="0.25">
      <c r="N680" s="2">
        <v>43655</v>
      </c>
      <c r="O680" s="2">
        <v>43655</v>
      </c>
      <c r="P680" s="2">
        <v>44842</v>
      </c>
    </row>
    <row r="681" spans="14:16" x14ac:dyDescent="0.25">
      <c r="N681" s="2">
        <v>43656</v>
      </c>
      <c r="O681" s="2">
        <v>43656</v>
      </c>
      <c r="P681" s="2">
        <v>44843</v>
      </c>
    </row>
    <row r="682" spans="14:16" x14ac:dyDescent="0.25">
      <c r="N682" s="2">
        <v>43657</v>
      </c>
      <c r="O682" s="2">
        <v>43657</v>
      </c>
      <c r="P682" s="2">
        <v>44844</v>
      </c>
    </row>
    <row r="683" spans="14:16" x14ac:dyDescent="0.25">
      <c r="N683" s="2">
        <v>43658</v>
      </c>
      <c r="O683" s="2">
        <v>43658</v>
      </c>
      <c r="P683" s="2">
        <v>44845</v>
      </c>
    </row>
    <row r="684" spans="14:16" x14ac:dyDescent="0.25">
      <c r="N684" s="2">
        <v>43659</v>
      </c>
      <c r="O684" s="2">
        <v>43659</v>
      </c>
      <c r="P684" s="2">
        <v>44846</v>
      </c>
    </row>
    <row r="685" spans="14:16" x14ac:dyDescent="0.25">
      <c r="N685" s="2">
        <v>43660</v>
      </c>
      <c r="O685" s="2">
        <v>43660</v>
      </c>
      <c r="P685" s="2">
        <v>44847</v>
      </c>
    </row>
    <row r="686" spans="14:16" x14ac:dyDescent="0.25">
      <c r="N686" s="2">
        <v>43661</v>
      </c>
      <c r="O686" s="2">
        <v>43661</v>
      </c>
      <c r="P686" s="2">
        <v>44848</v>
      </c>
    </row>
    <row r="687" spans="14:16" x14ac:dyDescent="0.25">
      <c r="N687" s="2">
        <v>43662</v>
      </c>
      <c r="O687" s="2">
        <v>43662</v>
      </c>
      <c r="P687" s="2">
        <v>44849</v>
      </c>
    </row>
    <row r="688" spans="14:16" x14ac:dyDescent="0.25">
      <c r="N688" s="2">
        <v>43663</v>
      </c>
      <c r="O688" s="2">
        <v>43663</v>
      </c>
      <c r="P688" s="2">
        <v>44850</v>
      </c>
    </row>
    <row r="689" spans="14:16" x14ac:dyDescent="0.25">
      <c r="N689" s="2">
        <v>43664</v>
      </c>
      <c r="O689" s="2">
        <v>43664</v>
      </c>
      <c r="P689" s="2">
        <v>44851</v>
      </c>
    </row>
    <row r="690" spans="14:16" x14ac:dyDescent="0.25">
      <c r="N690" s="2">
        <v>43665</v>
      </c>
      <c r="O690" s="2">
        <v>43665</v>
      </c>
      <c r="P690" s="2">
        <v>44852</v>
      </c>
    </row>
    <row r="691" spans="14:16" x14ac:dyDescent="0.25">
      <c r="N691" s="2">
        <v>43666</v>
      </c>
      <c r="O691" s="2">
        <v>43666</v>
      </c>
      <c r="P691" s="2">
        <v>44853</v>
      </c>
    </row>
    <row r="692" spans="14:16" x14ac:dyDescent="0.25">
      <c r="N692" s="2">
        <v>43667</v>
      </c>
      <c r="O692" s="2">
        <v>43667</v>
      </c>
      <c r="P692" s="2">
        <v>44854</v>
      </c>
    </row>
    <row r="693" spans="14:16" x14ac:dyDescent="0.25">
      <c r="N693" s="2">
        <v>43668</v>
      </c>
      <c r="O693" s="2">
        <v>43668</v>
      </c>
      <c r="P693" s="2">
        <v>44855</v>
      </c>
    </row>
    <row r="694" spans="14:16" x14ac:dyDescent="0.25">
      <c r="N694" s="2">
        <v>43669</v>
      </c>
      <c r="O694" s="2">
        <v>43669</v>
      </c>
      <c r="P694" s="2">
        <v>44856</v>
      </c>
    </row>
    <row r="695" spans="14:16" x14ac:dyDescent="0.25">
      <c r="N695" s="2">
        <v>43670</v>
      </c>
      <c r="O695" s="2">
        <v>43670</v>
      </c>
      <c r="P695" s="2">
        <v>44857</v>
      </c>
    </row>
    <row r="696" spans="14:16" x14ac:dyDescent="0.25">
      <c r="N696" s="2">
        <v>43671</v>
      </c>
      <c r="O696" s="2">
        <v>43671</v>
      </c>
      <c r="P696" s="2">
        <v>44858</v>
      </c>
    </row>
    <row r="697" spans="14:16" x14ac:dyDescent="0.25">
      <c r="N697" s="2">
        <v>43672</v>
      </c>
      <c r="O697" s="2">
        <v>43672</v>
      </c>
      <c r="P697" s="2">
        <v>44859</v>
      </c>
    </row>
    <row r="698" spans="14:16" x14ac:dyDescent="0.25">
      <c r="N698" s="2">
        <v>43673</v>
      </c>
      <c r="O698" s="2">
        <v>43673</v>
      </c>
      <c r="P698" s="2">
        <v>44860</v>
      </c>
    </row>
    <row r="699" spans="14:16" x14ac:dyDescent="0.25">
      <c r="N699" s="2">
        <v>43674</v>
      </c>
      <c r="O699" s="2">
        <v>43674</v>
      </c>
      <c r="P699" s="2">
        <v>44861</v>
      </c>
    </row>
    <row r="700" spans="14:16" x14ac:dyDescent="0.25">
      <c r="N700" s="2">
        <v>43675</v>
      </c>
      <c r="O700" s="2">
        <v>43675</v>
      </c>
      <c r="P700" s="2">
        <v>44862</v>
      </c>
    </row>
    <row r="701" spans="14:16" x14ac:dyDescent="0.25">
      <c r="N701" s="2">
        <v>43676</v>
      </c>
      <c r="O701" s="2">
        <v>43676</v>
      </c>
      <c r="P701" s="2">
        <v>44863</v>
      </c>
    </row>
    <row r="702" spans="14:16" x14ac:dyDescent="0.25">
      <c r="N702" s="2">
        <v>43677</v>
      </c>
      <c r="O702" s="2">
        <v>43677</v>
      </c>
      <c r="P702" s="2">
        <v>44864</v>
      </c>
    </row>
    <row r="703" spans="14:16" x14ac:dyDescent="0.25">
      <c r="N703" s="2">
        <v>43678</v>
      </c>
      <c r="O703" s="2">
        <v>43678</v>
      </c>
      <c r="P703" s="2">
        <v>44865</v>
      </c>
    </row>
    <row r="704" spans="14:16" x14ac:dyDescent="0.25">
      <c r="N704" s="2">
        <v>43679</v>
      </c>
      <c r="O704" s="2">
        <v>43679</v>
      </c>
      <c r="P704" s="2">
        <v>44866</v>
      </c>
    </row>
    <row r="705" spans="14:16" x14ac:dyDescent="0.25">
      <c r="N705" s="2">
        <v>43680</v>
      </c>
      <c r="O705" s="2">
        <v>43680</v>
      </c>
      <c r="P705" s="2">
        <v>44867</v>
      </c>
    </row>
    <row r="706" spans="14:16" x14ac:dyDescent="0.25">
      <c r="N706" s="2">
        <v>43681</v>
      </c>
      <c r="O706" s="2">
        <v>43681</v>
      </c>
      <c r="P706" s="2">
        <v>44868</v>
      </c>
    </row>
    <row r="707" spans="14:16" x14ac:dyDescent="0.25">
      <c r="N707" s="2">
        <v>43682</v>
      </c>
      <c r="O707" s="2">
        <v>43682</v>
      </c>
      <c r="P707" s="2">
        <v>44869</v>
      </c>
    </row>
    <row r="708" spans="14:16" x14ac:dyDescent="0.25">
      <c r="N708" s="2">
        <v>43683</v>
      </c>
      <c r="O708" s="2">
        <v>43683</v>
      </c>
      <c r="P708" s="2">
        <v>44870</v>
      </c>
    </row>
    <row r="709" spans="14:16" x14ac:dyDescent="0.25">
      <c r="N709" s="2">
        <v>43684</v>
      </c>
      <c r="O709" s="2">
        <v>43684</v>
      </c>
      <c r="P709" s="2">
        <v>44871</v>
      </c>
    </row>
    <row r="710" spans="14:16" x14ac:dyDescent="0.25">
      <c r="N710" s="2">
        <v>43685</v>
      </c>
      <c r="O710" s="2">
        <v>43685</v>
      </c>
      <c r="P710" s="2">
        <v>44872</v>
      </c>
    </row>
    <row r="711" spans="14:16" x14ac:dyDescent="0.25">
      <c r="N711" s="2">
        <v>43686</v>
      </c>
      <c r="O711" s="2">
        <v>43686</v>
      </c>
      <c r="P711" s="2">
        <v>44873</v>
      </c>
    </row>
    <row r="712" spans="14:16" x14ac:dyDescent="0.25">
      <c r="N712" s="2">
        <v>43687</v>
      </c>
      <c r="O712" s="2">
        <v>43687</v>
      </c>
      <c r="P712" s="2">
        <v>44874</v>
      </c>
    </row>
    <row r="713" spans="14:16" x14ac:dyDescent="0.25">
      <c r="N713" s="2">
        <v>43688</v>
      </c>
      <c r="O713" s="2">
        <v>43688</v>
      </c>
      <c r="P713" s="2">
        <v>44875</v>
      </c>
    </row>
    <row r="714" spans="14:16" x14ac:dyDescent="0.25">
      <c r="N714" s="2">
        <v>43689</v>
      </c>
      <c r="O714" s="2">
        <v>43689</v>
      </c>
      <c r="P714" s="2">
        <v>44876</v>
      </c>
    </row>
    <row r="715" spans="14:16" x14ac:dyDescent="0.25">
      <c r="N715" s="2">
        <v>43690</v>
      </c>
      <c r="O715" s="2">
        <v>43690</v>
      </c>
      <c r="P715" s="2">
        <v>44877</v>
      </c>
    </row>
    <row r="716" spans="14:16" x14ac:dyDescent="0.25">
      <c r="N716" s="2">
        <v>43691</v>
      </c>
      <c r="O716" s="2">
        <v>43691</v>
      </c>
      <c r="P716" s="2">
        <v>44878</v>
      </c>
    </row>
    <row r="717" spans="14:16" x14ac:dyDescent="0.25">
      <c r="N717" s="2">
        <v>43692</v>
      </c>
      <c r="O717" s="2">
        <v>43692</v>
      </c>
      <c r="P717" s="2">
        <v>44879</v>
      </c>
    </row>
    <row r="718" spans="14:16" x14ac:dyDescent="0.25">
      <c r="N718" s="2">
        <v>43693</v>
      </c>
      <c r="O718" s="2">
        <v>43693</v>
      </c>
      <c r="P718" s="2">
        <v>44880</v>
      </c>
    </row>
    <row r="719" spans="14:16" x14ac:dyDescent="0.25">
      <c r="N719" s="2">
        <v>43694</v>
      </c>
      <c r="O719" s="2">
        <v>43694</v>
      </c>
      <c r="P719" s="2">
        <v>44881</v>
      </c>
    </row>
    <row r="720" spans="14:16" x14ac:dyDescent="0.25">
      <c r="N720" s="2">
        <v>43695</v>
      </c>
      <c r="O720" s="2">
        <v>43695</v>
      </c>
      <c r="P720" s="2">
        <v>44882</v>
      </c>
    </row>
    <row r="721" spans="14:16" x14ac:dyDescent="0.25">
      <c r="N721" s="2">
        <v>43696</v>
      </c>
      <c r="O721" s="2">
        <v>43696</v>
      </c>
      <c r="P721" s="2">
        <v>44883</v>
      </c>
    </row>
    <row r="722" spans="14:16" x14ac:dyDescent="0.25">
      <c r="N722" s="2">
        <v>43697</v>
      </c>
      <c r="O722" s="2">
        <v>43697</v>
      </c>
      <c r="P722" s="2">
        <v>44884</v>
      </c>
    </row>
    <row r="723" spans="14:16" x14ac:dyDescent="0.25">
      <c r="N723" s="2">
        <v>43698</v>
      </c>
      <c r="O723" s="2">
        <v>43698</v>
      </c>
    </row>
    <row r="724" spans="14:16" x14ac:dyDescent="0.25">
      <c r="N724" s="2">
        <v>43699</v>
      </c>
      <c r="O724" s="2">
        <v>43699</v>
      </c>
    </row>
    <row r="725" spans="14:16" x14ac:dyDescent="0.25">
      <c r="N725" s="2">
        <v>43700</v>
      </c>
      <c r="O725" s="2">
        <v>43700</v>
      </c>
    </row>
    <row r="726" spans="14:16" x14ac:dyDescent="0.25">
      <c r="N726" s="2">
        <v>43701</v>
      </c>
      <c r="O726" s="2">
        <v>43701</v>
      </c>
    </row>
    <row r="727" spans="14:16" x14ac:dyDescent="0.25">
      <c r="N727" s="2">
        <v>43702</v>
      </c>
      <c r="O727" s="2">
        <v>43702</v>
      </c>
    </row>
    <row r="728" spans="14:16" x14ac:dyDescent="0.25">
      <c r="N728" s="2">
        <v>43703</v>
      </c>
      <c r="O728" s="2">
        <v>43703</v>
      </c>
    </row>
    <row r="729" spans="14:16" x14ac:dyDescent="0.25">
      <c r="N729" s="2">
        <v>43704</v>
      </c>
      <c r="O729" s="2">
        <v>43704</v>
      </c>
    </row>
    <row r="730" spans="14:16" x14ac:dyDescent="0.25">
      <c r="N730" s="2">
        <v>43705</v>
      </c>
      <c r="O730" s="2">
        <v>43705</v>
      </c>
    </row>
    <row r="731" spans="14:16" x14ac:dyDescent="0.25">
      <c r="N731" s="2">
        <v>43706</v>
      </c>
      <c r="O731" s="2">
        <v>43706</v>
      </c>
    </row>
    <row r="732" spans="14:16" x14ac:dyDescent="0.25">
      <c r="N732" s="2">
        <v>43707</v>
      </c>
      <c r="O732" s="2">
        <v>43707</v>
      </c>
    </row>
    <row r="733" spans="14:16" x14ac:dyDescent="0.25">
      <c r="N733" s="2">
        <v>43708</v>
      </c>
      <c r="O733" s="2">
        <v>43708</v>
      </c>
    </row>
    <row r="734" spans="14:16" x14ac:dyDescent="0.25">
      <c r="N734" s="2">
        <v>43709</v>
      </c>
      <c r="O734" s="2">
        <v>43709</v>
      </c>
    </row>
    <row r="735" spans="14:16" x14ac:dyDescent="0.25">
      <c r="N735" s="2">
        <v>43710</v>
      </c>
      <c r="O735" s="2">
        <v>43710</v>
      </c>
    </row>
    <row r="736" spans="14:16" x14ac:dyDescent="0.25">
      <c r="N736" s="2">
        <v>43711</v>
      </c>
      <c r="O736" s="2">
        <v>43711</v>
      </c>
    </row>
    <row r="737" spans="14:15" x14ac:dyDescent="0.25">
      <c r="N737" s="2">
        <v>43712</v>
      </c>
      <c r="O737" s="2">
        <v>43712</v>
      </c>
    </row>
    <row r="738" spans="14:15" x14ac:dyDescent="0.25">
      <c r="N738" s="2">
        <v>43713</v>
      </c>
      <c r="O738" s="2">
        <v>43713</v>
      </c>
    </row>
    <row r="739" spans="14:15" x14ac:dyDescent="0.25">
      <c r="N739" s="2">
        <v>43714</v>
      </c>
      <c r="O739" s="2">
        <v>43714</v>
      </c>
    </row>
    <row r="740" spans="14:15" x14ac:dyDescent="0.25">
      <c r="N740" s="2">
        <v>43715</v>
      </c>
      <c r="O740" s="2">
        <v>43715</v>
      </c>
    </row>
    <row r="741" spans="14:15" x14ac:dyDescent="0.25">
      <c r="N741" s="2">
        <v>43716</v>
      </c>
      <c r="O741" s="2">
        <v>43716</v>
      </c>
    </row>
    <row r="742" spans="14:15" x14ac:dyDescent="0.25">
      <c r="N742" s="2">
        <v>43717</v>
      </c>
      <c r="O742" s="2">
        <v>43717</v>
      </c>
    </row>
    <row r="743" spans="14:15" x14ac:dyDescent="0.25">
      <c r="N743" s="2">
        <v>43718</v>
      </c>
      <c r="O743" s="2">
        <v>43718</v>
      </c>
    </row>
    <row r="744" spans="14:15" x14ac:dyDescent="0.25">
      <c r="N744" s="2">
        <v>43719</v>
      </c>
      <c r="O744" s="2">
        <v>43719</v>
      </c>
    </row>
    <row r="745" spans="14:15" x14ac:dyDescent="0.25">
      <c r="N745" s="2">
        <v>43720</v>
      </c>
      <c r="O745" s="2">
        <v>43720</v>
      </c>
    </row>
    <row r="746" spans="14:15" x14ac:dyDescent="0.25">
      <c r="N746" s="2">
        <v>43721</v>
      </c>
      <c r="O746" s="2">
        <v>43721</v>
      </c>
    </row>
    <row r="747" spans="14:15" x14ac:dyDescent="0.25">
      <c r="N747" s="2">
        <v>43722</v>
      </c>
      <c r="O747" s="2">
        <v>43722</v>
      </c>
    </row>
    <row r="748" spans="14:15" x14ac:dyDescent="0.25">
      <c r="N748" s="2">
        <v>43723</v>
      </c>
      <c r="O748" s="2">
        <v>43723</v>
      </c>
    </row>
    <row r="749" spans="14:15" x14ac:dyDescent="0.25">
      <c r="N749" s="2">
        <v>43724</v>
      </c>
      <c r="O749" s="2">
        <v>43724</v>
      </c>
    </row>
    <row r="750" spans="14:15" x14ac:dyDescent="0.25">
      <c r="N750" s="2">
        <v>43725</v>
      </c>
      <c r="O750" s="2">
        <v>43725</v>
      </c>
    </row>
    <row r="751" spans="14:15" x14ac:dyDescent="0.25">
      <c r="N751" s="2">
        <v>43726</v>
      </c>
      <c r="O751" s="2">
        <v>43726</v>
      </c>
    </row>
    <row r="752" spans="14:15" x14ac:dyDescent="0.25">
      <c r="N752" s="2">
        <v>43727</v>
      </c>
      <c r="O752" s="2">
        <v>43727</v>
      </c>
    </row>
    <row r="753" spans="14:15" x14ac:dyDescent="0.25">
      <c r="N753" s="2">
        <v>43728</v>
      </c>
      <c r="O753" s="2">
        <v>43728</v>
      </c>
    </row>
    <row r="754" spans="14:15" x14ac:dyDescent="0.25">
      <c r="N754" s="2">
        <v>43729</v>
      </c>
      <c r="O754" s="2">
        <v>43729</v>
      </c>
    </row>
    <row r="755" spans="14:15" x14ac:dyDescent="0.25">
      <c r="N755" s="2">
        <v>43730</v>
      </c>
      <c r="O755" s="2">
        <v>43730</v>
      </c>
    </row>
    <row r="756" spans="14:15" x14ac:dyDescent="0.25">
      <c r="N756" s="2">
        <v>43731</v>
      </c>
      <c r="O756" s="2">
        <v>43731</v>
      </c>
    </row>
    <row r="757" spans="14:15" x14ac:dyDescent="0.25">
      <c r="N757" s="2">
        <v>43732</v>
      </c>
      <c r="O757" s="2">
        <v>43732</v>
      </c>
    </row>
    <row r="758" spans="14:15" x14ac:dyDescent="0.25">
      <c r="N758" s="2">
        <v>43733</v>
      </c>
      <c r="O758" s="2">
        <v>43733</v>
      </c>
    </row>
    <row r="759" spans="14:15" x14ac:dyDescent="0.25">
      <c r="N759" s="2">
        <v>43734</v>
      </c>
      <c r="O759" s="2">
        <v>43734</v>
      </c>
    </row>
    <row r="760" spans="14:15" x14ac:dyDescent="0.25">
      <c r="N760" s="2">
        <v>43735</v>
      </c>
      <c r="O760" s="2">
        <v>43735</v>
      </c>
    </row>
    <row r="761" spans="14:15" x14ac:dyDescent="0.25">
      <c r="N761" s="2">
        <v>43736</v>
      </c>
      <c r="O761" s="2">
        <v>43736</v>
      </c>
    </row>
    <row r="762" spans="14:15" x14ac:dyDescent="0.25">
      <c r="N762" s="2">
        <v>43737</v>
      </c>
      <c r="O762" s="2">
        <v>43737</v>
      </c>
    </row>
    <row r="763" spans="14:15" x14ac:dyDescent="0.25">
      <c r="N763" s="2">
        <v>43738</v>
      </c>
      <c r="O763" s="2">
        <v>43738</v>
      </c>
    </row>
    <row r="764" spans="14:15" x14ac:dyDescent="0.25">
      <c r="N764" s="2">
        <v>43739</v>
      </c>
      <c r="O764" s="2">
        <v>43739</v>
      </c>
    </row>
    <row r="765" spans="14:15" x14ac:dyDescent="0.25">
      <c r="N765" s="2">
        <v>43740</v>
      </c>
      <c r="O765" s="2">
        <v>43740</v>
      </c>
    </row>
    <row r="766" spans="14:15" x14ac:dyDescent="0.25">
      <c r="N766" s="2">
        <v>43741</v>
      </c>
      <c r="O766" s="2">
        <v>43741</v>
      </c>
    </row>
    <row r="767" spans="14:15" x14ac:dyDescent="0.25">
      <c r="N767" s="2">
        <v>43742</v>
      </c>
      <c r="O767" s="2">
        <v>43742</v>
      </c>
    </row>
    <row r="768" spans="14:15" x14ac:dyDescent="0.25">
      <c r="N768" s="2">
        <v>43743</v>
      </c>
      <c r="O768" s="2">
        <v>43743</v>
      </c>
    </row>
    <row r="769" spans="14:15" x14ac:dyDescent="0.25">
      <c r="N769" s="2">
        <v>43744</v>
      </c>
      <c r="O769" s="2">
        <v>43744</v>
      </c>
    </row>
    <row r="770" spans="14:15" x14ac:dyDescent="0.25">
      <c r="N770" s="2">
        <v>43745</v>
      </c>
      <c r="O770" s="2">
        <v>43745</v>
      </c>
    </row>
    <row r="771" spans="14:15" x14ac:dyDescent="0.25">
      <c r="N771" s="2">
        <v>43746</v>
      </c>
      <c r="O771" s="2">
        <v>43746</v>
      </c>
    </row>
    <row r="772" spans="14:15" x14ac:dyDescent="0.25">
      <c r="N772" s="2">
        <v>43747</v>
      </c>
      <c r="O772" s="2">
        <v>43747</v>
      </c>
    </row>
    <row r="773" spans="14:15" x14ac:dyDescent="0.25">
      <c r="N773" s="2">
        <v>43748</v>
      </c>
      <c r="O773" s="2">
        <v>43748</v>
      </c>
    </row>
    <row r="774" spans="14:15" x14ac:dyDescent="0.25">
      <c r="N774" s="2">
        <v>43749</v>
      </c>
      <c r="O774" s="2">
        <v>43749</v>
      </c>
    </row>
    <row r="775" spans="14:15" x14ac:dyDescent="0.25">
      <c r="N775" s="2">
        <v>43750</v>
      </c>
      <c r="O775" s="2">
        <v>43750</v>
      </c>
    </row>
    <row r="776" spans="14:15" x14ac:dyDescent="0.25">
      <c r="N776" s="2">
        <v>43751</v>
      </c>
      <c r="O776" s="2">
        <v>43751</v>
      </c>
    </row>
    <row r="777" spans="14:15" x14ac:dyDescent="0.25">
      <c r="N777" s="2">
        <v>43752</v>
      </c>
      <c r="O777" s="2">
        <v>43752</v>
      </c>
    </row>
    <row r="778" spans="14:15" x14ac:dyDescent="0.25">
      <c r="N778" s="2">
        <v>43753</v>
      </c>
      <c r="O778" s="2">
        <v>43753</v>
      </c>
    </row>
    <row r="779" spans="14:15" x14ac:dyDescent="0.25">
      <c r="N779" s="2">
        <v>43754</v>
      </c>
      <c r="O779" s="2">
        <v>43754</v>
      </c>
    </row>
    <row r="780" spans="14:15" x14ac:dyDescent="0.25">
      <c r="N780" s="2">
        <v>43755</v>
      </c>
      <c r="O780" s="2">
        <v>43755</v>
      </c>
    </row>
    <row r="781" spans="14:15" x14ac:dyDescent="0.25">
      <c r="N781" s="2">
        <v>43756</v>
      </c>
      <c r="O781" s="2">
        <v>43756</v>
      </c>
    </row>
    <row r="782" spans="14:15" x14ac:dyDescent="0.25">
      <c r="N782" s="2">
        <v>43757</v>
      </c>
      <c r="O782" s="2">
        <v>43757</v>
      </c>
    </row>
    <row r="783" spans="14:15" x14ac:dyDescent="0.25">
      <c r="N783" s="2">
        <v>43758</v>
      </c>
      <c r="O783" s="2">
        <v>43758</v>
      </c>
    </row>
    <row r="784" spans="14:15" x14ac:dyDescent="0.25">
      <c r="N784" s="2">
        <v>43759</v>
      </c>
      <c r="O784" s="2">
        <v>43759</v>
      </c>
    </row>
    <row r="785" spans="14:15" x14ac:dyDescent="0.25">
      <c r="N785" s="2">
        <v>43760</v>
      </c>
      <c r="O785" s="2">
        <v>43760</v>
      </c>
    </row>
    <row r="786" spans="14:15" x14ac:dyDescent="0.25">
      <c r="N786" s="2">
        <v>43761</v>
      </c>
      <c r="O786" s="2">
        <v>43761</v>
      </c>
    </row>
    <row r="787" spans="14:15" x14ac:dyDescent="0.25">
      <c r="N787" s="2">
        <v>43762</v>
      </c>
      <c r="O787" s="2">
        <v>43762</v>
      </c>
    </row>
    <row r="788" spans="14:15" x14ac:dyDescent="0.25">
      <c r="N788" s="2">
        <v>43763</v>
      </c>
      <c r="O788" s="2">
        <v>43763</v>
      </c>
    </row>
    <row r="789" spans="14:15" x14ac:dyDescent="0.25">
      <c r="N789" s="2">
        <v>43764</v>
      </c>
      <c r="O789" s="2">
        <v>43764</v>
      </c>
    </row>
    <row r="790" spans="14:15" x14ac:dyDescent="0.25">
      <c r="N790" s="2">
        <v>43765</v>
      </c>
      <c r="O790" s="2">
        <v>43765</v>
      </c>
    </row>
    <row r="791" spans="14:15" x14ac:dyDescent="0.25">
      <c r="N791" s="2">
        <v>43766</v>
      </c>
      <c r="O791" s="2">
        <v>43766</v>
      </c>
    </row>
    <row r="792" spans="14:15" x14ac:dyDescent="0.25">
      <c r="N792" s="2">
        <v>43767</v>
      </c>
      <c r="O792" s="2">
        <v>43767</v>
      </c>
    </row>
    <row r="793" spans="14:15" x14ac:dyDescent="0.25">
      <c r="N793" s="2">
        <v>43768</v>
      </c>
      <c r="O793" s="2">
        <v>43768</v>
      </c>
    </row>
    <row r="794" spans="14:15" x14ac:dyDescent="0.25">
      <c r="N794" s="2">
        <v>43769</v>
      </c>
      <c r="O794" s="2">
        <v>43769</v>
      </c>
    </row>
    <row r="795" spans="14:15" x14ac:dyDescent="0.25">
      <c r="N795" s="2">
        <v>43770</v>
      </c>
      <c r="O795" s="2">
        <v>43770</v>
      </c>
    </row>
    <row r="796" spans="14:15" x14ac:dyDescent="0.25">
      <c r="N796" s="2">
        <v>43771</v>
      </c>
      <c r="O796" s="2">
        <v>43771</v>
      </c>
    </row>
    <row r="797" spans="14:15" x14ac:dyDescent="0.25">
      <c r="N797" s="2">
        <v>43772</v>
      </c>
      <c r="O797" s="2">
        <v>43772</v>
      </c>
    </row>
    <row r="798" spans="14:15" x14ac:dyDescent="0.25">
      <c r="N798" s="2">
        <v>43773</v>
      </c>
      <c r="O798" s="2">
        <v>43773</v>
      </c>
    </row>
    <row r="799" spans="14:15" x14ac:dyDescent="0.25">
      <c r="N799" s="2">
        <v>43774</v>
      </c>
      <c r="O799" s="2">
        <v>43774</v>
      </c>
    </row>
    <row r="800" spans="14:15" x14ac:dyDescent="0.25">
      <c r="N800" s="2">
        <v>43775</v>
      </c>
      <c r="O800" s="2">
        <v>43775</v>
      </c>
    </row>
    <row r="801" spans="14:15" x14ac:dyDescent="0.25">
      <c r="N801" s="2">
        <v>43776</v>
      </c>
      <c r="O801" s="2">
        <v>43776</v>
      </c>
    </row>
    <row r="802" spans="14:15" x14ac:dyDescent="0.25">
      <c r="N802" s="2">
        <v>43777</v>
      </c>
      <c r="O802" s="2">
        <v>43777</v>
      </c>
    </row>
    <row r="803" spans="14:15" x14ac:dyDescent="0.25">
      <c r="N803" s="2">
        <v>43778</v>
      </c>
      <c r="O803" s="2">
        <v>43778</v>
      </c>
    </row>
    <row r="804" spans="14:15" x14ac:dyDescent="0.25">
      <c r="N804" s="2">
        <v>43779</v>
      </c>
      <c r="O804" s="2">
        <v>43779</v>
      </c>
    </row>
    <row r="805" spans="14:15" x14ac:dyDescent="0.25">
      <c r="N805" s="2">
        <v>43780</v>
      </c>
      <c r="O805" s="2">
        <v>43780</v>
      </c>
    </row>
    <row r="806" spans="14:15" x14ac:dyDescent="0.25">
      <c r="N806" s="2">
        <v>43781</v>
      </c>
      <c r="O806" s="2">
        <v>43781</v>
      </c>
    </row>
    <row r="807" spans="14:15" x14ac:dyDescent="0.25">
      <c r="N807" s="2">
        <v>43782</v>
      </c>
      <c r="O807" s="2">
        <v>43782</v>
      </c>
    </row>
    <row r="808" spans="14:15" x14ac:dyDescent="0.25">
      <c r="N808" s="2">
        <v>43783</v>
      </c>
      <c r="O808" s="2">
        <v>43783</v>
      </c>
    </row>
    <row r="809" spans="14:15" x14ac:dyDescent="0.25">
      <c r="N809" s="2">
        <v>43784</v>
      </c>
      <c r="O809" s="2">
        <v>43784</v>
      </c>
    </row>
    <row r="810" spans="14:15" x14ac:dyDescent="0.25">
      <c r="N810" s="2">
        <v>43785</v>
      </c>
      <c r="O810" s="2">
        <v>43785</v>
      </c>
    </row>
    <row r="811" spans="14:15" x14ac:dyDescent="0.25">
      <c r="N811" s="2">
        <v>43786</v>
      </c>
      <c r="O811" s="2">
        <v>43786</v>
      </c>
    </row>
    <row r="812" spans="14:15" x14ac:dyDescent="0.25">
      <c r="N812" s="2">
        <v>43787</v>
      </c>
      <c r="O812" s="2">
        <v>43787</v>
      </c>
    </row>
    <row r="813" spans="14:15" x14ac:dyDescent="0.25">
      <c r="N813" s="2">
        <v>43788</v>
      </c>
      <c r="O813" s="2">
        <v>43788</v>
      </c>
    </row>
    <row r="814" spans="14:15" x14ac:dyDescent="0.25">
      <c r="N814" s="2">
        <v>43789</v>
      </c>
      <c r="O814" s="2">
        <v>43789</v>
      </c>
    </row>
    <row r="815" spans="14:15" x14ac:dyDescent="0.25">
      <c r="N815" s="2">
        <v>43790</v>
      </c>
      <c r="O815" s="2">
        <v>43790</v>
      </c>
    </row>
    <row r="816" spans="14:15" x14ac:dyDescent="0.25">
      <c r="N816" s="2">
        <v>43791</v>
      </c>
      <c r="O816" s="2">
        <v>43791</v>
      </c>
    </row>
    <row r="817" spans="14:15" x14ac:dyDescent="0.25">
      <c r="N817" s="2">
        <v>43792</v>
      </c>
      <c r="O817" s="2">
        <v>43792</v>
      </c>
    </row>
    <row r="818" spans="14:15" x14ac:dyDescent="0.25">
      <c r="N818" s="2">
        <v>43793</v>
      </c>
      <c r="O818" s="2">
        <v>43793</v>
      </c>
    </row>
    <row r="819" spans="14:15" x14ac:dyDescent="0.25">
      <c r="N819" s="2">
        <v>43794</v>
      </c>
      <c r="O819" s="2">
        <v>43794</v>
      </c>
    </row>
    <row r="820" spans="14:15" x14ac:dyDescent="0.25">
      <c r="N820" s="2">
        <v>43795</v>
      </c>
      <c r="O820" s="2">
        <v>43795</v>
      </c>
    </row>
    <row r="821" spans="14:15" x14ac:dyDescent="0.25">
      <c r="N821" s="2">
        <v>43796</v>
      </c>
      <c r="O821" s="2">
        <v>43796</v>
      </c>
    </row>
    <row r="822" spans="14:15" x14ac:dyDescent="0.25">
      <c r="N822" s="2">
        <v>43797</v>
      </c>
      <c r="O822" s="2">
        <v>43797</v>
      </c>
    </row>
    <row r="823" spans="14:15" x14ac:dyDescent="0.25">
      <c r="N823" s="2">
        <v>43798</v>
      </c>
      <c r="O823" s="2">
        <v>43798</v>
      </c>
    </row>
    <row r="824" spans="14:15" x14ac:dyDescent="0.25">
      <c r="N824" s="2">
        <v>43799</v>
      </c>
      <c r="O824" s="2">
        <v>43799</v>
      </c>
    </row>
    <row r="825" spans="14:15" x14ac:dyDescent="0.25">
      <c r="N825" s="2">
        <v>43800</v>
      </c>
      <c r="O825" s="2">
        <v>43800</v>
      </c>
    </row>
    <row r="826" spans="14:15" x14ac:dyDescent="0.25">
      <c r="N826" s="2">
        <v>43801</v>
      </c>
      <c r="O826" s="2">
        <v>43801</v>
      </c>
    </row>
    <row r="827" spans="14:15" x14ac:dyDescent="0.25">
      <c r="N827" s="2">
        <v>43802</v>
      </c>
      <c r="O827" s="2">
        <v>43802</v>
      </c>
    </row>
    <row r="828" spans="14:15" x14ac:dyDescent="0.25">
      <c r="N828" s="2">
        <v>43803</v>
      </c>
      <c r="O828" s="2">
        <v>43803</v>
      </c>
    </row>
    <row r="829" spans="14:15" x14ac:dyDescent="0.25">
      <c r="N829" s="2">
        <v>43804</v>
      </c>
      <c r="O829" s="2">
        <v>43804</v>
      </c>
    </row>
    <row r="830" spans="14:15" x14ac:dyDescent="0.25">
      <c r="N830" s="2">
        <v>43805</v>
      </c>
      <c r="O830" s="2">
        <v>43805</v>
      </c>
    </row>
    <row r="831" spans="14:15" x14ac:dyDescent="0.25">
      <c r="N831" s="2">
        <v>43806</v>
      </c>
      <c r="O831" s="2">
        <v>43806</v>
      </c>
    </row>
    <row r="832" spans="14:15" x14ac:dyDescent="0.25">
      <c r="N832" s="2">
        <v>43807</v>
      </c>
      <c r="O832" s="2">
        <v>43807</v>
      </c>
    </row>
    <row r="833" spans="14:15" x14ac:dyDescent="0.25">
      <c r="N833" s="2">
        <v>43808</v>
      </c>
      <c r="O833" s="2">
        <v>43808</v>
      </c>
    </row>
    <row r="834" spans="14:15" x14ac:dyDescent="0.25">
      <c r="N834" s="2">
        <v>43809</v>
      </c>
      <c r="O834" s="2">
        <v>43809</v>
      </c>
    </row>
    <row r="835" spans="14:15" x14ac:dyDescent="0.25">
      <c r="N835" s="2">
        <v>43810</v>
      </c>
      <c r="O835" s="2">
        <v>43810</v>
      </c>
    </row>
    <row r="836" spans="14:15" x14ac:dyDescent="0.25">
      <c r="N836" s="2">
        <v>43811</v>
      </c>
      <c r="O836" s="2">
        <v>43811</v>
      </c>
    </row>
    <row r="837" spans="14:15" x14ac:dyDescent="0.25">
      <c r="N837" s="2">
        <v>43812</v>
      </c>
      <c r="O837" s="2">
        <v>43812</v>
      </c>
    </row>
    <row r="838" spans="14:15" x14ac:dyDescent="0.25">
      <c r="N838" s="2">
        <v>43813</v>
      </c>
      <c r="O838" s="2">
        <v>43813</v>
      </c>
    </row>
    <row r="839" spans="14:15" x14ac:dyDescent="0.25">
      <c r="N839" s="2">
        <v>43814</v>
      </c>
      <c r="O839" s="2">
        <v>43814</v>
      </c>
    </row>
    <row r="840" spans="14:15" x14ac:dyDescent="0.25">
      <c r="N840" s="2">
        <v>43815</v>
      </c>
      <c r="O840" s="2">
        <v>43815</v>
      </c>
    </row>
    <row r="841" spans="14:15" x14ac:dyDescent="0.25">
      <c r="N841" s="2">
        <v>43816</v>
      </c>
      <c r="O841" s="2">
        <v>43816</v>
      </c>
    </row>
    <row r="842" spans="14:15" x14ac:dyDescent="0.25">
      <c r="N842" s="2">
        <v>43817</v>
      </c>
      <c r="O842" s="2">
        <v>43817</v>
      </c>
    </row>
    <row r="843" spans="14:15" x14ac:dyDescent="0.25">
      <c r="N843" s="2">
        <v>43818</v>
      </c>
      <c r="O843" s="2">
        <v>43818</v>
      </c>
    </row>
    <row r="844" spans="14:15" x14ac:dyDescent="0.25">
      <c r="N844" s="2">
        <v>43819</v>
      </c>
      <c r="O844" s="2">
        <v>43819</v>
      </c>
    </row>
    <row r="845" spans="14:15" x14ac:dyDescent="0.25">
      <c r="N845" s="2">
        <v>43820</v>
      </c>
      <c r="O845" s="2">
        <v>43820</v>
      </c>
    </row>
    <row r="846" spans="14:15" x14ac:dyDescent="0.25">
      <c r="N846" s="2">
        <v>43821</v>
      </c>
      <c r="O846" s="2">
        <v>43821</v>
      </c>
    </row>
    <row r="847" spans="14:15" x14ac:dyDescent="0.25">
      <c r="N847" s="2">
        <v>43822</v>
      </c>
      <c r="O847" s="2">
        <v>43822</v>
      </c>
    </row>
    <row r="848" spans="14:15" x14ac:dyDescent="0.25">
      <c r="N848" s="2">
        <v>43823</v>
      </c>
      <c r="O848" s="2">
        <v>43823</v>
      </c>
    </row>
    <row r="849" spans="14:15" x14ac:dyDescent="0.25">
      <c r="N849" s="2">
        <v>43824</v>
      </c>
      <c r="O849" s="2">
        <v>43824</v>
      </c>
    </row>
    <row r="850" spans="14:15" x14ac:dyDescent="0.25">
      <c r="N850" s="2">
        <v>43825</v>
      </c>
      <c r="O850" s="2">
        <v>43825</v>
      </c>
    </row>
    <row r="851" spans="14:15" x14ac:dyDescent="0.25">
      <c r="N851" s="2">
        <v>43826</v>
      </c>
      <c r="O851" s="2">
        <v>43826</v>
      </c>
    </row>
    <row r="852" spans="14:15" x14ac:dyDescent="0.25">
      <c r="N852" s="2">
        <v>43827</v>
      </c>
      <c r="O852" s="2">
        <v>43827</v>
      </c>
    </row>
    <row r="853" spans="14:15" x14ac:dyDescent="0.25">
      <c r="N853" s="2">
        <v>43828</v>
      </c>
      <c r="O853" s="2">
        <v>43828</v>
      </c>
    </row>
    <row r="854" spans="14:15" x14ac:dyDescent="0.25">
      <c r="N854" s="2">
        <v>43829</v>
      </c>
      <c r="O854" s="2">
        <v>43829</v>
      </c>
    </row>
    <row r="855" spans="14:15" x14ac:dyDescent="0.25">
      <c r="N855" s="2">
        <v>43830</v>
      </c>
      <c r="O855" s="2">
        <v>43830</v>
      </c>
    </row>
    <row r="856" spans="14:15" x14ac:dyDescent="0.25">
      <c r="N856" s="2">
        <v>43831</v>
      </c>
      <c r="O856" s="2">
        <v>43831</v>
      </c>
    </row>
    <row r="857" spans="14:15" x14ac:dyDescent="0.25">
      <c r="N857" s="2">
        <v>43832</v>
      </c>
      <c r="O857" s="2">
        <v>43832</v>
      </c>
    </row>
    <row r="858" spans="14:15" x14ac:dyDescent="0.25">
      <c r="N858" s="2">
        <v>43833</v>
      </c>
      <c r="O858" s="2">
        <v>43833</v>
      </c>
    </row>
    <row r="859" spans="14:15" x14ac:dyDescent="0.25">
      <c r="N859" s="2">
        <v>43834</v>
      </c>
      <c r="O859" s="2">
        <v>43834</v>
      </c>
    </row>
    <row r="860" spans="14:15" x14ac:dyDescent="0.25">
      <c r="N860" s="2">
        <v>43835</v>
      </c>
      <c r="O860" s="2">
        <v>43835</v>
      </c>
    </row>
    <row r="861" spans="14:15" x14ac:dyDescent="0.25">
      <c r="N861" s="2">
        <v>43836</v>
      </c>
      <c r="O861" s="2">
        <v>43836</v>
      </c>
    </row>
    <row r="862" spans="14:15" x14ac:dyDescent="0.25">
      <c r="N862" s="2">
        <v>43837</v>
      </c>
      <c r="O862" s="2">
        <v>43837</v>
      </c>
    </row>
    <row r="863" spans="14:15" x14ac:dyDescent="0.25">
      <c r="N863" s="2">
        <v>43838</v>
      </c>
      <c r="O863" s="2">
        <v>43838</v>
      </c>
    </row>
    <row r="864" spans="14:15" x14ac:dyDescent="0.25">
      <c r="N864" s="2">
        <v>43839</v>
      </c>
      <c r="O864" s="2">
        <v>43839</v>
      </c>
    </row>
    <row r="865" spans="14:15" x14ac:dyDescent="0.25">
      <c r="N865" s="2">
        <v>43840</v>
      </c>
      <c r="O865" s="2">
        <v>43840</v>
      </c>
    </row>
    <row r="866" spans="14:15" x14ac:dyDescent="0.25">
      <c r="N866" s="2">
        <v>43841</v>
      </c>
      <c r="O866" s="2">
        <v>43841</v>
      </c>
    </row>
    <row r="867" spans="14:15" x14ac:dyDescent="0.25">
      <c r="N867" s="2">
        <v>43842</v>
      </c>
      <c r="O867" s="2">
        <v>43842</v>
      </c>
    </row>
    <row r="868" spans="14:15" x14ac:dyDescent="0.25">
      <c r="N868" s="2">
        <v>43843</v>
      </c>
      <c r="O868" s="2">
        <v>43843</v>
      </c>
    </row>
    <row r="869" spans="14:15" x14ac:dyDescent="0.25">
      <c r="N869" s="2">
        <v>43844</v>
      </c>
      <c r="O869" s="2">
        <v>43844</v>
      </c>
    </row>
    <row r="870" spans="14:15" x14ac:dyDescent="0.25">
      <c r="N870" s="2">
        <v>43845</v>
      </c>
      <c r="O870" s="2">
        <v>43845</v>
      </c>
    </row>
    <row r="871" spans="14:15" x14ac:dyDescent="0.25">
      <c r="N871" s="2">
        <v>43846</v>
      </c>
      <c r="O871" s="2">
        <v>43846</v>
      </c>
    </row>
    <row r="872" spans="14:15" x14ac:dyDescent="0.25">
      <c r="N872" s="2">
        <v>43847</v>
      </c>
      <c r="O872" s="2">
        <v>43847</v>
      </c>
    </row>
    <row r="873" spans="14:15" x14ac:dyDescent="0.25">
      <c r="N873" s="2">
        <v>43848</v>
      </c>
      <c r="O873" s="2">
        <v>43848</v>
      </c>
    </row>
    <row r="874" spans="14:15" x14ac:dyDescent="0.25">
      <c r="N874" s="2">
        <v>43849</v>
      </c>
      <c r="O874" s="2">
        <v>43849</v>
      </c>
    </row>
    <row r="875" spans="14:15" x14ac:dyDescent="0.25">
      <c r="N875" s="2">
        <v>43850</v>
      </c>
      <c r="O875" s="2">
        <v>43850</v>
      </c>
    </row>
    <row r="876" spans="14:15" x14ac:dyDescent="0.25">
      <c r="N876" s="2">
        <v>43851</v>
      </c>
      <c r="O876" s="2">
        <v>43851</v>
      </c>
    </row>
    <row r="877" spans="14:15" x14ac:dyDescent="0.25">
      <c r="N877" s="2">
        <v>43852</v>
      </c>
      <c r="O877" s="2">
        <v>43852</v>
      </c>
    </row>
    <row r="878" spans="14:15" x14ac:dyDescent="0.25">
      <c r="N878" s="2">
        <v>43853</v>
      </c>
      <c r="O878" s="2">
        <v>43853</v>
      </c>
    </row>
    <row r="879" spans="14:15" x14ac:dyDescent="0.25">
      <c r="N879" s="2">
        <v>43854</v>
      </c>
      <c r="O879" s="2">
        <v>43854</v>
      </c>
    </row>
    <row r="880" spans="14:15" x14ac:dyDescent="0.25">
      <c r="N880" s="2">
        <v>43855</v>
      </c>
      <c r="O880" s="2">
        <v>43855</v>
      </c>
    </row>
    <row r="881" spans="14:15" x14ac:dyDescent="0.25">
      <c r="N881" s="2">
        <v>43856</v>
      </c>
      <c r="O881" s="2">
        <v>43856</v>
      </c>
    </row>
    <row r="882" spans="14:15" x14ac:dyDescent="0.25">
      <c r="N882" s="2">
        <v>43857</v>
      </c>
      <c r="O882" s="2">
        <v>43857</v>
      </c>
    </row>
    <row r="883" spans="14:15" x14ac:dyDescent="0.25">
      <c r="N883" s="2">
        <v>43858</v>
      </c>
      <c r="O883" s="2">
        <v>43858</v>
      </c>
    </row>
    <row r="884" spans="14:15" x14ac:dyDescent="0.25">
      <c r="N884" s="2">
        <v>43859</v>
      </c>
      <c r="O884" s="2">
        <v>43859</v>
      </c>
    </row>
    <row r="885" spans="14:15" x14ac:dyDescent="0.25">
      <c r="N885" s="2">
        <v>43860</v>
      </c>
      <c r="O885" s="2">
        <v>43860</v>
      </c>
    </row>
    <row r="886" spans="14:15" x14ac:dyDescent="0.25">
      <c r="N886" s="2">
        <v>43861</v>
      </c>
      <c r="O886" s="2">
        <v>43861</v>
      </c>
    </row>
    <row r="887" spans="14:15" x14ac:dyDescent="0.25">
      <c r="N887" s="2">
        <v>43862</v>
      </c>
      <c r="O887" s="2">
        <v>43862</v>
      </c>
    </row>
    <row r="888" spans="14:15" x14ac:dyDescent="0.25">
      <c r="N888" s="2">
        <v>43863</v>
      </c>
      <c r="O888" s="2">
        <v>43863</v>
      </c>
    </row>
    <row r="889" spans="14:15" x14ac:dyDescent="0.25">
      <c r="N889" s="2">
        <v>43864</v>
      </c>
      <c r="O889" s="2">
        <v>43864</v>
      </c>
    </row>
    <row r="890" spans="14:15" x14ac:dyDescent="0.25">
      <c r="N890" s="2">
        <v>43865</v>
      </c>
      <c r="O890" s="2">
        <v>43865</v>
      </c>
    </row>
    <row r="891" spans="14:15" x14ac:dyDescent="0.25">
      <c r="N891" s="2">
        <v>43866</v>
      </c>
      <c r="O891" s="2">
        <v>43866</v>
      </c>
    </row>
    <row r="892" spans="14:15" x14ac:dyDescent="0.25">
      <c r="N892" s="2">
        <v>43867</v>
      </c>
      <c r="O892" s="2">
        <v>43867</v>
      </c>
    </row>
    <row r="893" spans="14:15" x14ac:dyDescent="0.25">
      <c r="N893" s="2">
        <v>43868</v>
      </c>
      <c r="O893" s="2">
        <v>43868</v>
      </c>
    </row>
    <row r="894" spans="14:15" x14ac:dyDescent="0.25">
      <c r="N894" s="2">
        <v>43869</v>
      </c>
      <c r="O894" s="2">
        <v>43869</v>
      </c>
    </row>
    <row r="895" spans="14:15" x14ac:dyDescent="0.25">
      <c r="N895" s="2">
        <v>43870</v>
      </c>
      <c r="O895" s="2">
        <v>43870</v>
      </c>
    </row>
    <row r="896" spans="14:15" x14ac:dyDescent="0.25">
      <c r="N896" s="2">
        <v>43871</v>
      </c>
      <c r="O896" s="2">
        <v>43871</v>
      </c>
    </row>
    <row r="897" spans="14:15" x14ac:dyDescent="0.25">
      <c r="N897" s="2">
        <v>43872</v>
      </c>
      <c r="O897" s="2">
        <v>43872</v>
      </c>
    </row>
    <row r="898" spans="14:15" x14ac:dyDescent="0.25">
      <c r="N898" s="2">
        <v>43873</v>
      </c>
      <c r="O898" s="2">
        <v>43873</v>
      </c>
    </row>
    <row r="899" spans="14:15" x14ac:dyDescent="0.25">
      <c r="N899" s="2">
        <v>43874</v>
      </c>
      <c r="O899" s="2">
        <v>43874</v>
      </c>
    </row>
    <row r="900" spans="14:15" x14ac:dyDescent="0.25">
      <c r="N900" s="2">
        <v>43875</v>
      </c>
      <c r="O900" s="2">
        <v>43875</v>
      </c>
    </row>
    <row r="901" spans="14:15" x14ac:dyDescent="0.25">
      <c r="N901" s="2">
        <v>43876</v>
      </c>
      <c r="O901" s="2">
        <v>43876</v>
      </c>
    </row>
    <row r="902" spans="14:15" x14ac:dyDescent="0.25">
      <c r="N902" s="2">
        <v>43877</v>
      </c>
      <c r="O902" s="2">
        <v>43877</v>
      </c>
    </row>
    <row r="903" spans="14:15" x14ac:dyDescent="0.25">
      <c r="N903" s="2">
        <v>43878</v>
      </c>
      <c r="O903" s="2">
        <v>43878</v>
      </c>
    </row>
    <row r="904" spans="14:15" x14ac:dyDescent="0.25">
      <c r="N904" s="2">
        <v>43879</v>
      </c>
      <c r="O904" s="2">
        <v>43879</v>
      </c>
    </row>
    <row r="905" spans="14:15" x14ac:dyDescent="0.25">
      <c r="N905" s="2">
        <v>43880</v>
      </c>
      <c r="O905" s="2">
        <v>43880</v>
      </c>
    </row>
    <row r="906" spans="14:15" x14ac:dyDescent="0.25">
      <c r="N906" s="2">
        <v>43881</v>
      </c>
      <c r="O906" s="2">
        <v>43881</v>
      </c>
    </row>
    <row r="907" spans="14:15" x14ac:dyDescent="0.25">
      <c r="N907" s="2">
        <v>43882</v>
      </c>
      <c r="O907" s="2">
        <v>43882</v>
      </c>
    </row>
    <row r="908" spans="14:15" x14ac:dyDescent="0.25">
      <c r="N908" s="2">
        <v>43883</v>
      </c>
      <c r="O908" s="2">
        <v>43883</v>
      </c>
    </row>
    <row r="909" spans="14:15" x14ac:dyDescent="0.25">
      <c r="N909" s="2">
        <v>43884</v>
      </c>
      <c r="O909" s="2">
        <v>43884</v>
      </c>
    </row>
    <row r="910" spans="14:15" x14ac:dyDescent="0.25">
      <c r="N910" s="2">
        <v>43885</v>
      </c>
      <c r="O910" s="2">
        <v>43885</v>
      </c>
    </row>
    <row r="911" spans="14:15" x14ac:dyDescent="0.25">
      <c r="N911" s="2">
        <v>43886</v>
      </c>
      <c r="O911" s="2">
        <v>43886</v>
      </c>
    </row>
    <row r="912" spans="14:15" x14ac:dyDescent="0.25">
      <c r="N912" s="2">
        <v>43887</v>
      </c>
      <c r="O912" s="2">
        <v>43887</v>
      </c>
    </row>
    <row r="913" spans="14:15" x14ac:dyDescent="0.25">
      <c r="N913" s="2">
        <v>43888</v>
      </c>
      <c r="O913" s="2">
        <v>43888</v>
      </c>
    </row>
    <row r="914" spans="14:15" x14ac:dyDescent="0.25">
      <c r="N914" s="2">
        <v>43889</v>
      </c>
      <c r="O914" s="2">
        <v>43889</v>
      </c>
    </row>
    <row r="915" spans="14:15" x14ac:dyDescent="0.25">
      <c r="N915" s="2">
        <v>43890</v>
      </c>
      <c r="O915" s="2">
        <v>43890</v>
      </c>
    </row>
    <row r="916" spans="14:15" x14ac:dyDescent="0.25">
      <c r="N916" s="2">
        <v>43891</v>
      </c>
      <c r="O916" s="2">
        <v>43891</v>
      </c>
    </row>
    <row r="917" spans="14:15" x14ac:dyDescent="0.25">
      <c r="N917" s="2">
        <v>43892</v>
      </c>
      <c r="O917" s="2">
        <v>43892</v>
      </c>
    </row>
    <row r="918" spans="14:15" x14ac:dyDescent="0.25">
      <c r="N918" s="2">
        <v>43893</v>
      </c>
      <c r="O918" s="2">
        <v>43893</v>
      </c>
    </row>
    <row r="919" spans="14:15" x14ac:dyDescent="0.25">
      <c r="N919" s="2">
        <v>43894</v>
      </c>
      <c r="O919" s="2">
        <v>43894</v>
      </c>
    </row>
    <row r="920" spans="14:15" x14ac:dyDescent="0.25">
      <c r="N920" s="2">
        <v>43895</v>
      </c>
      <c r="O920" s="2">
        <v>43895</v>
      </c>
    </row>
    <row r="921" spans="14:15" x14ac:dyDescent="0.25">
      <c r="N921" s="2">
        <v>43896</v>
      </c>
      <c r="O921" s="2">
        <v>43896</v>
      </c>
    </row>
    <row r="922" spans="14:15" x14ac:dyDescent="0.25">
      <c r="N922" s="2">
        <v>43897</v>
      </c>
      <c r="O922" s="2">
        <v>43897</v>
      </c>
    </row>
    <row r="923" spans="14:15" x14ac:dyDescent="0.25">
      <c r="N923" s="2">
        <v>43898</v>
      </c>
      <c r="O923" s="2">
        <v>43898</v>
      </c>
    </row>
    <row r="924" spans="14:15" x14ac:dyDescent="0.25">
      <c r="N924" s="2">
        <v>43899</v>
      </c>
      <c r="O924" s="2">
        <v>43899</v>
      </c>
    </row>
    <row r="925" spans="14:15" x14ac:dyDescent="0.25">
      <c r="N925" s="2">
        <v>43900</v>
      </c>
      <c r="O925" s="2">
        <v>43900</v>
      </c>
    </row>
    <row r="926" spans="14:15" x14ac:dyDescent="0.25">
      <c r="N926" s="2">
        <v>43901</v>
      </c>
      <c r="O926" s="2">
        <v>43901</v>
      </c>
    </row>
    <row r="927" spans="14:15" x14ac:dyDescent="0.25">
      <c r="N927" s="2">
        <v>43902</v>
      </c>
      <c r="O927" s="2">
        <v>43902</v>
      </c>
    </row>
    <row r="928" spans="14:15" x14ac:dyDescent="0.25">
      <c r="N928" s="2">
        <v>43903</v>
      </c>
      <c r="O928" s="2">
        <v>43903</v>
      </c>
    </row>
    <row r="929" spans="14:15" x14ac:dyDescent="0.25">
      <c r="N929" s="2">
        <v>43904</v>
      </c>
      <c r="O929" s="2">
        <v>43904</v>
      </c>
    </row>
    <row r="930" spans="14:15" x14ac:dyDescent="0.25">
      <c r="N930" s="2">
        <v>43905</v>
      </c>
      <c r="O930" s="2">
        <v>43905</v>
      </c>
    </row>
    <row r="931" spans="14:15" x14ac:dyDescent="0.25">
      <c r="N931" s="2">
        <v>43906</v>
      </c>
      <c r="O931" s="2">
        <v>43906</v>
      </c>
    </row>
    <row r="932" spans="14:15" x14ac:dyDescent="0.25">
      <c r="N932" s="2">
        <v>43907</v>
      </c>
      <c r="O932" s="2">
        <v>43907</v>
      </c>
    </row>
    <row r="933" spans="14:15" x14ac:dyDescent="0.25">
      <c r="N933" s="2">
        <v>43908</v>
      </c>
      <c r="O933" s="2">
        <v>43908</v>
      </c>
    </row>
    <row r="934" spans="14:15" x14ac:dyDescent="0.25">
      <c r="N934" s="2">
        <v>43909</v>
      </c>
      <c r="O934" s="2">
        <v>43909</v>
      </c>
    </row>
    <row r="935" spans="14:15" x14ac:dyDescent="0.25">
      <c r="N935" s="2">
        <v>43910</v>
      </c>
      <c r="O935" s="2">
        <v>43910</v>
      </c>
    </row>
    <row r="936" spans="14:15" x14ac:dyDescent="0.25">
      <c r="N936" s="2">
        <v>43911</v>
      </c>
      <c r="O936" s="2">
        <v>43911</v>
      </c>
    </row>
    <row r="937" spans="14:15" x14ac:dyDescent="0.25">
      <c r="N937" s="2">
        <v>43912</v>
      </c>
      <c r="O937" s="2">
        <v>43912</v>
      </c>
    </row>
    <row r="938" spans="14:15" x14ac:dyDescent="0.25">
      <c r="N938" s="2">
        <v>43913</v>
      </c>
      <c r="O938" s="2">
        <v>43913</v>
      </c>
    </row>
    <row r="939" spans="14:15" x14ac:dyDescent="0.25">
      <c r="N939" s="2">
        <v>43914</v>
      </c>
      <c r="O939" s="2">
        <v>43914</v>
      </c>
    </row>
    <row r="940" spans="14:15" x14ac:dyDescent="0.25">
      <c r="N940" s="2">
        <v>43915</v>
      </c>
      <c r="O940" s="2">
        <v>43915</v>
      </c>
    </row>
    <row r="941" spans="14:15" x14ac:dyDescent="0.25">
      <c r="N941" s="2">
        <v>43916</v>
      </c>
      <c r="O941" s="2">
        <v>43916</v>
      </c>
    </row>
    <row r="942" spans="14:15" x14ac:dyDescent="0.25">
      <c r="N942" s="2">
        <v>43917</v>
      </c>
      <c r="O942" s="2">
        <v>43917</v>
      </c>
    </row>
    <row r="943" spans="14:15" x14ac:dyDescent="0.25">
      <c r="N943" s="2">
        <v>43918</v>
      </c>
      <c r="O943" s="2">
        <v>43918</v>
      </c>
    </row>
    <row r="944" spans="14:15" x14ac:dyDescent="0.25">
      <c r="N944" s="2">
        <v>43919</v>
      </c>
      <c r="O944" s="2">
        <v>43919</v>
      </c>
    </row>
    <row r="945" spans="14:15" x14ac:dyDescent="0.25">
      <c r="N945" s="2">
        <v>43920</v>
      </c>
      <c r="O945" s="2">
        <v>43920</v>
      </c>
    </row>
    <row r="946" spans="14:15" x14ac:dyDescent="0.25">
      <c r="N946" s="2">
        <v>43921</v>
      </c>
      <c r="O946" s="2">
        <v>43921</v>
      </c>
    </row>
    <row r="947" spans="14:15" x14ac:dyDescent="0.25">
      <c r="N947" s="2">
        <v>43922</v>
      </c>
      <c r="O947" s="2">
        <v>43922</v>
      </c>
    </row>
    <row r="948" spans="14:15" x14ac:dyDescent="0.25">
      <c r="N948" s="2">
        <v>43923</v>
      </c>
      <c r="O948" s="2">
        <v>43923</v>
      </c>
    </row>
    <row r="949" spans="14:15" x14ac:dyDescent="0.25">
      <c r="N949" s="2">
        <v>43924</v>
      </c>
      <c r="O949" s="2">
        <v>43924</v>
      </c>
    </row>
    <row r="950" spans="14:15" x14ac:dyDescent="0.25">
      <c r="N950" s="2">
        <v>43925</v>
      </c>
      <c r="O950" s="2">
        <v>43925</v>
      </c>
    </row>
    <row r="951" spans="14:15" x14ac:dyDescent="0.25">
      <c r="N951" s="2">
        <v>43926</v>
      </c>
      <c r="O951" s="2">
        <v>43926</v>
      </c>
    </row>
    <row r="952" spans="14:15" x14ac:dyDescent="0.25">
      <c r="N952" s="2">
        <v>43927</v>
      </c>
      <c r="O952" s="2">
        <v>43927</v>
      </c>
    </row>
    <row r="953" spans="14:15" x14ac:dyDescent="0.25">
      <c r="N953" s="2">
        <v>43928</v>
      </c>
      <c r="O953" s="2">
        <v>43928</v>
      </c>
    </row>
    <row r="954" spans="14:15" x14ac:dyDescent="0.25">
      <c r="N954" s="2">
        <v>43929</v>
      </c>
      <c r="O954" s="2">
        <v>43929</v>
      </c>
    </row>
    <row r="955" spans="14:15" x14ac:dyDescent="0.25">
      <c r="N955" s="2">
        <v>43930</v>
      </c>
      <c r="O955" s="2">
        <v>43930</v>
      </c>
    </row>
    <row r="956" spans="14:15" x14ac:dyDescent="0.25">
      <c r="N956" s="2">
        <v>43931</v>
      </c>
      <c r="O956" s="2">
        <v>43931</v>
      </c>
    </row>
    <row r="957" spans="14:15" x14ac:dyDescent="0.25">
      <c r="N957" s="2">
        <v>43932</v>
      </c>
      <c r="O957" s="2">
        <v>43932</v>
      </c>
    </row>
    <row r="958" spans="14:15" x14ac:dyDescent="0.25">
      <c r="N958" s="2">
        <v>43933</v>
      </c>
      <c r="O958" s="2">
        <v>43933</v>
      </c>
    </row>
    <row r="959" spans="14:15" x14ac:dyDescent="0.25">
      <c r="N959" s="2">
        <v>43934</v>
      </c>
      <c r="O959" s="2">
        <v>43934</v>
      </c>
    </row>
    <row r="960" spans="14:15" x14ac:dyDescent="0.25">
      <c r="N960" s="2">
        <v>43935</v>
      </c>
      <c r="O960" s="2">
        <v>43935</v>
      </c>
    </row>
    <row r="961" spans="14:15" x14ac:dyDescent="0.25">
      <c r="N961" s="2">
        <v>43936</v>
      </c>
      <c r="O961" s="2">
        <v>43936</v>
      </c>
    </row>
    <row r="962" spans="14:15" x14ac:dyDescent="0.25">
      <c r="N962" s="2">
        <v>43937</v>
      </c>
      <c r="O962" s="2">
        <v>43937</v>
      </c>
    </row>
    <row r="963" spans="14:15" x14ac:dyDescent="0.25">
      <c r="N963" s="2">
        <v>43938</v>
      </c>
      <c r="O963" s="2">
        <v>43938</v>
      </c>
    </row>
    <row r="964" spans="14:15" x14ac:dyDescent="0.25">
      <c r="N964" s="2">
        <v>43939</v>
      </c>
      <c r="O964" s="2">
        <v>43939</v>
      </c>
    </row>
    <row r="965" spans="14:15" x14ac:dyDescent="0.25">
      <c r="N965" s="2">
        <v>43940</v>
      </c>
      <c r="O965" s="2">
        <v>43940</v>
      </c>
    </row>
    <row r="966" spans="14:15" x14ac:dyDescent="0.25">
      <c r="N966" s="2">
        <v>43941</v>
      </c>
      <c r="O966" s="2">
        <v>43941</v>
      </c>
    </row>
    <row r="967" spans="14:15" x14ac:dyDescent="0.25">
      <c r="N967" s="2">
        <v>43942</v>
      </c>
      <c r="O967" s="2">
        <v>43942</v>
      </c>
    </row>
    <row r="968" spans="14:15" x14ac:dyDescent="0.25">
      <c r="N968" s="2">
        <v>43943</v>
      </c>
      <c r="O968" s="2">
        <v>43943</v>
      </c>
    </row>
    <row r="969" spans="14:15" x14ac:dyDescent="0.25">
      <c r="N969" s="2">
        <v>43944</v>
      </c>
      <c r="O969" s="2">
        <v>43944</v>
      </c>
    </row>
    <row r="970" spans="14:15" x14ac:dyDescent="0.25">
      <c r="N970" s="2">
        <v>43945</v>
      </c>
      <c r="O970" s="2">
        <v>43945</v>
      </c>
    </row>
    <row r="971" spans="14:15" x14ac:dyDescent="0.25">
      <c r="N971" s="2">
        <v>43946</v>
      </c>
      <c r="O971" s="2">
        <v>43946</v>
      </c>
    </row>
    <row r="972" spans="14:15" x14ac:dyDescent="0.25">
      <c r="N972" s="2">
        <v>43947</v>
      </c>
      <c r="O972" s="2">
        <v>43947</v>
      </c>
    </row>
    <row r="973" spans="14:15" x14ac:dyDescent="0.25">
      <c r="N973" s="2">
        <v>43948</v>
      </c>
      <c r="O973" s="2">
        <v>43948</v>
      </c>
    </row>
    <row r="974" spans="14:15" x14ac:dyDescent="0.25">
      <c r="N974" s="2">
        <v>43949</v>
      </c>
      <c r="O974" s="2">
        <v>43949</v>
      </c>
    </row>
    <row r="975" spans="14:15" x14ac:dyDescent="0.25">
      <c r="N975" s="2">
        <v>43950</v>
      </c>
      <c r="O975" s="2">
        <v>43950</v>
      </c>
    </row>
    <row r="976" spans="14:15" x14ac:dyDescent="0.25">
      <c r="N976" s="2">
        <v>43951</v>
      </c>
      <c r="O976" s="2">
        <v>43951</v>
      </c>
    </row>
    <row r="977" spans="14:15" x14ac:dyDescent="0.25">
      <c r="N977" s="2">
        <v>43952</v>
      </c>
      <c r="O977" s="2">
        <v>43952</v>
      </c>
    </row>
    <row r="978" spans="14:15" x14ac:dyDescent="0.25">
      <c r="N978" s="2">
        <v>43953</v>
      </c>
      <c r="O978" s="2">
        <v>43953</v>
      </c>
    </row>
    <row r="979" spans="14:15" x14ac:dyDescent="0.25">
      <c r="N979" s="2">
        <v>43954</v>
      </c>
      <c r="O979" s="2">
        <v>43954</v>
      </c>
    </row>
    <row r="980" spans="14:15" x14ac:dyDescent="0.25">
      <c r="N980" s="2">
        <v>43955</v>
      </c>
      <c r="O980" s="2">
        <v>43955</v>
      </c>
    </row>
    <row r="981" spans="14:15" x14ac:dyDescent="0.25">
      <c r="N981" s="2">
        <v>43956</v>
      </c>
      <c r="O981" s="2">
        <v>43956</v>
      </c>
    </row>
    <row r="982" spans="14:15" x14ac:dyDescent="0.25">
      <c r="N982" s="2">
        <v>43957</v>
      </c>
      <c r="O982" s="2">
        <v>43957</v>
      </c>
    </row>
    <row r="983" spans="14:15" x14ac:dyDescent="0.25">
      <c r="N983" s="2">
        <v>43958</v>
      </c>
      <c r="O983" s="2">
        <v>43958</v>
      </c>
    </row>
    <row r="984" spans="14:15" x14ac:dyDescent="0.25">
      <c r="N984" s="2">
        <v>43959</v>
      </c>
      <c r="O984" s="2">
        <v>43959</v>
      </c>
    </row>
    <row r="985" spans="14:15" x14ac:dyDescent="0.25">
      <c r="N985" s="2">
        <v>43960</v>
      </c>
      <c r="O985" s="2">
        <v>43960</v>
      </c>
    </row>
    <row r="986" spans="14:15" x14ac:dyDescent="0.25">
      <c r="N986" s="2">
        <v>43961</v>
      </c>
      <c r="O986" s="2">
        <v>43961</v>
      </c>
    </row>
    <row r="987" spans="14:15" x14ac:dyDescent="0.25">
      <c r="N987" s="2">
        <v>43962</v>
      </c>
      <c r="O987" s="2">
        <v>43962</v>
      </c>
    </row>
    <row r="988" spans="14:15" x14ac:dyDescent="0.25">
      <c r="N988" s="2">
        <v>43963</v>
      </c>
      <c r="O988" s="2">
        <v>43963</v>
      </c>
    </row>
    <row r="989" spans="14:15" x14ac:dyDescent="0.25">
      <c r="N989" s="2">
        <v>43964</v>
      </c>
      <c r="O989" s="2">
        <v>43964</v>
      </c>
    </row>
    <row r="990" spans="14:15" x14ac:dyDescent="0.25">
      <c r="N990" s="2">
        <v>43965</v>
      </c>
      <c r="O990" s="2">
        <v>43965</v>
      </c>
    </row>
    <row r="991" spans="14:15" x14ac:dyDescent="0.25">
      <c r="N991" s="2">
        <v>43966</v>
      </c>
      <c r="O991" s="2">
        <v>43966</v>
      </c>
    </row>
    <row r="992" spans="14:15" x14ac:dyDescent="0.25">
      <c r="N992" s="2">
        <v>43967</v>
      </c>
      <c r="O992" s="2">
        <v>43967</v>
      </c>
    </row>
    <row r="993" spans="14:15" x14ac:dyDescent="0.25">
      <c r="N993" s="2">
        <v>43968</v>
      </c>
      <c r="O993" s="2">
        <v>43968</v>
      </c>
    </row>
    <row r="994" spans="14:15" x14ac:dyDescent="0.25">
      <c r="N994" s="2">
        <v>43969</v>
      </c>
      <c r="O994" s="2">
        <v>43969</v>
      </c>
    </row>
    <row r="995" spans="14:15" x14ac:dyDescent="0.25">
      <c r="N995" s="2">
        <v>43970</v>
      </c>
      <c r="O995" s="2">
        <v>43970</v>
      </c>
    </row>
    <row r="996" spans="14:15" x14ac:dyDescent="0.25">
      <c r="N996" s="2">
        <v>43971</v>
      </c>
      <c r="O996" s="2">
        <v>43971</v>
      </c>
    </row>
    <row r="997" spans="14:15" x14ac:dyDescent="0.25">
      <c r="N997" s="2">
        <v>43972</v>
      </c>
      <c r="O997" s="2">
        <v>43972</v>
      </c>
    </row>
    <row r="998" spans="14:15" x14ac:dyDescent="0.25">
      <c r="N998" s="2">
        <v>43973</v>
      </c>
      <c r="O998" s="2">
        <v>43973</v>
      </c>
    </row>
    <row r="999" spans="14:15" x14ac:dyDescent="0.25">
      <c r="N999" s="2">
        <v>43974</v>
      </c>
      <c r="O999" s="2">
        <v>43974</v>
      </c>
    </row>
    <row r="1000" spans="14:15" x14ac:dyDescent="0.25">
      <c r="N1000" s="2">
        <v>43975</v>
      </c>
      <c r="O1000" s="2">
        <v>43975</v>
      </c>
    </row>
    <row r="1001" spans="14:15" x14ac:dyDescent="0.25">
      <c r="N1001" s="2">
        <v>43976</v>
      </c>
      <c r="O1001" s="2">
        <v>43976</v>
      </c>
    </row>
    <row r="1002" spans="14:15" x14ac:dyDescent="0.25">
      <c r="N1002" s="2">
        <v>43977</v>
      </c>
      <c r="O1002" s="2">
        <v>43977</v>
      </c>
    </row>
    <row r="1003" spans="14:15" x14ac:dyDescent="0.25">
      <c r="N1003" s="2">
        <v>43978</v>
      </c>
      <c r="O1003" s="2">
        <v>43978</v>
      </c>
    </row>
    <row r="1004" spans="14:15" x14ac:dyDescent="0.25">
      <c r="N1004" s="2">
        <v>43979</v>
      </c>
      <c r="O1004" s="2">
        <v>43979</v>
      </c>
    </row>
    <row r="1005" spans="14:15" x14ac:dyDescent="0.25">
      <c r="N1005" s="2">
        <v>43980</v>
      </c>
      <c r="O1005" s="2">
        <v>43980</v>
      </c>
    </row>
    <row r="1006" spans="14:15" x14ac:dyDescent="0.25">
      <c r="N1006" s="2">
        <v>43981</v>
      </c>
      <c r="O1006" s="2">
        <v>43981</v>
      </c>
    </row>
    <row r="1007" spans="14:15" x14ac:dyDescent="0.25">
      <c r="N1007" s="2">
        <v>43982</v>
      </c>
      <c r="O1007" s="2">
        <v>43982</v>
      </c>
    </row>
    <row r="1008" spans="14:15" x14ac:dyDescent="0.25">
      <c r="N1008" s="2">
        <v>43983</v>
      </c>
      <c r="O1008" s="2">
        <v>43983</v>
      </c>
    </row>
    <row r="1009" spans="14:15" x14ac:dyDescent="0.25">
      <c r="N1009" s="2">
        <v>43984</v>
      </c>
      <c r="O1009" s="2">
        <v>43984</v>
      </c>
    </row>
    <row r="1010" spans="14:15" x14ac:dyDescent="0.25">
      <c r="N1010" s="2">
        <v>43985</v>
      </c>
      <c r="O1010" s="2">
        <v>43985</v>
      </c>
    </row>
    <row r="1011" spans="14:15" x14ac:dyDescent="0.25">
      <c r="N1011" s="2">
        <v>43986</v>
      </c>
      <c r="O1011" s="2">
        <v>43986</v>
      </c>
    </row>
    <row r="1012" spans="14:15" x14ac:dyDescent="0.25">
      <c r="N1012" s="2">
        <v>43987</v>
      </c>
      <c r="O1012" s="2">
        <v>43987</v>
      </c>
    </row>
    <row r="1013" spans="14:15" x14ac:dyDescent="0.25">
      <c r="N1013" s="2">
        <v>43988</v>
      </c>
      <c r="O1013" s="2">
        <v>43988</v>
      </c>
    </row>
    <row r="1014" spans="14:15" x14ac:dyDescent="0.25">
      <c r="N1014" s="2">
        <v>43989</v>
      </c>
      <c r="O1014" s="2">
        <v>43989</v>
      </c>
    </row>
    <row r="1015" spans="14:15" x14ac:dyDescent="0.25">
      <c r="N1015" s="2">
        <v>43990</v>
      </c>
      <c r="O1015" s="2">
        <v>43990</v>
      </c>
    </row>
    <row r="1016" spans="14:15" x14ac:dyDescent="0.25">
      <c r="N1016" s="2">
        <v>43991</v>
      </c>
      <c r="O1016" s="2">
        <v>43991</v>
      </c>
    </row>
    <row r="1017" spans="14:15" x14ac:dyDescent="0.25">
      <c r="N1017" s="2">
        <v>43992</v>
      </c>
      <c r="O1017" s="2">
        <v>43992</v>
      </c>
    </row>
    <row r="1018" spans="14:15" x14ac:dyDescent="0.25">
      <c r="N1018" s="2">
        <v>43993</v>
      </c>
      <c r="O1018" s="2">
        <v>43993</v>
      </c>
    </row>
    <row r="1019" spans="14:15" x14ac:dyDescent="0.25">
      <c r="N1019" s="2">
        <v>43994</v>
      </c>
      <c r="O1019" s="2">
        <v>43994</v>
      </c>
    </row>
    <row r="1020" spans="14:15" x14ac:dyDescent="0.25">
      <c r="N1020" s="2">
        <v>43995</v>
      </c>
      <c r="O1020" s="2">
        <v>43995</v>
      </c>
    </row>
    <row r="1021" spans="14:15" x14ac:dyDescent="0.25">
      <c r="N1021" s="2">
        <v>43996</v>
      </c>
      <c r="O1021" s="2">
        <v>43996</v>
      </c>
    </row>
    <row r="1022" spans="14:15" x14ac:dyDescent="0.25">
      <c r="N1022" s="2">
        <v>43997</v>
      </c>
      <c r="O1022" s="2">
        <v>43997</v>
      </c>
    </row>
    <row r="1023" spans="14:15" x14ac:dyDescent="0.25">
      <c r="N1023" s="2">
        <v>43998</v>
      </c>
      <c r="O1023" s="2">
        <v>43998</v>
      </c>
    </row>
    <row r="1024" spans="14:15" x14ac:dyDescent="0.25">
      <c r="N1024" s="2">
        <v>43999</v>
      </c>
      <c r="O1024" s="2">
        <v>43999</v>
      </c>
    </row>
    <row r="1025" spans="14:15" x14ac:dyDescent="0.25">
      <c r="N1025" s="2">
        <v>44000</v>
      </c>
      <c r="O1025" s="2">
        <v>44000</v>
      </c>
    </row>
    <row r="1026" spans="14:15" x14ac:dyDescent="0.25">
      <c r="N1026" s="2">
        <v>44001</v>
      </c>
      <c r="O1026" s="2">
        <v>44001</v>
      </c>
    </row>
    <row r="1027" spans="14:15" x14ac:dyDescent="0.25">
      <c r="N1027" s="2">
        <v>44002</v>
      </c>
      <c r="O1027" s="2">
        <v>44002</v>
      </c>
    </row>
    <row r="1028" spans="14:15" x14ac:dyDescent="0.25">
      <c r="N1028" s="2">
        <v>44003</v>
      </c>
      <c r="O1028" s="2">
        <v>44003</v>
      </c>
    </row>
    <row r="1029" spans="14:15" x14ac:dyDescent="0.25">
      <c r="N1029" s="2">
        <v>44004</v>
      </c>
      <c r="O1029" s="2">
        <v>44004</v>
      </c>
    </row>
    <row r="1030" spans="14:15" x14ac:dyDescent="0.25">
      <c r="N1030" s="2">
        <v>44005</v>
      </c>
      <c r="O1030" s="2">
        <v>44005</v>
      </c>
    </row>
    <row r="1031" spans="14:15" x14ac:dyDescent="0.25">
      <c r="N1031" s="2">
        <v>44006</v>
      </c>
      <c r="O1031" s="2">
        <v>44006</v>
      </c>
    </row>
    <row r="1032" spans="14:15" x14ac:dyDescent="0.25">
      <c r="N1032" s="2">
        <v>44007</v>
      </c>
      <c r="O1032" s="2">
        <v>44007</v>
      </c>
    </row>
    <row r="1033" spans="14:15" x14ac:dyDescent="0.25">
      <c r="N1033" s="2">
        <v>44008</v>
      </c>
      <c r="O1033" s="2">
        <v>44008</v>
      </c>
    </row>
    <row r="1034" spans="14:15" x14ac:dyDescent="0.25">
      <c r="N1034" s="2">
        <v>44009</v>
      </c>
      <c r="O1034" s="2">
        <v>44009</v>
      </c>
    </row>
    <row r="1035" spans="14:15" x14ac:dyDescent="0.25">
      <c r="N1035" s="2">
        <v>44010</v>
      </c>
      <c r="O1035" s="2">
        <v>44010</v>
      </c>
    </row>
    <row r="1036" spans="14:15" x14ac:dyDescent="0.25">
      <c r="N1036" s="2">
        <v>44011</v>
      </c>
      <c r="O1036" s="2">
        <v>44011</v>
      </c>
    </row>
    <row r="1037" spans="14:15" x14ac:dyDescent="0.25">
      <c r="N1037" s="2">
        <v>44012</v>
      </c>
      <c r="O1037" s="2">
        <v>44012</v>
      </c>
    </row>
    <row r="1038" spans="14:15" x14ac:dyDescent="0.25">
      <c r="N1038" s="2">
        <v>44013</v>
      </c>
      <c r="O1038" s="2">
        <v>44013</v>
      </c>
    </row>
    <row r="1039" spans="14:15" x14ac:dyDescent="0.25">
      <c r="N1039" s="2">
        <v>44014</v>
      </c>
      <c r="O1039" s="2">
        <v>44014</v>
      </c>
    </row>
    <row r="1040" spans="14:15" x14ac:dyDescent="0.25">
      <c r="N1040" s="2">
        <v>44015</v>
      </c>
      <c r="O1040" s="2">
        <v>44015</v>
      </c>
    </row>
    <row r="1041" spans="14:15" x14ac:dyDescent="0.25">
      <c r="N1041" s="2">
        <v>44016</v>
      </c>
      <c r="O1041" s="2">
        <v>44016</v>
      </c>
    </row>
    <row r="1042" spans="14:15" x14ac:dyDescent="0.25">
      <c r="N1042" s="2">
        <v>44017</v>
      </c>
      <c r="O1042" s="2">
        <v>44017</v>
      </c>
    </row>
    <row r="1043" spans="14:15" x14ac:dyDescent="0.25">
      <c r="N1043" s="2">
        <v>44018</v>
      </c>
      <c r="O1043" s="2">
        <v>44018</v>
      </c>
    </row>
    <row r="1044" spans="14:15" x14ac:dyDescent="0.25">
      <c r="N1044" s="2">
        <v>44019</v>
      </c>
      <c r="O1044" s="2">
        <v>44019</v>
      </c>
    </row>
    <row r="1045" spans="14:15" x14ac:dyDescent="0.25">
      <c r="N1045" s="2">
        <v>44020</v>
      </c>
      <c r="O1045" s="2">
        <v>44020</v>
      </c>
    </row>
    <row r="1046" spans="14:15" x14ac:dyDescent="0.25">
      <c r="N1046" s="2">
        <v>44021</v>
      </c>
      <c r="O1046" s="2">
        <v>44021</v>
      </c>
    </row>
    <row r="1047" spans="14:15" x14ac:dyDescent="0.25">
      <c r="N1047" s="2">
        <v>44022</v>
      </c>
      <c r="O1047" s="2">
        <v>44022</v>
      </c>
    </row>
    <row r="1048" spans="14:15" x14ac:dyDescent="0.25">
      <c r="N1048" s="2">
        <v>44023</v>
      </c>
      <c r="O1048" s="2">
        <v>44023</v>
      </c>
    </row>
    <row r="1049" spans="14:15" x14ac:dyDescent="0.25">
      <c r="N1049" s="2">
        <v>44024</v>
      </c>
      <c r="O1049" s="2">
        <v>44024</v>
      </c>
    </row>
    <row r="1050" spans="14:15" x14ac:dyDescent="0.25">
      <c r="N1050" s="2">
        <v>44025</v>
      </c>
      <c r="O1050" s="2">
        <v>44025</v>
      </c>
    </row>
    <row r="1051" spans="14:15" x14ac:dyDescent="0.25">
      <c r="N1051" s="2">
        <v>44026</v>
      </c>
      <c r="O1051" s="2">
        <v>44026</v>
      </c>
    </row>
    <row r="1052" spans="14:15" x14ac:dyDescent="0.25">
      <c r="N1052" s="2">
        <v>44027</v>
      </c>
      <c r="O1052" s="2">
        <v>44027</v>
      </c>
    </row>
    <row r="1053" spans="14:15" x14ac:dyDescent="0.25">
      <c r="N1053" s="2">
        <v>44028</v>
      </c>
      <c r="O1053" s="2">
        <v>44028</v>
      </c>
    </row>
    <row r="1054" spans="14:15" x14ac:dyDescent="0.25">
      <c r="N1054" s="2">
        <v>44029</v>
      </c>
      <c r="O1054" s="2">
        <v>44029</v>
      </c>
    </row>
    <row r="1055" spans="14:15" x14ac:dyDescent="0.25">
      <c r="N1055" s="2">
        <v>44030</v>
      </c>
      <c r="O1055" s="2">
        <v>44030</v>
      </c>
    </row>
    <row r="1056" spans="14:15" x14ac:dyDescent="0.25">
      <c r="N1056" s="2">
        <v>44031</v>
      </c>
      <c r="O1056" s="2">
        <v>44031</v>
      </c>
    </row>
    <row r="1057" spans="14:15" x14ac:dyDescent="0.25">
      <c r="N1057" s="2">
        <v>44032</v>
      </c>
      <c r="O1057" s="2">
        <v>44032</v>
      </c>
    </row>
    <row r="1058" spans="14:15" x14ac:dyDescent="0.25">
      <c r="N1058" s="2">
        <v>44033</v>
      </c>
      <c r="O1058" s="2">
        <v>44033</v>
      </c>
    </row>
    <row r="1059" spans="14:15" x14ac:dyDescent="0.25">
      <c r="N1059" s="2">
        <v>44034</v>
      </c>
      <c r="O1059" s="2">
        <v>44034</v>
      </c>
    </row>
    <row r="1060" spans="14:15" x14ac:dyDescent="0.25">
      <c r="N1060" s="2">
        <v>44035</v>
      </c>
      <c r="O1060" s="2">
        <v>44035</v>
      </c>
    </row>
    <row r="1061" spans="14:15" x14ac:dyDescent="0.25">
      <c r="N1061" s="2">
        <v>44036</v>
      </c>
      <c r="O1061" s="2">
        <v>44036</v>
      </c>
    </row>
    <row r="1062" spans="14:15" x14ac:dyDescent="0.25">
      <c r="N1062" s="2">
        <v>44037</v>
      </c>
      <c r="O1062" s="2">
        <v>44037</v>
      </c>
    </row>
    <row r="1063" spans="14:15" x14ac:dyDescent="0.25">
      <c r="N1063" s="2">
        <v>44038</v>
      </c>
      <c r="O1063" s="2">
        <v>44038</v>
      </c>
    </row>
    <row r="1064" spans="14:15" x14ac:dyDescent="0.25">
      <c r="N1064" s="2">
        <v>44039</v>
      </c>
      <c r="O1064" s="2">
        <v>44039</v>
      </c>
    </row>
    <row r="1065" spans="14:15" x14ac:dyDescent="0.25">
      <c r="N1065" s="2">
        <v>44040</v>
      </c>
      <c r="O1065" s="2">
        <v>44040</v>
      </c>
    </row>
    <row r="1066" spans="14:15" x14ac:dyDescent="0.25">
      <c r="N1066" s="2">
        <v>44041</v>
      </c>
      <c r="O1066" s="2">
        <v>44041</v>
      </c>
    </row>
    <row r="1067" spans="14:15" x14ac:dyDescent="0.25">
      <c r="N1067" s="2">
        <v>44042</v>
      </c>
      <c r="O1067" s="2">
        <v>44042</v>
      </c>
    </row>
    <row r="1068" spans="14:15" x14ac:dyDescent="0.25">
      <c r="N1068" s="2">
        <v>44043</v>
      </c>
      <c r="O1068" s="2">
        <v>44043</v>
      </c>
    </row>
    <row r="1069" spans="14:15" x14ac:dyDescent="0.25">
      <c r="N1069" s="2">
        <v>44044</v>
      </c>
      <c r="O1069" s="2">
        <v>44044</v>
      </c>
    </row>
    <row r="1070" spans="14:15" x14ac:dyDescent="0.25">
      <c r="N1070" s="2">
        <v>44045</v>
      </c>
      <c r="O1070" s="2">
        <v>44045</v>
      </c>
    </row>
    <row r="1071" spans="14:15" x14ac:dyDescent="0.25">
      <c r="N1071" s="2">
        <v>44046</v>
      </c>
      <c r="O1071" s="2">
        <v>44046</v>
      </c>
    </row>
    <row r="1072" spans="14:15" x14ac:dyDescent="0.25">
      <c r="N1072" s="2">
        <v>44047</v>
      </c>
      <c r="O1072" s="2">
        <v>44047</v>
      </c>
    </row>
    <row r="1073" spans="14:15" x14ac:dyDescent="0.25">
      <c r="N1073" s="2">
        <v>44048</v>
      </c>
      <c r="O1073" s="2">
        <v>44048</v>
      </c>
    </row>
    <row r="1074" spans="14:15" x14ac:dyDescent="0.25">
      <c r="N1074" s="2">
        <v>44049</v>
      </c>
      <c r="O1074" s="2">
        <v>44049</v>
      </c>
    </row>
    <row r="1075" spans="14:15" x14ac:dyDescent="0.25">
      <c r="N1075" s="2">
        <v>44050</v>
      </c>
      <c r="O1075" s="2">
        <v>44050</v>
      </c>
    </row>
    <row r="1076" spans="14:15" x14ac:dyDescent="0.25">
      <c r="N1076" s="2">
        <v>44051</v>
      </c>
      <c r="O1076" s="2">
        <v>44051</v>
      </c>
    </row>
    <row r="1077" spans="14:15" x14ac:dyDescent="0.25">
      <c r="N1077" s="2">
        <v>44052</v>
      </c>
      <c r="O1077" s="2">
        <v>44052</v>
      </c>
    </row>
    <row r="1078" spans="14:15" x14ac:dyDescent="0.25">
      <c r="N1078" s="2">
        <v>44053</v>
      </c>
      <c r="O1078" s="2">
        <v>44053</v>
      </c>
    </row>
    <row r="1079" spans="14:15" x14ac:dyDescent="0.25">
      <c r="N1079" s="2">
        <v>44054</v>
      </c>
      <c r="O1079" s="2">
        <v>44054</v>
      </c>
    </row>
    <row r="1080" spans="14:15" x14ac:dyDescent="0.25">
      <c r="N1080" s="2">
        <v>44055</v>
      </c>
      <c r="O1080" s="2">
        <v>44055</v>
      </c>
    </row>
    <row r="1081" spans="14:15" x14ac:dyDescent="0.25">
      <c r="N1081" s="2">
        <v>44056</v>
      </c>
      <c r="O1081" s="2">
        <v>44056</v>
      </c>
    </row>
    <row r="1082" spans="14:15" x14ac:dyDescent="0.25">
      <c r="N1082" s="2">
        <v>44057</v>
      </c>
      <c r="O1082" s="2">
        <v>44057</v>
      </c>
    </row>
    <row r="1083" spans="14:15" x14ac:dyDescent="0.25">
      <c r="N1083" s="2">
        <v>44058</v>
      </c>
      <c r="O1083" s="2">
        <v>44058</v>
      </c>
    </row>
    <row r="1084" spans="14:15" x14ac:dyDescent="0.25">
      <c r="N1084" s="2">
        <v>44059</v>
      </c>
      <c r="O1084" s="2">
        <v>44059</v>
      </c>
    </row>
    <row r="1085" spans="14:15" x14ac:dyDescent="0.25">
      <c r="N1085" s="2">
        <v>44060</v>
      </c>
      <c r="O1085" s="2">
        <v>44060</v>
      </c>
    </row>
    <row r="1086" spans="14:15" x14ac:dyDescent="0.25">
      <c r="N1086" s="2">
        <v>44061</v>
      </c>
      <c r="O1086" s="2">
        <v>44061</v>
      </c>
    </row>
    <row r="1087" spans="14:15" x14ac:dyDescent="0.25">
      <c r="N1087" s="2">
        <v>44062</v>
      </c>
      <c r="O1087" s="2">
        <v>44062</v>
      </c>
    </row>
    <row r="1088" spans="14:15" x14ac:dyDescent="0.25">
      <c r="N1088" s="2">
        <v>44063</v>
      </c>
      <c r="O1088" s="2">
        <v>44063</v>
      </c>
    </row>
    <row r="1089" spans="14:15" x14ac:dyDescent="0.25">
      <c r="N1089" s="2">
        <v>44064</v>
      </c>
      <c r="O1089" s="2">
        <v>44064</v>
      </c>
    </row>
    <row r="1090" spans="14:15" x14ac:dyDescent="0.25">
      <c r="N1090" s="2">
        <v>44065</v>
      </c>
      <c r="O1090" s="2">
        <v>44065</v>
      </c>
    </row>
    <row r="1091" spans="14:15" x14ac:dyDescent="0.25">
      <c r="N1091" s="2">
        <v>44066</v>
      </c>
      <c r="O1091" s="2">
        <v>44066</v>
      </c>
    </row>
    <row r="1092" spans="14:15" x14ac:dyDescent="0.25">
      <c r="N1092" s="2">
        <v>44067</v>
      </c>
      <c r="O1092" s="2">
        <v>44067</v>
      </c>
    </row>
    <row r="1093" spans="14:15" x14ac:dyDescent="0.25">
      <c r="N1093" s="2">
        <v>44068</v>
      </c>
      <c r="O1093" s="2">
        <v>44068</v>
      </c>
    </row>
    <row r="1094" spans="14:15" x14ac:dyDescent="0.25">
      <c r="N1094" s="2">
        <v>44069</v>
      </c>
      <c r="O1094" s="2">
        <v>44069</v>
      </c>
    </row>
    <row r="1095" spans="14:15" x14ac:dyDescent="0.25">
      <c r="N1095" s="2">
        <v>44070</v>
      </c>
      <c r="O1095" s="2">
        <v>44070</v>
      </c>
    </row>
    <row r="1096" spans="14:15" x14ac:dyDescent="0.25">
      <c r="N1096" s="2">
        <v>44071</v>
      </c>
      <c r="O1096" s="2">
        <v>44071</v>
      </c>
    </row>
    <row r="1097" spans="14:15" x14ac:dyDescent="0.25">
      <c r="N1097" s="2">
        <v>44072</v>
      </c>
      <c r="O1097" s="2">
        <v>44072</v>
      </c>
    </row>
    <row r="1098" spans="14:15" x14ac:dyDescent="0.25">
      <c r="N1098" s="2">
        <v>44073</v>
      </c>
      <c r="O1098" s="2">
        <v>44073</v>
      </c>
    </row>
    <row r="1099" spans="14:15" x14ac:dyDescent="0.25">
      <c r="N1099" s="2">
        <v>44074</v>
      </c>
      <c r="O1099" s="2">
        <v>44074</v>
      </c>
    </row>
    <row r="1100" spans="14:15" x14ac:dyDescent="0.25">
      <c r="N1100" s="2">
        <v>44075</v>
      </c>
      <c r="O1100" s="2">
        <v>44075</v>
      </c>
    </row>
    <row r="1101" spans="14:15" x14ac:dyDescent="0.25">
      <c r="N1101" s="2">
        <v>44076</v>
      </c>
      <c r="O1101" s="2">
        <v>44076</v>
      </c>
    </row>
    <row r="1102" spans="14:15" x14ac:dyDescent="0.25">
      <c r="N1102" s="2">
        <v>44077</v>
      </c>
      <c r="O1102" s="2">
        <v>44077</v>
      </c>
    </row>
    <row r="1103" spans="14:15" x14ac:dyDescent="0.25">
      <c r="N1103" s="2">
        <v>44078</v>
      </c>
      <c r="O1103" s="2">
        <v>44078</v>
      </c>
    </row>
    <row r="1104" spans="14:15" x14ac:dyDescent="0.25">
      <c r="N1104" s="2">
        <v>44079</v>
      </c>
      <c r="O1104" s="2">
        <v>44079</v>
      </c>
    </row>
    <row r="1105" spans="14:15" x14ac:dyDescent="0.25">
      <c r="N1105" s="2">
        <v>44080</v>
      </c>
      <c r="O1105" s="2">
        <v>44080</v>
      </c>
    </row>
    <row r="1106" spans="14:15" x14ac:dyDescent="0.25">
      <c r="N1106" s="2">
        <v>44081</v>
      </c>
      <c r="O1106" s="2">
        <v>44081</v>
      </c>
    </row>
    <row r="1107" spans="14:15" x14ac:dyDescent="0.25">
      <c r="N1107" s="2">
        <v>44082</v>
      </c>
      <c r="O1107" s="2">
        <v>44082</v>
      </c>
    </row>
    <row r="1108" spans="14:15" x14ac:dyDescent="0.25">
      <c r="N1108" s="2">
        <v>44083</v>
      </c>
      <c r="O1108" s="2">
        <v>44083</v>
      </c>
    </row>
    <row r="1109" spans="14:15" x14ac:dyDescent="0.25">
      <c r="N1109" s="2">
        <v>44084</v>
      </c>
      <c r="O1109" s="2">
        <v>44084</v>
      </c>
    </row>
    <row r="1110" spans="14:15" x14ac:dyDescent="0.25">
      <c r="N1110" s="2">
        <v>44085</v>
      </c>
      <c r="O1110" s="2">
        <v>44085</v>
      </c>
    </row>
    <row r="1111" spans="14:15" x14ac:dyDescent="0.25">
      <c r="N1111" s="2">
        <v>44086</v>
      </c>
      <c r="O1111" s="2">
        <v>44086</v>
      </c>
    </row>
    <row r="1112" spans="14:15" x14ac:dyDescent="0.25">
      <c r="N1112" s="2">
        <v>44087</v>
      </c>
      <c r="O1112" s="2">
        <v>44087</v>
      </c>
    </row>
    <row r="1113" spans="14:15" x14ac:dyDescent="0.25">
      <c r="N1113" s="2">
        <v>44088</v>
      </c>
      <c r="O1113" s="2">
        <v>44088</v>
      </c>
    </row>
    <row r="1114" spans="14:15" x14ac:dyDescent="0.25">
      <c r="N1114" s="2">
        <v>44089</v>
      </c>
      <c r="O1114" s="2">
        <v>44089</v>
      </c>
    </row>
    <row r="1115" spans="14:15" x14ac:dyDescent="0.25">
      <c r="N1115" s="2">
        <v>44090</v>
      </c>
      <c r="O1115" s="2">
        <v>44090</v>
      </c>
    </row>
    <row r="1116" spans="14:15" x14ac:dyDescent="0.25">
      <c r="N1116" s="2">
        <v>44091</v>
      </c>
      <c r="O1116" s="2">
        <v>44091</v>
      </c>
    </row>
    <row r="1117" spans="14:15" x14ac:dyDescent="0.25">
      <c r="N1117" s="2">
        <v>44092</v>
      </c>
      <c r="O1117" s="2">
        <v>44092</v>
      </c>
    </row>
    <row r="1118" spans="14:15" x14ac:dyDescent="0.25">
      <c r="N1118" s="2">
        <v>44093</v>
      </c>
      <c r="O1118" s="2">
        <v>44093</v>
      </c>
    </row>
    <row r="1119" spans="14:15" x14ac:dyDescent="0.25">
      <c r="N1119" s="2">
        <v>44094</v>
      </c>
      <c r="O1119" s="2">
        <v>44094</v>
      </c>
    </row>
    <row r="1120" spans="14:15" x14ac:dyDescent="0.25">
      <c r="N1120" s="2">
        <v>44095</v>
      </c>
      <c r="O1120" s="2">
        <v>44095</v>
      </c>
    </row>
    <row r="1121" spans="14:15" x14ac:dyDescent="0.25">
      <c r="N1121" s="2">
        <v>44096</v>
      </c>
      <c r="O1121" s="2">
        <v>44096</v>
      </c>
    </row>
    <row r="1122" spans="14:15" x14ac:dyDescent="0.25">
      <c r="N1122" s="2">
        <v>44097</v>
      </c>
      <c r="O1122" s="2">
        <v>44097</v>
      </c>
    </row>
    <row r="1123" spans="14:15" x14ac:dyDescent="0.25">
      <c r="N1123" s="2">
        <v>44098</v>
      </c>
      <c r="O1123" s="2">
        <v>44098</v>
      </c>
    </row>
    <row r="1124" spans="14:15" x14ac:dyDescent="0.25">
      <c r="N1124" s="2">
        <v>44099</v>
      </c>
      <c r="O1124" s="2">
        <v>44099</v>
      </c>
    </row>
    <row r="1125" spans="14:15" x14ac:dyDescent="0.25">
      <c r="N1125" s="2">
        <v>44100</v>
      </c>
      <c r="O1125" s="2">
        <v>44100</v>
      </c>
    </row>
    <row r="1126" spans="14:15" x14ac:dyDescent="0.25">
      <c r="N1126" s="2">
        <v>44101</v>
      </c>
      <c r="O1126" s="2">
        <v>44101</v>
      </c>
    </row>
    <row r="1127" spans="14:15" x14ac:dyDescent="0.25">
      <c r="N1127" s="2">
        <v>44102</v>
      </c>
      <c r="O1127" s="2">
        <v>44102</v>
      </c>
    </row>
    <row r="1128" spans="14:15" x14ac:dyDescent="0.25">
      <c r="N1128" s="2">
        <v>44103</v>
      </c>
      <c r="O1128" s="2">
        <v>44103</v>
      </c>
    </row>
    <row r="1129" spans="14:15" x14ac:dyDescent="0.25">
      <c r="N1129" s="2">
        <v>44104</v>
      </c>
      <c r="O1129" s="2">
        <v>44104</v>
      </c>
    </row>
    <row r="1130" spans="14:15" x14ac:dyDescent="0.25">
      <c r="N1130" s="2">
        <v>44105</v>
      </c>
      <c r="O1130" s="2">
        <v>44105</v>
      </c>
    </row>
    <row r="1131" spans="14:15" x14ac:dyDescent="0.25">
      <c r="N1131" s="2">
        <v>44106</v>
      </c>
      <c r="O1131" s="2">
        <v>44106</v>
      </c>
    </row>
    <row r="1132" spans="14:15" x14ac:dyDescent="0.25">
      <c r="N1132" s="2">
        <v>44107</v>
      </c>
      <c r="O1132" s="2">
        <v>44107</v>
      </c>
    </row>
    <row r="1133" spans="14:15" x14ac:dyDescent="0.25">
      <c r="N1133" s="2">
        <v>44108</v>
      </c>
      <c r="O1133" s="2">
        <v>44108</v>
      </c>
    </row>
    <row r="1134" spans="14:15" x14ac:dyDescent="0.25">
      <c r="N1134" s="2">
        <v>44109</v>
      </c>
      <c r="O1134" s="2">
        <v>44109</v>
      </c>
    </row>
    <row r="1135" spans="14:15" x14ac:dyDescent="0.25">
      <c r="N1135" s="2">
        <v>44110</v>
      </c>
      <c r="O1135" s="2">
        <v>44110</v>
      </c>
    </row>
    <row r="1136" spans="14:15" x14ac:dyDescent="0.25">
      <c r="N1136" s="2">
        <v>44111</v>
      </c>
      <c r="O1136" s="2">
        <v>44111</v>
      </c>
    </row>
    <row r="1137" spans="14:15" x14ac:dyDescent="0.25">
      <c r="N1137" s="2">
        <v>44112</v>
      </c>
      <c r="O1137" s="2">
        <v>44112</v>
      </c>
    </row>
    <row r="1138" spans="14:15" x14ac:dyDescent="0.25">
      <c r="N1138" s="2">
        <v>44113</v>
      </c>
      <c r="O1138" s="2">
        <v>44113</v>
      </c>
    </row>
    <row r="1139" spans="14:15" x14ac:dyDescent="0.25">
      <c r="N1139" s="2">
        <v>44114</v>
      </c>
      <c r="O1139" s="2">
        <v>44114</v>
      </c>
    </row>
    <row r="1140" spans="14:15" x14ac:dyDescent="0.25">
      <c r="N1140" s="2">
        <v>44115</v>
      </c>
      <c r="O1140" s="2">
        <v>44115</v>
      </c>
    </row>
    <row r="1141" spans="14:15" x14ac:dyDescent="0.25">
      <c r="N1141" s="2">
        <v>44116</v>
      </c>
      <c r="O1141" s="2">
        <v>44116</v>
      </c>
    </row>
    <row r="1142" spans="14:15" x14ac:dyDescent="0.25">
      <c r="N1142" s="2">
        <v>44117</v>
      </c>
      <c r="O1142" s="2">
        <v>44117</v>
      </c>
    </row>
    <row r="1143" spans="14:15" x14ac:dyDescent="0.25">
      <c r="N1143" s="2">
        <v>44118</v>
      </c>
      <c r="O1143" s="2">
        <v>44118</v>
      </c>
    </row>
    <row r="1144" spans="14:15" x14ac:dyDescent="0.25">
      <c r="N1144" s="2">
        <v>44119</v>
      </c>
      <c r="O1144" s="2">
        <v>44119</v>
      </c>
    </row>
    <row r="1145" spans="14:15" x14ac:dyDescent="0.25">
      <c r="N1145" s="2">
        <v>44120</v>
      </c>
      <c r="O1145" s="2">
        <v>44120</v>
      </c>
    </row>
    <row r="1146" spans="14:15" x14ac:dyDescent="0.25">
      <c r="N1146" s="2">
        <v>44121</v>
      </c>
      <c r="O1146" s="2">
        <v>44121</v>
      </c>
    </row>
    <row r="1147" spans="14:15" x14ac:dyDescent="0.25">
      <c r="N1147" s="2">
        <v>44122</v>
      </c>
      <c r="O1147" s="2">
        <v>44122</v>
      </c>
    </row>
    <row r="1148" spans="14:15" x14ac:dyDescent="0.25">
      <c r="N1148" s="2">
        <v>44123</v>
      </c>
      <c r="O1148" s="2">
        <v>44123</v>
      </c>
    </row>
    <row r="1149" spans="14:15" x14ac:dyDescent="0.25">
      <c r="N1149" s="2">
        <v>44124</v>
      </c>
      <c r="O1149" s="2">
        <v>44124</v>
      </c>
    </row>
    <row r="1150" spans="14:15" x14ac:dyDescent="0.25">
      <c r="N1150" s="2">
        <v>44125</v>
      </c>
      <c r="O1150" s="2">
        <v>44125</v>
      </c>
    </row>
    <row r="1151" spans="14:15" x14ac:dyDescent="0.25">
      <c r="N1151" s="2">
        <v>44126</v>
      </c>
      <c r="O1151" s="2">
        <v>44126</v>
      </c>
    </row>
    <row r="1152" spans="14:15" x14ac:dyDescent="0.25">
      <c r="N1152" s="2">
        <v>44127</v>
      </c>
      <c r="O1152" s="2">
        <v>44127</v>
      </c>
    </row>
    <row r="1153" spans="14:15" x14ac:dyDescent="0.25">
      <c r="N1153" s="2">
        <v>44128</v>
      </c>
      <c r="O1153" s="2">
        <v>44128</v>
      </c>
    </row>
    <row r="1154" spans="14:15" x14ac:dyDescent="0.25">
      <c r="N1154" s="2">
        <v>44129</v>
      </c>
      <c r="O1154" s="2">
        <v>44129</v>
      </c>
    </row>
    <row r="1155" spans="14:15" x14ac:dyDescent="0.25">
      <c r="N1155" s="2">
        <v>44130</v>
      </c>
      <c r="O1155" s="2">
        <v>44130</v>
      </c>
    </row>
    <row r="1156" spans="14:15" x14ac:dyDescent="0.25">
      <c r="N1156" s="2">
        <v>44131</v>
      </c>
      <c r="O1156" s="2">
        <v>44131</v>
      </c>
    </row>
    <row r="1157" spans="14:15" x14ac:dyDescent="0.25">
      <c r="N1157" s="2">
        <v>44132</v>
      </c>
      <c r="O1157" s="2">
        <v>44132</v>
      </c>
    </row>
    <row r="1158" spans="14:15" x14ac:dyDescent="0.25">
      <c r="N1158" s="2">
        <v>44133</v>
      </c>
      <c r="O1158" s="2">
        <v>44133</v>
      </c>
    </row>
    <row r="1159" spans="14:15" x14ac:dyDescent="0.25">
      <c r="N1159" s="2">
        <v>44134</v>
      </c>
      <c r="O1159" s="2">
        <v>44134</v>
      </c>
    </row>
    <row r="1160" spans="14:15" x14ac:dyDescent="0.25">
      <c r="N1160" s="2">
        <v>44135</v>
      </c>
      <c r="O1160" s="2">
        <v>44135</v>
      </c>
    </row>
    <row r="1161" spans="14:15" x14ac:dyDescent="0.25">
      <c r="N1161" s="2">
        <v>44136</v>
      </c>
      <c r="O1161" s="2">
        <v>44136</v>
      </c>
    </row>
    <row r="1162" spans="14:15" x14ac:dyDescent="0.25">
      <c r="N1162" s="2">
        <v>44137</v>
      </c>
      <c r="O1162" s="2">
        <v>44137</v>
      </c>
    </row>
    <row r="1163" spans="14:15" x14ac:dyDescent="0.25">
      <c r="N1163" s="2">
        <v>44138</v>
      </c>
      <c r="O1163" s="2">
        <v>44138</v>
      </c>
    </row>
    <row r="1164" spans="14:15" x14ac:dyDescent="0.25">
      <c r="N1164" s="2">
        <v>44139</v>
      </c>
      <c r="O1164" s="2">
        <v>44139</v>
      </c>
    </row>
    <row r="1165" spans="14:15" x14ac:dyDescent="0.25">
      <c r="N1165" s="2">
        <v>44140</v>
      </c>
      <c r="O1165" s="2">
        <v>44140</v>
      </c>
    </row>
    <row r="1166" spans="14:15" x14ac:dyDescent="0.25">
      <c r="N1166" s="2">
        <v>44141</v>
      </c>
      <c r="O1166" s="2">
        <v>44141</v>
      </c>
    </row>
    <row r="1167" spans="14:15" x14ac:dyDescent="0.25">
      <c r="N1167" s="2">
        <v>44142</v>
      </c>
      <c r="O1167" s="2">
        <v>44142</v>
      </c>
    </row>
    <row r="1168" spans="14:15" x14ac:dyDescent="0.25">
      <c r="N1168" s="2">
        <v>44143</v>
      </c>
      <c r="O1168" s="2">
        <v>44143</v>
      </c>
    </row>
    <row r="1169" spans="14:15" x14ac:dyDescent="0.25">
      <c r="N1169" s="2">
        <v>44144</v>
      </c>
      <c r="O1169" s="2">
        <v>44144</v>
      </c>
    </row>
    <row r="1170" spans="14:15" x14ac:dyDescent="0.25">
      <c r="N1170" s="2">
        <v>44145</v>
      </c>
      <c r="O1170" s="2">
        <v>44145</v>
      </c>
    </row>
    <row r="1171" spans="14:15" x14ac:dyDescent="0.25">
      <c r="N1171" s="2">
        <v>44146</v>
      </c>
      <c r="O1171" s="2">
        <v>44146</v>
      </c>
    </row>
    <row r="1172" spans="14:15" x14ac:dyDescent="0.25">
      <c r="N1172" s="2">
        <v>44147</v>
      </c>
      <c r="O1172" s="2">
        <v>44147</v>
      </c>
    </row>
    <row r="1173" spans="14:15" x14ac:dyDescent="0.25">
      <c r="N1173" s="2">
        <v>44148</v>
      </c>
      <c r="O1173" s="2">
        <v>44148</v>
      </c>
    </row>
    <row r="1174" spans="14:15" x14ac:dyDescent="0.25">
      <c r="N1174" s="2">
        <v>44149</v>
      </c>
      <c r="O1174" s="2">
        <v>44149</v>
      </c>
    </row>
    <row r="1175" spans="14:15" x14ac:dyDescent="0.25">
      <c r="N1175" s="2">
        <v>44150</v>
      </c>
      <c r="O1175" s="2">
        <v>44150</v>
      </c>
    </row>
    <row r="1176" spans="14:15" x14ac:dyDescent="0.25">
      <c r="N1176" s="2">
        <v>44151</v>
      </c>
      <c r="O1176" s="2">
        <v>44151</v>
      </c>
    </row>
    <row r="1177" spans="14:15" x14ac:dyDescent="0.25">
      <c r="N1177" s="2">
        <v>44152</v>
      </c>
      <c r="O1177" s="2">
        <v>44152</v>
      </c>
    </row>
    <row r="1178" spans="14:15" x14ac:dyDescent="0.25">
      <c r="N1178" s="2">
        <v>44153</v>
      </c>
      <c r="O1178" s="2">
        <v>44153</v>
      </c>
    </row>
    <row r="1179" spans="14:15" x14ac:dyDescent="0.25">
      <c r="N1179" s="2">
        <v>44154</v>
      </c>
      <c r="O1179" s="2">
        <v>44154</v>
      </c>
    </row>
    <row r="1180" spans="14:15" x14ac:dyDescent="0.25">
      <c r="N1180" s="2">
        <v>44155</v>
      </c>
      <c r="O1180" s="2">
        <v>44155</v>
      </c>
    </row>
    <row r="1181" spans="14:15" x14ac:dyDescent="0.25">
      <c r="N1181" s="2">
        <v>44156</v>
      </c>
      <c r="O1181" s="2">
        <v>44156</v>
      </c>
    </row>
    <row r="1182" spans="14:15" x14ac:dyDescent="0.25">
      <c r="N1182" s="2">
        <v>44157</v>
      </c>
      <c r="O1182" s="2">
        <v>44157</v>
      </c>
    </row>
    <row r="1183" spans="14:15" x14ac:dyDescent="0.25">
      <c r="N1183" s="2">
        <v>44158</v>
      </c>
      <c r="O1183" s="2">
        <v>44158</v>
      </c>
    </row>
    <row r="1184" spans="14:15" x14ac:dyDescent="0.25">
      <c r="N1184" s="2">
        <v>44159</v>
      </c>
      <c r="O1184" s="2">
        <v>44159</v>
      </c>
    </row>
    <row r="1185" spans="14:15" x14ac:dyDescent="0.25">
      <c r="N1185" s="2">
        <v>44160</v>
      </c>
      <c r="O1185" s="2">
        <v>44160</v>
      </c>
    </row>
    <row r="1186" spans="14:15" x14ac:dyDescent="0.25">
      <c r="N1186" s="2">
        <v>44161</v>
      </c>
      <c r="O1186" s="2">
        <v>44161</v>
      </c>
    </row>
    <row r="1187" spans="14:15" x14ac:dyDescent="0.25">
      <c r="N1187" s="2">
        <v>44162</v>
      </c>
      <c r="O1187" s="2">
        <v>44162</v>
      </c>
    </row>
    <row r="1188" spans="14:15" x14ac:dyDescent="0.25">
      <c r="N1188" s="2">
        <v>44163</v>
      </c>
      <c r="O1188" s="2">
        <v>44163</v>
      </c>
    </row>
    <row r="1189" spans="14:15" x14ac:dyDescent="0.25">
      <c r="N1189" s="2">
        <v>44164</v>
      </c>
      <c r="O1189" s="2">
        <v>44164</v>
      </c>
    </row>
    <row r="1190" spans="14:15" x14ac:dyDescent="0.25">
      <c r="N1190" s="2">
        <v>44165</v>
      </c>
      <c r="O1190" s="2">
        <v>44165</v>
      </c>
    </row>
    <row r="1191" spans="14:15" x14ac:dyDescent="0.25">
      <c r="N1191" s="2">
        <v>44166</v>
      </c>
      <c r="O1191" s="2">
        <v>44166</v>
      </c>
    </row>
    <row r="1192" spans="14:15" x14ac:dyDescent="0.25">
      <c r="N1192" s="2">
        <v>44167</v>
      </c>
      <c r="O1192" s="2">
        <v>44167</v>
      </c>
    </row>
    <row r="1193" spans="14:15" x14ac:dyDescent="0.25">
      <c r="N1193" s="2">
        <v>44168</v>
      </c>
      <c r="O1193" s="2">
        <v>44168</v>
      </c>
    </row>
    <row r="1194" spans="14:15" x14ac:dyDescent="0.25">
      <c r="N1194" s="2">
        <v>44169</v>
      </c>
      <c r="O1194" s="2">
        <v>44169</v>
      </c>
    </row>
    <row r="1195" spans="14:15" x14ac:dyDescent="0.25">
      <c r="N1195" s="2">
        <v>44170</v>
      </c>
      <c r="O1195" s="2">
        <v>44170</v>
      </c>
    </row>
    <row r="1196" spans="14:15" x14ac:dyDescent="0.25">
      <c r="N1196" s="2">
        <v>44171</v>
      </c>
      <c r="O1196" s="2">
        <v>44171</v>
      </c>
    </row>
    <row r="1197" spans="14:15" x14ac:dyDescent="0.25">
      <c r="N1197" s="2">
        <v>44172</v>
      </c>
      <c r="O1197" s="2">
        <v>44172</v>
      </c>
    </row>
    <row r="1198" spans="14:15" x14ac:dyDescent="0.25">
      <c r="N1198" s="2">
        <v>44173</v>
      </c>
      <c r="O1198" s="2">
        <v>44173</v>
      </c>
    </row>
    <row r="1199" spans="14:15" x14ac:dyDescent="0.25">
      <c r="N1199" s="2">
        <v>44174</v>
      </c>
      <c r="O1199" s="2">
        <v>44174</v>
      </c>
    </row>
    <row r="1200" spans="14:15" x14ac:dyDescent="0.25">
      <c r="N1200" s="2">
        <v>44175</v>
      </c>
      <c r="O1200" s="2">
        <v>44175</v>
      </c>
    </row>
    <row r="1201" spans="14:15" x14ac:dyDescent="0.25">
      <c r="N1201" s="2">
        <v>44176</v>
      </c>
      <c r="O1201" s="2">
        <v>44176</v>
      </c>
    </row>
    <row r="1202" spans="14:15" x14ac:dyDescent="0.25">
      <c r="N1202" s="2">
        <v>44177</v>
      </c>
      <c r="O1202" s="2">
        <v>44177</v>
      </c>
    </row>
    <row r="1203" spans="14:15" x14ac:dyDescent="0.25">
      <c r="N1203" s="2">
        <v>44178</v>
      </c>
      <c r="O1203" s="2">
        <v>44178</v>
      </c>
    </row>
    <row r="1204" spans="14:15" x14ac:dyDescent="0.25">
      <c r="N1204" s="2">
        <v>44179</v>
      </c>
      <c r="O1204" s="2">
        <v>44179</v>
      </c>
    </row>
    <row r="1205" spans="14:15" x14ac:dyDescent="0.25">
      <c r="N1205" s="2">
        <v>44180</v>
      </c>
      <c r="O1205" s="2">
        <v>44180</v>
      </c>
    </row>
    <row r="1206" spans="14:15" x14ac:dyDescent="0.25">
      <c r="N1206" s="2">
        <v>44181</v>
      </c>
      <c r="O1206" s="2">
        <v>44181</v>
      </c>
    </row>
    <row r="1207" spans="14:15" x14ac:dyDescent="0.25">
      <c r="N1207" s="2">
        <v>44182</v>
      </c>
      <c r="O1207" s="2">
        <v>44182</v>
      </c>
    </row>
    <row r="1208" spans="14:15" x14ac:dyDescent="0.25">
      <c r="N1208" s="2">
        <v>44183</v>
      </c>
      <c r="O1208" s="2">
        <v>44183</v>
      </c>
    </row>
    <row r="1209" spans="14:15" x14ac:dyDescent="0.25">
      <c r="N1209" s="2">
        <v>44184</v>
      </c>
      <c r="O1209" s="2">
        <v>44184</v>
      </c>
    </row>
    <row r="1210" spans="14:15" x14ac:dyDescent="0.25">
      <c r="N1210" s="2">
        <v>44185</v>
      </c>
      <c r="O1210" s="2">
        <v>44185</v>
      </c>
    </row>
    <row r="1211" spans="14:15" x14ac:dyDescent="0.25">
      <c r="N1211" s="2">
        <v>44186</v>
      </c>
      <c r="O1211" s="2">
        <v>44186</v>
      </c>
    </row>
    <row r="1212" spans="14:15" x14ac:dyDescent="0.25">
      <c r="N1212" s="2">
        <v>44187</v>
      </c>
      <c r="O1212" s="2">
        <v>44187</v>
      </c>
    </row>
    <row r="1213" spans="14:15" x14ac:dyDescent="0.25">
      <c r="N1213" s="2">
        <v>44188</v>
      </c>
      <c r="O1213" s="2">
        <v>44188</v>
      </c>
    </row>
    <row r="1214" spans="14:15" x14ac:dyDescent="0.25">
      <c r="N1214" s="2">
        <v>44189</v>
      </c>
      <c r="O1214" s="2">
        <v>44189</v>
      </c>
    </row>
    <row r="1215" spans="14:15" x14ac:dyDescent="0.25">
      <c r="N1215" s="2">
        <v>44190</v>
      </c>
      <c r="O1215" s="2">
        <v>44190</v>
      </c>
    </row>
    <row r="1216" spans="14:15" x14ac:dyDescent="0.25">
      <c r="N1216" s="2">
        <v>44191</v>
      </c>
      <c r="O1216" s="2">
        <v>44191</v>
      </c>
    </row>
    <row r="1217" spans="14:15" x14ac:dyDescent="0.25">
      <c r="N1217" s="2">
        <v>44192</v>
      </c>
      <c r="O1217" s="2">
        <v>44192</v>
      </c>
    </row>
    <row r="1218" spans="14:15" x14ac:dyDescent="0.25">
      <c r="N1218" s="2">
        <v>44193</v>
      </c>
      <c r="O1218" s="2">
        <v>44193</v>
      </c>
    </row>
    <row r="1219" spans="14:15" x14ac:dyDescent="0.25">
      <c r="N1219" s="2">
        <v>44194</v>
      </c>
      <c r="O1219" s="2">
        <v>44194</v>
      </c>
    </row>
    <row r="1220" spans="14:15" x14ac:dyDescent="0.25">
      <c r="N1220" s="2">
        <v>44195</v>
      </c>
      <c r="O1220" s="2">
        <v>44195</v>
      </c>
    </row>
    <row r="1221" spans="14:15" x14ac:dyDescent="0.25">
      <c r="N1221" s="2">
        <v>44196</v>
      </c>
      <c r="O1221" s="2">
        <v>44196</v>
      </c>
    </row>
    <row r="1222" spans="14:15" x14ac:dyDescent="0.25">
      <c r="N1222" s="2">
        <v>44197</v>
      </c>
      <c r="O1222" s="2">
        <v>44197</v>
      </c>
    </row>
    <row r="1223" spans="14:15" x14ac:dyDescent="0.25">
      <c r="N1223" s="2">
        <v>44198</v>
      </c>
      <c r="O1223" s="2">
        <v>44198</v>
      </c>
    </row>
    <row r="1224" spans="14:15" x14ac:dyDescent="0.25">
      <c r="N1224" s="2">
        <v>44199</v>
      </c>
      <c r="O1224" s="2">
        <v>44199</v>
      </c>
    </row>
    <row r="1225" spans="14:15" x14ac:dyDescent="0.25">
      <c r="N1225" s="2">
        <v>44200</v>
      </c>
      <c r="O1225" s="2">
        <v>44200</v>
      </c>
    </row>
    <row r="1226" spans="14:15" x14ac:dyDescent="0.25">
      <c r="N1226" s="2">
        <v>44201</v>
      </c>
      <c r="O1226" s="2">
        <v>44201</v>
      </c>
    </row>
    <row r="1227" spans="14:15" x14ac:dyDescent="0.25">
      <c r="N1227" s="2">
        <v>44202</v>
      </c>
      <c r="O1227" s="2">
        <v>44202</v>
      </c>
    </row>
    <row r="1228" spans="14:15" x14ac:dyDescent="0.25">
      <c r="N1228" s="2">
        <v>44203</v>
      </c>
      <c r="O1228" s="2">
        <v>44203</v>
      </c>
    </row>
    <row r="1229" spans="14:15" x14ac:dyDescent="0.25">
      <c r="N1229" s="2">
        <v>44204</v>
      </c>
      <c r="O1229" s="2">
        <v>44204</v>
      </c>
    </row>
    <row r="1230" spans="14:15" x14ac:dyDescent="0.25">
      <c r="N1230" s="2">
        <v>44205</v>
      </c>
      <c r="O1230" s="2">
        <v>44205</v>
      </c>
    </row>
    <row r="1231" spans="14:15" x14ac:dyDescent="0.25">
      <c r="N1231" s="2">
        <v>44206</v>
      </c>
      <c r="O1231" s="2">
        <v>44206</v>
      </c>
    </row>
    <row r="1232" spans="14:15" x14ac:dyDescent="0.25">
      <c r="N1232" s="2">
        <v>44207</v>
      </c>
      <c r="O1232" s="2">
        <v>44207</v>
      </c>
    </row>
    <row r="1233" spans="14:15" x14ac:dyDescent="0.25">
      <c r="N1233" s="2">
        <v>44208</v>
      </c>
      <c r="O1233" s="2">
        <v>44208</v>
      </c>
    </row>
    <row r="1234" spans="14:15" x14ac:dyDescent="0.25">
      <c r="N1234" s="2">
        <v>44209</v>
      </c>
      <c r="O1234" s="2">
        <v>44209</v>
      </c>
    </row>
    <row r="1235" spans="14:15" x14ac:dyDescent="0.25">
      <c r="N1235" s="2">
        <v>44210</v>
      </c>
      <c r="O1235" s="2">
        <v>44210</v>
      </c>
    </row>
    <row r="1236" spans="14:15" x14ac:dyDescent="0.25">
      <c r="N1236" s="2">
        <v>44211</v>
      </c>
      <c r="O1236" s="2">
        <v>44211</v>
      </c>
    </row>
    <row r="1237" spans="14:15" x14ac:dyDescent="0.25">
      <c r="N1237" s="2">
        <v>44212</v>
      </c>
      <c r="O1237" s="2">
        <v>44212</v>
      </c>
    </row>
    <row r="1238" spans="14:15" x14ac:dyDescent="0.25">
      <c r="N1238" s="2">
        <v>44213</v>
      </c>
      <c r="O1238" s="2">
        <v>44213</v>
      </c>
    </row>
    <row r="1239" spans="14:15" x14ac:dyDescent="0.25">
      <c r="N1239" s="2">
        <v>44214</v>
      </c>
      <c r="O1239" s="2">
        <v>44214</v>
      </c>
    </row>
    <row r="1240" spans="14:15" x14ac:dyDescent="0.25">
      <c r="N1240" s="2">
        <v>44215</v>
      </c>
      <c r="O1240" s="2">
        <v>44215</v>
      </c>
    </row>
    <row r="1241" spans="14:15" x14ac:dyDescent="0.25">
      <c r="N1241" s="2">
        <v>44216</v>
      </c>
      <c r="O1241" s="2">
        <v>44216</v>
      </c>
    </row>
    <row r="1242" spans="14:15" x14ac:dyDescent="0.25">
      <c r="N1242" s="2">
        <v>44217</v>
      </c>
      <c r="O1242" s="2">
        <v>44217</v>
      </c>
    </row>
    <row r="1243" spans="14:15" x14ac:dyDescent="0.25">
      <c r="N1243" s="2">
        <v>44218</v>
      </c>
      <c r="O1243" s="2">
        <v>44218</v>
      </c>
    </row>
    <row r="1244" spans="14:15" x14ac:dyDescent="0.25">
      <c r="N1244" s="2">
        <v>44219</v>
      </c>
      <c r="O1244" s="2">
        <v>44219</v>
      </c>
    </row>
    <row r="1245" spans="14:15" x14ac:dyDescent="0.25">
      <c r="N1245" s="2">
        <v>44220</v>
      </c>
      <c r="O1245" s="2">
        <v>44220</v>
      </c>
    </row>
    <row r="1246" spans="14:15" x14ac:dyDescent="0.25">
      <c r="N1246" s="2">
        <v>44221</v>
      </c>
      <c r="O1246" s="2">
        <v>44221</v>
      </c>
    </row>
    <row r="1247" spans="14:15" x14ac:dyDescent="0.25">
      <c r="N1247" s="2">
        <v>44222</v>
      </c>
      <c r="O1247" s="2">
        <v>44222</v>
      </c>
    </row>
    <row r="1248" spans="14:15" x14ac:dyDescent="0.25">
      <c r="N1248" s="2">
        <v>44223</v>
      </c>
      <c r="O1248" s="2">
        <v>44223</v>
      </c>
    </row>
    <row r="1249" spans="14:15" x14ac:dyDescent="0.25">
      <c r="N1249" s="2">
        <v>44224</v>
      </c>
      <c r="O1249" s="2">
        <v>44224</v>
      </c>
    </row>
    <row r="1250" spans="14:15" x14ac:dyDescent="0.25">
      <c r="N1250" s="2">
        <v>44225</v>
      </c>
      <c r="O1250" s="2">
        <v>44225</v>
      </c>
    </row>
    <row r="1251" spans="14:15" x14ac:dyDescent="0.25">
      <c r="N1251" s="2">
        <v>44226</v>
      </c>
      <c r="O1251" s="2">
        <v>44226</v>
      </c>
    </row>
    <row r="1252" spans="14:15" x14ac:dyDescent="0.25">
      <c r="N1252" s="2">
        <v>44227</v>
      </c>
      <c r="O1252" s="2">
        <v>44227</v>
      </c>
    </row>
    <row r="1253" spans="14:15" x14ac:dyDescent="0.25">
      <c r="N1253" s="2">
        <v>44228</v>
      </c>
      <c r="O1253" s="2">
        <v>44228</v>
      </c>
    </row>
    <row r="1254" spans="14:15" x14ac:dyDescent="0.25">
      <c r="N1254" s="2">
        <v>44229</v>
      </c>
      <c r="O1254" s="2">
        <v>44229</v>
      </c>
    </row>
    <row r="1255" spans="14:15" x14ac:dyDescent="0.25">
      <c r="N1255" s="2">
        <v>44230</v>
      </c>
      <c r="O1255" s="2">
        <v>44230</v>
      </c>
    </row>
    <row r="1256" spans="14:15" x14ac:dyDescent="0.25">
      <c r="N1256" s="2">
        <v>44231</v>
      </c>
      <c r="O1256" s="2">
        <v>44231</v>
      </c>
    </row>
    <row r="1257" spans="14:15" x14ac:dyDescent="0.25">
      <c r="N1257" s="2">
        <v>44232</v>
      </c>
      <c r="O1257" s="2">
        <v>44232</v>
      </c>
    </row>
    <row r="1258" spans="14:15" x14ac:dyDescent="0.25">
      <c r="N1258" s="2">
        <v>44233</v>
      </c>
      <c r="O1258" s="2">
        <v>44233</v>
      </c>
    </row>
    <row r="1259" spans="14:15" x14ac:dyDescent="0.25">
      <c r="N1259" s="2">
        <v>44234</v>
      </c>
      <c r="O1259" s="2">
        <v>44234</v>
      </c>
    </row>
    <row r="1260" spans="14:15" x14ac:dyDescent="0.25">
      <c r="N1260" s="2">
        <v>44235</v>
      </c>
      <c r="O1260" s="2">
        <v>44235</v>
      </c>
    </row>
    <row r="1261" spans="14:15" x14ac:dyDescent="0.25">
      <c r="N1261" s="2">
        <v>44236</v>
      </c>
      <c r="O1261" s="2">
        <v>44236</v>
      </c>
    </row>
    <row r="1262" spans="14:15" x14ac:dyDescent="0.25">
      <c r="N1262" s="2">
        <v>44237</v>
      </c>
      <c r="O1262" s="2">
        <v>44237</v>
      </c>
    </row>
    <row r="1263" spans="14:15" x14ac:dyDescent="0.25">
      <c r="N1263" s="2">
        <v>44238</v>
      </c>
      <c r="O1263" s="2">
        <v>44238</v>
      </c>
    </row>
    <row r="1264" spans="14:15" x14ac:dyDescent="0.25">
      <c r="N1264" s="2">
        <v>44239</v>
      </c>
      <c r="O1264" s="2">
        <v>44239</v>
      </c>
    </row>
    <row r="1265" spans="14:15" x14ac:dyDescent="0.25">
      <c r="N1265" s="2">
        <v>44240</v>
      </c>
      <c r="O1265" s="2">
        <v>44240</v>
      </c>
    </row>
    <row r="1266" spans="14:15" x14ac:dyDescent="0.25">
      <c r="N1266" s="2">
        <v>44241</v>
      </c>
      <c r="O1266" s="2">
        <v>44241</v>
      </c>
    </row>
    <row r="1267" spans="14:15" x14ac:dyDescent="0.25">
      <c r="N1267" s="2">
        <v>44242</v>
      </c>
      <c r="O1267" s="2">
        <v>44242</v>
      </c>
    </row>
    <row r="1268" spans="14:15" x14ac:dyDescent="0.25">
      <c r="N1268" s="2">
        <v>44243</v>
      </c>
      <c r="O1268" s="2">
        <v>44243</v>
      </c>
    </row>
    <row r="1269" spans="14:15" x14ac:dyDescent="0.25">
      <c r="N1269" s="2">
        <v>44244</v>
      </c>
      <c r="O1269" s="2">
        <v>44244</v>
      </c>
    </row>
    <row r="1270" spans="14:15" x14ac:dyDescent="0.25">
      <c r="N1270" s="2">
        <v>44245</v>
      </c>
      <c r="O1270" s="2">
        <v>44245</v>
      </c>
    </row>
    <row r="1271" spans="14:15" x14ac:dyDescent="0.25">
      <c r="N1271" s="2">
        <v>44246</v>
      </c>
      <c r="O1271" s="2">
        <v>44246</v>
      </c>
    </row>
    <row r="1272" spans="14:15" x14ac:dyDescent="0.25">
      <c r="N1272" s="2">
        <v>44247</v>
      </c>
      <c r="O1272" s="2">
        <v>44247</v>
      </c>
    </row>
    <row r="1273" spans="14:15" x14ac:dyDescent="0.25">
      <c r="N1273" s="2">
        <v>44248</v>
      </c>
      <c r="O1273" s="2">
        <v>44248</v>
      </c>
    </row>
    <row r="1274" spans="14:15" x14ac:dyDescent="0.25">
      <c r="N1274" s="2">
        <v>44249</v>
      </c>
      <c r="O1274" s="2">
        <v>44249</v>
      </c>
    </row>
    <row r="1275" spans="14:15" x14ac:dyDescent="0.25">
      <c r="N1275" s="2">
        <v>44250</v>
      </c>
      <c r="O1275" s="2">
        <v>44250</v>
      </c>
    </row>
    <row r="1276" spans="14:15" x14ac:dyDescent="0.25">
      <c r="N1276" s="2">
        <v>44251</v>
      </c>
      <c r="O1276" s="2">
        <v>44251</v>
      </c>
    </row>
    <row r="1277" spans="14:15" x14ac:dyDescent="0.25">
      <c r="N1277" s="2">
        <v>44252</v>
      </c>
      <c r="O1277" s="2">
        <v>44252</v>
      </c>
    </row>
    <row r="1278" spans="14:15" x14ac:dyDescent="0.25">
      <c r="N1278" s="2">
        <v>44253</v>
      </c>
      <c r="O1278" s="2">
        <v>44253</v>
      </c>
    </row>
    <row r="1279" spans="14:15" x14ac:dyDescent="0.25">
      <c r="N1279" s="2">
        <v>44254</v>
      </c>
      <c r="O1279" s="2">
        <v>44254</v>
      </c>
    </row>
    <row r="1280" spans="14:15" x14ac:dyDescent="0.25">
      <c r="N1280" s="2">
        <v>44255</v>
      </c>
      <c r="O1280" s="2">
        <v>44255</v>
      </c>
    </row>
    <row r="1281" spans="14:15" x14ac:dyDescent="0.25">
      <c r="N1281" s="2">
        <v>44256</v>
      </c>
      <c r="O1281" s="2">
        <v>44256</v>
      </c>
    </row>
    <row r="1282" spans="14:15" x14ac:dyDescent="0.25">
      <c r="N1282" s="2">
        <v>44257</v>
      </c>
      <c r="O1282" s="2">
        <v>44257</v>
      </c>
    </row>
    <row r="1283" spans="14:15" x14ac:dyDescent="0.25">
      <c r="N1283" s="2">
        <v>44258</v>
      </c>
      <c r="O1283" s="2">
        <v>44258</v>
      </c>
    </row>
    <row r="1284" spans="14:15" x14ac:dyDescent="0.25">
      <c r="N1284" s="2">
        <v>44259</v>
      </c>
      <c r="O1284" s="2">
        <v>44259</v>
      </c>
    </row>
    <row r="1285" spans="14:15" x14ac:dyDescent="0.25">
      <c r="N1285" s="2">
        <v>44260</v>
      </c>
      <c r="O1285" s="2">
        <v>44260</v>
      </c>
    </row>
    <row r="1286" spans="14:15" x14ac:dyDescent="0.25">
      <c r="N1286" s="2">
        <v>44261</v>
      </c>
      <c r="O1286" s="2">
        <v>44261</v>
      </c>
    </row>
    <row r="1287" spans="14:15" x14ac:dyDescent="0.25">
      <c r="N1287" s="2">
        <v>44262</v>
      </c>
      <c r="O1287" s="2">
        <v>44262</v>
      </c>
    </row>
    <row r="1288" spans="14:15" x14ac:dyDescent="0.25">
      <c r="N1288" s="2">
        <v>44263</v>
      </c>
      <c r="O1288" s="2">
        <v>44263</v>
      </c>
    </row>
    <row r="1289" spans="14:15" x14ac:dyDescent="0.25">
      <c r="N1289" s="2">
        <v>44264</v>
      </c>
      <c r="O1289" s="2">
        <v>44264</v>
      </c>
    </row>
    <row r="1290" spans="14:15" x14ac:dyDescent="0.25">
      <c r="N1290" s="2">
        <v>44265</v>
      </c>
      <c r="O1290" s="2">
        <v>44265</v>
      </c>
    </row>
    <row r="1291" spans="14:15" x14ac:dyDescent="0.25">
      <c r="N1291" s="2">
        <v>44266</v>
      </c>
      <c r="O1291" s="2">
        <v>44266</v>
      </c>
    </row>
    <row r="1292" spans="14:15" x14ac:dyDescent="0.25">
      <c r="N1292" s="2">
        <v>44267</v>
      </c>
      <c r="O1292" s="2">
        <v>44267</v>
      </c>
    </row>
    <row r="1293" spans="14:15" x14ac:dyDescent="0.25">
      <c r="N1293" s="2">
        <v>44268</v>
      </c>
      <c r="O1293" s="2">
        <v>44268</v>
      </c>
    </row>
    <row r="1294" spans="14:15" x14ac:dyDescent="0.25">
      <c r="N1294" s="2">
        <v>44269</v>
      </c>
      <c r="O1294" s="2">
        <v>44269</v>
      </c>
    </row>
    <row r="1295" spans="14:15" x14ac:dyDescent="0.25">
      <c r="N1295" s="2">
        <v>44270</v>
      </c>
      <c r="O1295" s="2">
        <v>44270</v>
      </c>
    </row>
    <row r="1296" spans="14:15" x14ac:dyDescent="0.25">
      <c r="N1296" s="2">
        <v>44271</v>
      </c>
      <c r="O1296" s="2">
        <v>44271</v>
      </c>
    </row>
    <row r="1297" spans="14:15" x14ac:dyDescent="0.25">
      <c r="N1297" s="2">
        <v>44272</v>
      </c>
      <c r="O1297" s="2">
        <v>44272</v>
      </c>
    </row>
    <row r="1298" spans="14:15" x14ac:dyDescent="0.25">
      <c r="N1298" s="2">
        <v>44273</v>
      </c>
      <c r="O1298" s="2">
        <v>44273</v>
      </c>
    </row>
    <row r="1299" spans="14:15" x14ac:dyDescent="0.25">
      <c r="N1299" s="2">
        <v>44274</v>
      </c>
      <c r="O1299" s="2">
        <v>44274</v>
      </c>
    </row>
    <row r="1300" spans="14:15" x14ac:dyDescent="0.25">
      <c r="N1300" s="2">
        <v>44275</v>
      </c>
      <c r="O1300" s="2">
        <v>44275</v>
      </c>
    </row>
    <row r="1301" spans="14:15" x14ac:dyDescent="0.25">
      <c r="N1301" s="2">
        <v>44276</v>
      </c>
      <c r="O1301" s="2">
        <v>44276</v>
      </c>
    </row>
    <row r="1302" spans="14:15" x14ac:dyDescent="0.25">
      <c r="N1302" s="2">
        <v>44277</v>
      </c>
      <c r="O1302" s="2">
        <v>44277</v>
      </c>
    </row>
    <row r="1303" spans="14:15" x14ac:dyDescent="0.25">
      <c r="N1303" s="2">
        <v>44278</v>
      </c>
      <c r="O1303" s="2">
        <v>44278</v>
      </c>
    </row>
    <row r="1304" spans="14:15" x14ac:dyDescent="0.25">
      <c r="N1304" s="2">
        <v>44279</v>
      </c>
      <c r="O1304" s="2">
        <v>44279</v>
      </c>
    </row>
    <row r="1305" spans="14:15" x14ac:dyDescent="0.25">
      <c r="N1305" s="2">
        <v>44280</v>
      </c>
      <c r="O1305" s="2">
        <v>44280</v>
      </c>
    </row>
    <row r="1306" spans="14:15" x14ac:dyDescent="0.25">
      <c r="N1306" s="2">
        <v>44281</v>
      </c>
      <c r="O1306" s="2">
        <v>44281</v>
      </c>
    </row>
    <row r="1307" spans="14:15" x14ac:dyDescent="0.25">
      <c r="N1307" s="2">
        <v>44282</v>
      </c>
      <c r="O1307" s="2">
        <v>44282</v>
      </c>
    </row>
    <row r="1308" spans="14:15" x14ac:dyDescent="0.25">
      <c r="N1308" s="2">
        <v>44283</v>
      </c>
      <c r="O1308" s="2">
        <v>44283</v>
      </c>
    </row>
    <row r="1309" spans="14:15" x14ac:dyDescent="0.25">
      <c r="N1309" s="2">
        <v>44284</v>
      </c>
      <c r="O1309" s="2">
        <v>44284</v>
      </c>
    </row>
    <row r="1310" spans="14:15" x14ac:dyDescent="0.25">
      <c r="N1310" s="2">
        <v>44285</v>
      </c>
      <c r="O1310" s="2">
        <v>44285</v>
      </c>
    </row>
    <row r="1311" spans="14:15" x14ac:dyDescent="0.25">
      <c r="N1311" s="2">
        <v>44286</v>
      </c>
      <c r="O1311" s="2">
        <v>44286</v>
      </c>
    </row>
    <row r="1312" spans="14:15" x14ac:dyDescent="0.25">
      <c r="N1312" s="2">
        <v>44287</v>
      </c>
      <c r="O1312" s="2">
        <v>44287</v>
      </c>
    </row>
    <row r="1313" spans="14:15" x14ac:dyDescent="0.25">
      <c r="N1313" s="2">
        <v>44288</v>
      </c>
      <c r="O1313" s="2">
        <v>44288</v>
      </c>
    </row>
    <row r="1314" spans="14:15" x14ac:dyDescent="0.25">
      <c r="N1314" s="2">
        <v>44289</v>
      </c>
      <c r="O1314" s="2">
        <v>44289</v>
      </c>
    </row>
    <row r="1315" spans="14:15" x14ac:dyDescent="0.25">
      <c r="N1315" s="2">
        <v>44290</v>
      </c>
      <c r="O1315" s="2">
        <v>44290</v>
      </c>
    </row>
    <row r="1316" spans="14:15" x14ac:dyDescent="0.25">
      <c r="N1316" s="2">
        <v>44291</v>
      </c>
      <c r="O1316" s="2">
        <v>44291</v>
      </c>
    </row>
    <row r="1317" spans="14:15" x14ac:dyDescent="0.25">
      <c r="N1317" s="2">
        <v>44292</v>
      </c>
      <c r="O1317" s="2">
        <v>44292</v>
      </c>
    </row>
    <row r="1318" spans="14:15" x14ac:dyDescent="0.25">
      <c r="N1318" s="2">
        <v>44293</v>
      </c>
      <c r="O1318" s="2">
        <v>44293</v>
      </c>
    </row>
    <row r="1319" spans="14:15" x14ac:dyDescent="0.25">
      <c r="N1319" s="2">
        <v>44294</v>
      </c>
      <c r="O1319" s="2">
        <v>44294</v>
      </c>
    </row>
    <row r="1320" spans="14:15" x14ac:dyDescent="0.25">
      <c r="N1320" s="2">
        <v>44295</v>
      </c>
      <c r="O1320" s="2">
        <v>44295</v>
      </c>
    </row>
    <row r="1321" spans="14:15" x14ac:dyDescent="0.25">
      <c r="N1321" s="2">
        <v>44296</v>
      </c>
      <c r="O1321" s="2">
        <v>44296</v>
      </c>
    </row>
    <row r="1322" spans="14:15" x14ac:dyDescent="0.25">
      <c r="N1322" s="2">
        <v>44297</v>
      </c>
      <c r="O1322" s="2">
        <v>44297</v>
      </c>
    </row>
    <row r="1323" spans="14:15" x14ac:dyDescent="0.25">
      <c r="N1323" s="2">
        <v>44298</v>
      </c>
      <c r="O1323" s="2">
        <v>44298</v>
      </c>
    </row>
    <row r="1324" spans="14:15" x14ac:dyDescent="0.25">
      <c r="N1324" s="2">
        <v>44299</v>
      </c>
      <c r="O1324" s="2">
        <v>44299</v>
      </c>
    </row>
    <row r="1325" spans="14:15" x14ac:dyDescent="0.25">
      <c r="N1325" s="2">
        <v>44300</v>
      </c>
      <c r="O1325" s="2">
        <v>44300</v>
      </c>
    </row>
    <row r="1326" spans="14:15" x14ac:dyDescent="0.25">
      <c r="N1326" s="2">
        <v>44301</v>
      </c>
      <c r="O1326" s="2">
        <v>44301</v>
      </c>
    </row>
    <row r="1327" spans="14:15" x14ac:dyDescent="0.25">
      <c r="N1327" s="2">
        <v>44302</v>
      </c>
      <c r="O1327" s="2">
        <v>44302</v>
      </c>
    </row>
    <row r="1328" spans="14:15" x14ac:dyDescent="0.25">
      <c r="N1328" s="2">
        <v>44303</v>
      </c>
      <c r="O1328" s="2">
        <v>44303</v>
      </c>
    </row>
    <row r="1329" spans="14:15" x14ac:dyDescent="0.25">
      <c r="N1329" s="2">
        <v>44304</v>
      </c>
      <c r="O1329" s="2">
        <v>44304</v>
      </c>
    </row>
    <row r="1330" spans="14:15" x14ac:dyDescent="0.25">
      <c r="N1330" s="2">
        <v>44305</v>
      </c>
      <c r="O1330" s="2">
        <v>44305</v>
      </c>
    </row>
    <row r="1331" spans="14:15" x14ac:dyDescent="0.25">
      <c r="N1331" s="2">
        <v>44306</v>
      </c>
      <c r="O1331" s="2">
        <v>44306</v>
      </c>
    </row>
    <row r="1332" spans="14:15" x14ac:dyDescent="0.25">
      <c r="N1332" s="2">
        <v>44307</v>
      </c>
      <c r="O1332" s="2">
        <v>44307</v>
      </c>
    </row>
    <row r="1333" spans="14:15" x14ac:dyDescent="0.25">
      <c r="N1333" s="2">
        <v>44308</v>
      </c>
      <c r="O1333" s="2">
        <v>44308</v>
      </c>
    </row>
    <row r="1334" spans="14:15" x14ac:dyDescent="0.25">
      <c r="N1334" s="2">
        <v>44309</v>
      </c>
      <c r="O1334" s="2">
        <v>44309</v>
      </c>
    </row>
    <row r="1335" spans="14:15" x14ac:dyDescent="0.25">
      <c r="N1335" s="2">
        <v>44310</v>
      </c>
      <c r="O1335" s="2">
        <v>44310</v>
      </c>
    </row>
    <row r="1336" spans="14:15" x14ac:dyDescent="0.25">
      <c r="N1336" s="2">
        <v>44311</v>
      </c>
      <c r="O1336" s="2">
        <v>44311</v>
      </c>
    </row>
    <row r="1337" spans="14:15" x14ac:dyDescent="0.25">
      <c r="N1337" s="2">
        <v>44312</v>
      </c>
      <c r="O1337" s="2">
        <v>44312</v>
      </c>
    </row>
    <row r="1338" spans="14:15" x14ac:dyDescent="0.25">
      <c r="N1338" s="2">
        <v>44313</v>
      </c>
      <c r="O1338" s="2">
        <v>44313</v>
      </c>
    </row>
    <row r="1339" spans="14:15" x14ac:dyDescent="0.25">
      <c r="N1339" s="2">
        <v>44314</v>
      </c>
      <c r="O1339" s="2">
        <v>44314</v>
      </c>
    </row>
    <row r="1340" spans="14:15" x14ac:dyDescent="0.25">
      <c r="N1340" s="2">
        <v>44315</v>
      </c>
      <c r="O1340" s="2">
        <v>44315</v>
      </c>
    </row>
    <row r="1341" spans="14:15" x14ac:dyDescent="0.25">
      <c r="N1341" s="2">
        <v>44316</v>
      </c>
      <c r="O1341" s="2">
        <v>44316</v>
      </c>
    </row>
    <row r="1342" spans="14:15" x14ac:dyDescent="0.25">
      <c r="N1342" s="2">
        <v>44317</v>
      </c>
      <c r="O1342" s="2">
        <v>44317</v>
      </c>
    </row>
    <row r="1343" spans="14:15" x14ac:dyDescent="0.25">
      <c r="N1343" s="2">
        <v>44318</v>
      </c>
      <c r="O1343" s="2">
        <v>44318</v>
      </c>
    </row>
    <row r="1344" spans="14:15" x14ac:dyDescent="0.25">
      <c r="N1344" s="2">
        <v>44319</v>
      </c>
      <c r="O1344" s="2">
        <v>44319</v>
      </c>
    </row>
    <row r="1345" spans="14:15" x14ac:dyDescent="0.25">
      <c r="N1345" s="2">
        <v>44320</v>
      </c>
      <c r="O1345" s="2">
        <v>44320</v>
      </c>
    </row>
    <row r="1346" spans="14:15" x14ac:dyDescent="0.25">
      <c r="N1346" s="2">
        <v>44321</v>
      </c>
      <c r="O1346" s="2">
        <v>44321</v>
      </c>
    </row>
    <row r="1347" spans="14:15" x14ac:dyDescent="0.25">
      <c r="N1347" s="2">
        <v>44322</v>
      </c>
      <c r="O1347" s="2">
        <v>44322</v>
      </c>
    </row>
    <row r="1348" spans="14:15" x14ac:dyDescent="0.25">
      <c r="N1348" s="2">
        <v>44323</v>
      </c>
      <c r="O1348" s="2">
        <v>44323</v>
      </c>
    </row>
    <row r="1349" spans="14:15" x14ac:dyDescent="0.25">
      <c r="N1349" s="2">
        <v>44324</v>
      </c>
      <c r="O1349" s="2">
        <v>44324</v>
      </c>
    </row>
    <row r="1350" spans="14:15" x14ac:dyDescent="0.25">
      <c r="N1350" s="2">
        <v>44325</v>
      </c>
      <c r="O1350" s="2">
        <v>44325</v>
      </c>
    </row>
    <row r="1351" spans="14:15" x14ac:dyDescent="0.25">
      <c r="N1351" s="2">
        <v>44326</v>
      </c>
      <c r="O1351" s="2">
        <v>44326</v>
      </c>
    </row>
    <row r="1352" spans="14:15" x14ac:dyDescent="0.25">
      <c r="N1352" s="2">
        <v>44327</v>
      </c>
      <c r="O1352" s="2">
        <v>44327</v>
      </c>
    </row>
    <row r="1353" spans="14:15" x14ac:dyDescent="0.25">
      <c r="N1353" s="2">
        <v>44328</v>
      </c>
      <c r="O1353" s="2">
        <v>44328</v>
      </c>
    </row>
    <row r="1354" spans="14:15" x14ac:dyDescent="0.25">
      <c r="N1354" s="2">
        <v>44329</v>
      </c>
      <c r="O1354" s="2">
        <v>44329</v>
      </c>
    </row>
    <row r="1355" spans="14:15" x14ac:dyDescent="0.25">
      <c r="N1355" s="2">
        <v>44330</v>
      </c>
      <c r="O1355" s="2">
        <v>44330</v>
      </c>
    </row>
    <row r="1356" spans="14:15" x14ac:dyDescent="0.25">
      <c r="N1356" s="2">
        <v>44331</v>
      </c>
      <c r="O1356" s="2">
        <v>44331</v>
      </c>
    </row>
    <row r="1357" spans="14:15" x14ac:dyDescent="0.25">
      <c r="N1357" s="2">
        <v>44332</v>
      </c>
      <c r="O1357" s="2">
        <v>44332</v>
      </c>
    </row>
    <row r="1358" spans="14:15" x14ac:dyDescent="0.25">
      <c r="N1358" s="2">
        <v>44333</v>
      </c>
      <c r="O1358" s="2">
        <v>44333</v>
      </c>
    </row>
    <row r="1359" spans="14:15" x14ac:dyDescent="0.25">
      <c r="N1359" s="2">
        <v>44334</v>
      </c>
      <c r="O1359" s="2">
        <v>44334</v>
      </c>
    </row>
    <row r="1360" spans="14:15" x14ac:dyDescent="0.25">
      <c r="N1360" s="2">
        <v>44335</v>
      </c>
      <c r="O1360" s="2">
        <v>44335</v>
      </c>
    </row>
    <row r="1361" spans="14:15" x14ac:dyDescent="0.25">
      <c r="N1361" s="2">
        <v>44336</v>
      </c>
      <c r="O1361" s="2">
        <v>44336</v>
      </c>
    </row>
    <row r="1362" spans="14:15" x14ac:dyDescent="0.25">
      <c r="N1362" s="2">
        <v>44337</v>
      </c>
      <c r="O1362" s="2">
        <v>44337</v>
      </c>
    </row>
    <row r="1363" spans="14:15" x14ac:dyDescent="0.25">
      <c r="N1363" s="2">
        <v>44338</v>
      </c>
      <c r="O1363" s="2">
        <v>44338</v>
      </c>
    </row>
    <row r="1364" spans="14:15" x14ac:dyDescent="0.25">
      <c r="N1364" s="2">
        <v>44339</v>
      </c>
      <c r="O1364" s="2">
        <v>44339</v>
      </c>
    </row>
    <row r="1365" spans="14:15" x14ac:dyDescent="0.25">
      <c r="N1365" s="2">
        <v>44340</v>
      </c>
      <c r="O1365" s="2">
        <v>44340</v>
      </c>
    </row>
    <row r="1366" spans="14:15" x14ac:dyDescent="0.25">
      <c r="N1366" s="2">
        <v>44341</v>
      </c>
      <c r="O1366" s="2">
        <v>44341</v>
      </c>
    </row>
    <row r="1367" spans="14:15" x14ac:dyDescent="0.25">
      <c r="N1367" s="2">
        <v>44342</v>
      </c>
      <c r="O1367" s="2">
        <v>44342</v>
      </c>
    </row>
    <row r="1368" spans="14:15" x14ac:dyDescent="0.25">
      <c r="N1368" s="2">
        <v>44343</v>
      </c>
      <c r="O1368" s="2">
        <v>44343</v>
      </c>
    </row>
    <row r="1369" spans="14:15" x14ac:dyDescent="0.25">
      <c r="N1369" s="2">
        <v>44344</v>
      </c>
      <c r="O1369" s="2">
        <v>44344</v>
      </c>
    </row>
    <row r="1370" spans="14:15" x14ac:dyDescent="0.25">
      <c r="N1370" s="2">
        <v>44345</v>
      </c>
      <c r="O1370" s="2">
        <v>44345</v>
      </c>
    </row>
    <row r="1371" spans="14:15" x14ac:dyDescent="0.25">
      <c r="N1371" s="2">
        <v>44346</v>
      </c>
      <c r="O1371" s="2">
        <v>44346</v>
      </c>
    </row>
    <row r="1372" spans="14:15" x14ac:dyDescent="0.25">
      <c r="N1372" s="2">
        <v>44347</v>
      </c>
      <c r="O1372" s="2">
        <v>44347</v>
      </c>
    </row>
    <row r="1373" spans="14:15" x14ac:dyDescent="0.25">
      <c r="N1373" s="2">
        <v>44348</v>
      </c>
      <c r="O1373" s="2">
        <v>44348</v>
      </c>
    </row>
    <row r="1374" spans="14:15" x14ac:dyDescent="0.25">
      <c r="N1374" s="2">
        <v>44349</v>
      </c>
      <c r="O1374" s="2">
        <v>44349</v>
      </c>
    </row>
    <row r="1375" spans="14:15" x14ac:dyDescent="0.25">
      <c r="N1375" s="2">
        <v>44350</v>
      </c>
      <c r="O1375" s="2">
        <v>44350</v>
      </c>
    </row>
    <row r="1376" spans="14:15" x14ac:dyDescent="0.25">
      <c r="N1376" s="2">
        <v>44351</v>
      </c>
      <c r="O1376" s="2">
        <v>44351</v>
      </c>
    </row>
    <row r="1377" spans="14:15" x14ac:dyDescent="0.25">
      <c r="N1377" s="2">
        <v>44352</v>
      </c>
      <c r="O1377" s="2">
        <v>44352</v>
      </c>
    </row>
    <row r="1378" spans="14:15" x14ac:dyDescent="0.25">
      <c r="N1378" s="2">
        <v>44353</v>
      </c>
      <c r="O1378" s="2">
        <v>44353</v>
      </c>
    </row>
    <row r="1379" spans="14:15" x14ac:dyDescent="0.25">
      <c r="N1379" s="2">
        <v>44354</v>
      </c>
      <c r="O1379" s="2">
        <v>44354</v>
      </c>
    </row>
    <row r="1380" spans="14:15" x14ac:dyDescent="0.25">
      <c r="N1380" s="2">
        <v>44355</v>
      </c>
      <c r="O1380" s="2">
        <v>44355</v>
      </c>
    </row>
    <row r="1381" spans="14:15" x14ac:dyDescent="0.25">
      <c r="N1381" s="2">
        <v>44356</v>
      </c>
      <c r="O1381" s="2">
        <v>44356</v>
      </c>
    </row>
    <row r="1382" spans="14:15" x14ac:dyDescent="0.25">
      <c r="N1382" s="2">
        <v>44357</v>
      </c>
      <c r="O1382" s="2">
        <v>44357</v>
      </c>
    </row>
    <row r="1383" spans="14:15" x14ac:dyDescent="0.25">
      <c r="N1383" s="2">
        <v>44358</v>
      </c>
      <c r="O1383" s="2">
        <v>44358</v>
      </c>
    </row>
    <row r="1384" spans="14:15" x14ac:dyDescent="0.25">
      <c r="N1384" s="2">
        <v>44359</v>
      </c>
      <c r="O1384" s="2">
        <v>44359</v>
      </c>
    </row>
    <row r="1385" spans="14:15" x14ac:dyDescent="0.25">
      <c r="N1385" s="2">
        <v>44360</v>
      </c>
      <c r="O1385" s="2">
        <v>44360</v>
      </c>
    </row>
    <row r="1386" spans="14:15" x14ac:dyDescent="0.25">
      <c r="N1386" s="2">
        <v>44361</v>
      </c>
      <c r="O1386" s="2">
        <v>44361</v>
      </c>
    </row>
    <row r="1387" spans="14:15" x14ac:dyDescent="0.25">
      <c r="N1387" s="2">
        <v>44362</v>
      </c>
      <c r="O1387" s="2">
        <v>44362</v>
      </c>
    </row>
    <row r="1388" spans="14:15" x14ac:dyDescent="0.25">
      <c r="N1388" s="2">
        <v>44363</v>
      </c>
      <c r="O1388" s="2">
        <v>44363</v>
      </c>
    </row>
    <row r="1389" spans="14:15" x14ac:dyDescent="0.25">
      <c r="N1389" s="2">
        <v>44364</v>
      </c>
      <c r="O1389" s="2">
        <v>44364</v>
      </c>
    </row>
    <row r="1390" spans="14:15" x14ac:dyDescent="0.25">
      <c r="N1390" s="2">
        <v>44365</v>
      </c>
      <c r="O1390" s="2">
        <v>44365</v>
      </c>
    </row>
    <row r="1391" spans="14:15" x14ac:dyDescent="0.25">
      <c r="N1391" s="2">
        <v>44366</v>
      </c>
      <c r="O1391" s="2">
        <v>44366</v>
      </c>
    </row>
    <row r="1392" spans="14:15" x14ac:dyDescent="0.25">
      <c r="N1392" s="2">
        <v>44367</v>
      </c>
      <c r="O1392" s="2">
        <v>44367</v>
      </c>
    </row>
    <row r="1393" spans="14:15" x14ac:dyDescent="0.25">
      <c r="N1393" s="2">
        <v>44368</v>
      </c>
      <c r="O1393" s="2">
        <v>44368</v>
      </c>
    </row>
    <row r="1394" spans="14:15" x14ac:dyDescent="0.25">
      <c r="N1394" s="2">
        <v>44369</v>
      </c>
      <c r="O1394" s="2">
        <v>44369</v>
      </c>
    </row>
    <row r="1395" spans="14:15" x14ac:dyDescent="0.25">
      <c r="N1395" s="2">
        <v>44370</v>
      </c>
      <c r="O1395" s="2">
        <v>44370</v>
      </c>
    </row>
    <row r="1396" spans="14:15" x14ac:dyDescent="0.25">
      <c r="N1396" s="2">
        <v>44371</v>
      </c>
      <c r="O1396" s="2">
        <v>44371</v>
      </c>
    </row>
    <row r="1397" spans="14:15" x14ac:dyDescent="0.25">
      <c r="N1397" s="2">
        <v>44372</v>
      </c>
      <c r="O1397" s="2">
        <v>44372</v>
      </c>
    </row>
    <row r="1398" spans="14:15" x14ac:dyDescent="0.25">
      <c r="N1398" s="2">
        <v>44373</v>
      </c>
      <c r="O1398" s="2">
        <v>44373</v>
      </c>
    </row>
    <row r="1399" spans="14:15" x14ac:dyDescent="0.25">
      <c r="N1399" s="2">
        <v>44374</v>
      </c>
      <c r="O1399" s="2">
        <v>44374</v>
      </c>
    </row>
    <row r="1400" spans="14:15" x14ac:dyDescent="0.25">
      <c r="N1400" s="2">
        <v>44375</v>
      </c>
      <c r="O1400" s="2">
        <v>44375</v>
      </c>
    </row>
    <row r="1401" spans="14:15" x14ac:dyDescent="0.25">
      <c r="N1401" s="2">
        <v>44376</v>
      </c>
      <c r="O1401" s="2">
        <v>44376</v>
      </c>
    </row>
    <row r="1402" spans="14:15" x14ac:dyDescent="0.25">
      <c r="N1402" s="2">
        <v>44377</v>
      </c>
      <c r="O1402" s="2">
        <v>44377</v>
      </c>
    </row>
    <row r="1403" spans="14:15" x14ac:dyDescent="0.25">
      <c r="N1403" s="2">
        <v>44378</v>
      </c>
      <c r="O1403" s="2">
        <v>44378</v>
      </c>
    </row>
    <row r="1404" spans="14:15" x14ac:dyDescent="0.25">
      <c r="N1404" s="2">
        <v>44379</v>
      </c>
      <c r="O1404" s="2">
        <v>44379</v>
      </c>
    </row>
    <row r="1405" spans="14:15" x14ac:dyDescent="0.25">
      <c r="N1405" s="2">
        <v>44380</v>
      </c>
      <c r="O1405" s="2">
        <v>44380</v>
      </c>
    </row>
    <row r="1406" spans="14:15" x14ac:dyDescent="0.25">
      <c r="N1406" s="2">
        <v>44381</v>
      </c>
      <c r="O1406" s="2">
        <v>44381</v>
      </c>
    </row>
    <row r="1407" spans="14:15" x14ac:dyDescent="0.25">
      <c r="N1407" s="2">
        <v>44382</v>
      </c>
      <c r="O1407" s="2">
        <v>44382</v>
      </c>
    </row>
    <row r="1408" spans="14:15" x14ac:dyDescent="0.25">
      <c r="N1408" s="2">
        <v>44383</v>
      </c>
      <c r="O1408" s="2">
        <v>44383</v>
      </c>
    </row>
    <row r="1409" spans="14:15" x14ac:dyDescent="0.25">
      <c r="N1409" s="2">
        <v>44384</v>
      </c>
      <c r="O1409" s="2">
        <v>44384</v>
      </c>
    </row>
    <row r="1410" spans="14:15" x14ac:dyDescent="0.25">
      <c r="N1410" s="2">
        <v>44385</v>
      </c>
      <c r="O1410" s="2">
        <v>44385</v>
      </c>
    </row>
    <row r="1411" spans="14:15" x14ac:dyDescent="0.25">
      <c r="N1411" s="2">
        <v>44386</v>
      </c>
      <c r="O1411" s="2">
        <v>44386</v>
      </c>
    </row>
    <row r="1412" spans="14:15" x14ac:dyDescent="0.25">
      <c r="N1412" s="2">
        <v>44387</v>
      </c>
      <c r="O1412" s="2">
        <v>44387</v>
      </c>
    </row>
    <row r="1413" spans="14:15" x14ac:dyDescent="0.25">
      <c r="N1413" s="2">
        <v>44388</v>
      </c>
      <c r="O1413" s="2">
        <v>44388</v>
      </c>
    </row>
    <row r="1414" spans="14:15" x14ac:dyDescent="0.25">
      <c r="N1414" s="2">
        <v>44389</v>
      </c>
      <c r="O1414" s="2">
        <v>44389</v>
      </c>
    </row>
    <row r="1415" spans="14:15" x14ac:dyDescent="0.25">
      <c r="N1415" s="2">
        <v>44390</v>
      </c>
      <c r="O1415" s="2">
        <v>44390</v>
      </c>
    </row>
    <row r="1416" spans="14:15" x14ac:dyDescent="0.25">
      <c r="N1416" s="2">
        <v>44391</v>
      </c>
      <c r="O1416" s="2">
        <v>44391</v>
      </c>
    </row>
    <row r="1417" spans="14:15" x14ac:dyDescent="0.25">
      <c r="N1417" s="2">
        <v>44392</v>
      </c>
      <c r="O1417" s="2">
        <v>44392</v>
      </c>
    </row>
    <row r="1418" spans="14:15" x14ac:dyDescent="0.25">
      <c r="N1418" s="2">
        <v>44393</v>
      </c>
      <c r="O1418" s="2">
        <v>44393</v>
      </c>
    </row>
    <row r="1419" spans="14:15" x14ac:dyDescent="0.25">
      <c r="N1419" s="2">
        <v>44394</v>
      </c>
      <c r="O1419" s="2">
        <v>44394</v>
      </c>
    </row>
    <row r="1420" spans="14:15" x14ac:dyDescent="0.25">
      <c r="N1420" s="2">
        <v>44395</v>
      </c>
      <c r="O1420" s="2">
        <v>44395</v>
      </c>
    </row>
    <row r="1421" spans="14:15" x14ac:dyDescent="0.25">
      <c r="N1421" s="2">
        <v>44396</v>
      </c>
      <c r="O1421" s="2">
        <v>44396</v>
      </c>
    </row>
    <row r="1422" spans="14:15" x14ac:dyDescent="0.25">
      <c r="N1422" s="2">
        <v>44397</v>
      </c>
      <c r="O1422" s="2">
        <v>44397</v>
      </c>
    </row>
    <row r="1423" spans="14:15" x14ac:dyDescent="0.25">
      <c r="N1423" s="2">
        <v>44398</v>
      </c>
      <c r="O1423" s="2">
        <v>44398</v>
      </c>
    </row>
    <row r="1424" spans="14:15" x14ac:dyDescent="0.25">
      <c r="N1424" s="2">
        <v>44399</v>
      </c>
      <c r="O1424" s="2">
        <v>44399</v>
      </c>
    </row>
    <row r="1425" spans="14:15" x14ac:dyDescent="0.25">
      <c r="N1425" s="2">
        <v>44400</v>
      </c>
      <c r="O1425" s="2">
        <v>44400</v>
      </c>
    </row>
    <row r="1426" spans="14:15" x14ac:dyDescent="0.25">
      <c r="N1426" s="2">
        <v>44401</v>
      </c>
      <c r="O1426" s="2">
        <v>44401</v>
      </c>
    </row>
    <row r="1427" spans="14:15" x14ac:dyDescent="0.25">
      <c r="N1427" s="2">
        <v>44402</v>
      </c>
      <c r="O1427" s="2">
        <v>44402</v>
      </c>
    </row>
    <row r="1428" spans="14:15" x14ac:dyDescent="0.25">
      <c r="N1428" s="2">
        <v>44403</v>
      </c>
      <c r="O1428" s="2">
        <v>44403</v>
      </c>
    </row>
    <row r="1429" spans="14:15" x14ac:dyDescent="0.25">
      <c r="N1429" s="2">
        <v>44404</v>
      </c>
      <c r="O1429" s="2">
        <v>44404</v>
      </c>
    </row>
    <row r="1430" spans="14:15" x14ac:dyDescent="0.25">
      <c r="N1430" s="2">
        <v>44405</v>
      </c>
      <c r="O1430" s="2">
        <v>44405</v>
      </c>
    </row>
    <row r="1431" spans="14:15" x14ac:dyDescent="0.25">
      <c r="N1431" s="2">
        <v>44406</v>
      </c>
      <c r="O1431" s="2">
        <v>44406</v>
      </c>
    </row>
    <row r="1432" spans="14:15" x14ac:dyDescent="0.25">
      <c r="N1432" s="2">
        <v>44407</v>
      </c>
      <c r="O1432" s="2">
        <v>44407</v>
      </c>
    </row>
    <row r="1433" spans="14:15" x14ac:dyDescent="0.25">
      <c r="N1433" s="2">
        <v>44408</v>
      </c>
      <c r="O1433" s="2">
        <v>44408</v>
      </c>
    </row>
    <row r="1434" spans="14:15" x14ac:dyDescent="0.25">
      <c r="N1434" s="2">
        <v>44409</v>
      </c>
      <c r="O1434" s="2">
        <v>44409</v>
      </c>
    </row>
    <row r="1435" spans="14:15" x14ac:dyDescent="0.25">
      <c r="N1435" s="2">
        <v>44410</v>
      </c>
      <c r="O1435" s="2">
        <v>44410</v>
      </c>
    </row>
    <row r="1436" spans="14:15" x14ac:dyDescent="0.25">
      <c r="N1436" s="2">
        <v>44411</v>
      </c>
      <c r="O1436" s="2">
        <v>44411</v>
      </c>
    </row>
    <row r="1437" spans="14:15" x14ac:dyDescent="0.25">
      <c r="N1437" s="2">
        <v>44412</v>
      </c>
      <c r="O1437" s="2">
        <v>44412</v>
      </c>
    </row>
    <row r="1438" spans="14:15" x14ac:dyDescent="0.25">
      <c r="N1438" s="2">
        <v>44413</v>
      </c>
      <c r="O1438" s="2">
        <v>44413</v>
      </c>
    </row>
    <row r="1439" spans="14:15" x14ac:dyDescent="0.25">
      <c r="N1439" s="2">
        <v>44414</v>
      </c>
      <c r="O1439" s="2">
        <v>44414</v>
      </c>
    </row>
    <row r="1440" spans="14:15" x14ac:dyDescent="0.25">
      <c r="N1440" s="2">
        <v>44415</v>
      </c>
      <c r="O1440" s="2">
        <v>44415</v>
      </c>
    </row>
    <row r="1441" spans="14:15" x14ac:dyDescent="0.25">
      <c r="N1441" s="2">
        <v>44416</v>
      </c>
      <c r="O1441" s="2">
        <v>44416</v>
      </c>
    </row>
    <row r="1442" spans="14:15" x14ac:dyDescent="0.25">
      <c r="N1442" s="2">
        <v>44417</v>
      </c>
      <c r="O1442" s="2">
        <v>44417</v>
      </c>
    </row>
    <row r="1443" spans="14:15" x14ac:dyDescent="0.25">
      <c r="N1443" s="2">
        <v>44418</v>
      </c>
      <c r="O1443" s="2">
        <v>44418</v>
      </c>
    </row>
    <row r="1444" spans="14:15" x14ac:dyDescent="0.25">
      <c r="N1444" s="2">
        <v>44419</v>
      </c>
      <c r="O1444" s="2">
        <v>44419</v>
      </c>
    </row>
    <row r="1445" spans="14:15" x14ac:dyDescent="0.25">
      <c r="N1445" s="2">
        <v>44420</v>
      </c>
      <c r="O1445" s="2">
        <v>44420</v>
      </c>
    </row>
    <row r="1446" spans="14:15" x14ac:dyDescent="0.25">
      <c r="N1446" s="2">
        <v>44421</v>
      </c>
      <c r="O1446" s="2">
        <v>44421</v>
      </c>
    </row>
    <row r="1447" spans="14:15" x14ac:dyDescent="0.25">
      <c r="N1447" s="2">
        <v>44422</v>
      </c>
      <c r="O1447" s="2">
        <v>44422</v>
      </c>
    </row>
    <row r="1448" spans="14:15" x14ac:dyDescent="0.25">
      <c r="N1448" s="2">
        <v>44423</v>
      </c>
      <c r="O1448" s="2">
        <v>44423</v>
      </c>
    </row>
    <row r="1449" spans="14:15" x14ac:dyDescent="0.25">
      <c r="N1449" s="2">
        <v>44424</v>
      </c>
      <c r="O1449" s="2">
        <v>44424</v>
      </c>
    </row>
    <row r="1450" spans="14:15" x14ac:dyDescent="0.25">
      <c r="N1450" s="2">
        <v>44425</v>
      </c>
      <c r="O1450" s="2">
        <v>44425</v>
      </c>
    </row>
    <row r="1451" spans="14:15" x14ac:dyDescent="0.25">
      <c r="N1451" s="2">
        <v>44426</v>
      </c>
      <c r="O1451" s="2">
        <v>44426</v>
      </c>
    </row>
    <row r="1452" spans="14:15" x14ac:dyDescent="0.25">
      <c r="N1452" s="2">
        <v>44427</v>
      </c>
      <c r="O1452" s="2">
        <v>44427</v>
      </c>
    </row>
    <row r="1453" spans="14:15" x14ac:dyDescent="0.25">
      <c r="N1453" s="2">
        <v>44428</v>
      </c>
      <c r="O1453" s="2">
        <v>44428</v>
      </c>
    </row>
    <row r="1454" spans="14:15" x14ac:dyDescent="0.25">
      <c r="N1454" s="2">
        <v>44429</v>
      </c>
      <c r="O1454" s="2">
        <v>44429</v>
      </c>
    </row>
    <row r="1455" spans="14:15" x14ac:dyDescent="0.25">
      <c r="N1455" s="2">
        <v>44430</v>
      </c>
      <c r="O1455" s="2">
        <v>44430</v>
      </c>
    </row>
    <row r="1456" spans="14:15" x14ac:dyDescent="0.25">
      <c r="N1456" s="2">
        <v>44431</v>
      </c>
      <c r="O1456" s="2">
        <v>44431</v>
      </c>
    </row>
    <row r="1457" spans="14:15" x14ac:dyDescent="0.25">
      <c r="N1457" s="2">
        <v>44432</v>
      </c>
      <c r="O1457" s="2">
        <v>44432</v>
      </c>
    </row>
    <row r="1458" spans="14:15" x14ac:dyDescent="0.25">
      <c r="N1458" s="2">
        <v>44433</v>
      </c>
      <c r="O1458" s="2">
        <v>44433</v>
      </c>
    </row>
    <row r="1459" spans="14:15" x14ac:dyDescent="0.25">
      <c r="N1459" s="2">
        <v>44434</v>
      </c>
      <c r="O1459" s="2">
        <v>44434</v>
      </c>
    </row>
    <row r="1460" spans="14:15" x14ac:dyDescent="0.25">
      <c r="N1460" s="2">
        <v>44435</v>
      </c>
      <c r="O1460" s="2">
        <v>44435</v>
      </c>
    </row>
    <row r="1461" spans="14:15" x14ac:dyDescent="0.25">
      <c r="N1461" s="2">
        <v>44436</v>
      </c>
      <c r="O1461" s="2">
        <v>44436</v>
      </c>
    </row>
    <row r="1462" spans="14:15" x14ac:dyDescent="0.25">
      <c r="N1462" s="2">
        <v>44437</v>
      </c>
      <c r="O1462" s="2">
        <v>44437</v>
      </c>
    </row>
    <row r="1463" spans="14:15" x14ac:dyDescent="0.25">
      <c r="N1463" s="2">
        <v>44438</v>
      </c>
      <c r="O1463" s="2">
        <v>44438</v>
      </c>
    </row>
    <row r="1464" spans="14:15" x14ac:dyDescent="0.25">
      <c r="N1464" s="2">
        <v>44439</v>
      </c>
      <c r="O1464" s="2">
        <v>44439</v>
      </c>
    </row>
    <row r="1465" spans="14:15" x14ac:dyDescent="0.25">
      <c r="N1465" s="2">
        <v>44440</v>
      </c>
      <c r="O1465" s="2">
        <v>44440</v>
      </c>
    </row>
    <row r="1466" spans="14:15" x14ac:dyDescent="0.25">
      <c r="N1466" s="2">
        <v>44441</v>
      </c>
      <c r="O1466" s="2">
        <v>44441</v>
      </c>
    </row>
    <row r="1467" spans="14:15" x14ac:dyDescent="0.25">
      <c r="N1467" s="2">
        <v>44442</v>
      </c>
      <c r="O1467" s="2">
        <v>44442</v>
      </c>
    </row>
    <row r="1468" spans="14:15" x14ac:dyDescent="0.25">
      <c r="N1468" s="2">
        <v>44443</v>
      </c>
      <c r="O1468" s="2">
        <v>44443</v>
      </c>
    </row>
    <row r="1469" spans="14:15" x14ac:dyDescent="0.25">
      <c r="N1469" s="2">
        <v>44444</v>
      </c>
      <c r="O1469" s="2">
        <v>44444</v>
      </c>
    </row>
    <row r="1470" spans="14:15" x14ac:dyDescent="0.25">
      <c r="N1470" s="2">
        <v>44445</v>
      </c>
      <c r="O1470" s="2">
        <v>44445</v>
      </c>
    </row>
    <row r="1471" spans="14:15" x14ac:dyDescent="0.25">
      <c r="N1471" s="2">
        <v>44446</v>
      </c>
      <c r="O1471" s="2">
        <v>44446</v>
      </c>
    </row>
    <row r="1472" spans="14:15" x14ac:dyDescent="0.25">
      <c r="N1472" s="2">
        <v>44447</v>
      </c>
      <c r="O1472" s="2">
        <v>44447</v>
      </c>
    </row>
    <row r="1473" spans="14:15" x14ac:dyDescent="0.25">
      <c r="N1473" s="2">
        <v>44448</v>
      </c>
      <c r="O1473" s="2">
        <v>44448</v>
      </c>
    </row>
    <row r="1474" spans="14:15" x14ac:dyDescent="0.25">
      <c r="N1474" s="2">
        <v>44449</v>
      </c>
      <c r="O1474" s="2">
        <v>44449</v>
      </c>
    </row>
    <row r="1475" spans="14:15" x14ac:dyDescent="0.25">
      <c r="N1475" s="2">
        <v>44450</v>
      </c>
      <c r="O1475" s="2">
        <v>44450</v>
      </c>
    </row>
    <row r="1476" spans="14:15" x14ac:dyDescent="0.25">
      <c r="N1476" s="2">
        <v>44451</v>
      </c>
      <c r="O1476" s="2">
        <v>44451</v>
      </c>
    </row>
    <row r="1477" spans="14:15" x14ac:dyDescent="0.25">
      <c r="N1477" s="2">
        <v>44452</v>
      </c>
      <c r="O1477" s="2">
        <v>44452</v>
      </c>
    </row>
    <row r="1478" spans="14:15" x14ac:dyDescent="0.25">
      <c r="N1478" s="2">
        <v>44453</v>
      </c>
      <c r="O1478" s="2">
        <v>44453</v>
      </c>
    </row>
    <row r="1479" spans="14:15" x14ac:dyDescent="0.25">
      <c r="N1479" s="2">
        <v>44454</v>
      </c>
      <c r="O1479" s="2">
        <v>44454</v>
      </c>
    </row>
    <row r="1480" spans="14:15" x14ac:dyDescent="0.25">
      <c r="N1480" s="2">
        <v>44455</v>
      </c>
      <c r="O1480" s="2">
        <v>44455</v>
      </c>
    </row>
    <row r="1481" spans="14:15" x14ac:dyDescent="0.25">
      <c r="N1481" s="2">
        <v>44456</v>
      </c>
      <c r="O1481" s="2">
        <v>44456</v>
      </c>
    </row>
    <row r="1482" spans="14:15" x14ac:dyDescent="0.25">
      <c r="N1482" s="2">
        <v>44457</v>
      </c>
      <c r="O1482" s="2">
        <v>44457</v>
      </c>
    </row>
    <row r="1483" spans="14:15" x14ac:dyDescent="0.25">
      <c r="N1483" s="2">
        <v>44458</v>
      </c>
      <c r="O1483" s="2">
        <v>44458</v>
      </c>
    </row>
    <row r="1484" spans="14:15" x14ac:dyDescent="0.25">
      <c r="N1484" s="2">
        <v>44459</v>
      </c>
      <c r="O1484" s="2">
        <v>44459</v>
      </c>
    </row>
    <row r="1485" spans="14:15" x14ac:dyDescent="0.25">
      <c r="N1485" s="2">
        <v>44460</v>
      </c>
      <c r="O1485" s="2">
        <v>44460</v>
      </c>
    </row>
    <row r="1486" spans="14:15" x14ac:dyDescent="0.25">
      <c r="N1486" s="2">
        <v>44461</v>
      </c>
      <c r="O1486" s="2">
        <v>44461</v>
      </c>
    </row>
    <row r="1487" spans="14:15" x14ac:dyDescent="0.25">
      <c r="N1487" s="2">
        <v>44462</v>
      </c>
      <c r="O1487" s="2">
        <v>44462</v>
      </c>
    </row>
    <row r="1488" spans="14:15" x14ac:dyDescent="0.25">
      <c r="N1488" s="2">
        <v>44463</v>
      </c>
      <c r="O1488" s="2">
        <v>44463</v>
      </c>
    </row>
    <row r="1489" spans="14:15" x14ac:dyDescent="0.25">
      <c r="N1489" s="2">
        <v>44464</v>
      </c>
      <c r="O1489" s="2">
        <v>44464</v>
      </c>
    </row>
    <row r="1490" spans="14:15" x14ac:dyDescent="0.25">
      <c r="N1490" s="2">
        <v>44465</v>
      </c>
      <c r="O1490" s="2">
        <v>44465</v>
      </c>
    </row>
    <row r="1491" spans="14:15" x14ac:dyDescent="0.25">
      <c r="N1491" s="2">
        <v>44466</v>
      </c>
      <c r="O1491" s="2">
        <v>44466</v>
      </c>
    </row>
    <row r="1492" spans="14:15" x14ac:dyDescent="0.25">
      <c r="N1492" s="2">
        <v>44467</v>
      </c>
      <c r="O1492" s="2">
        <v>44467</v>
      </c>
    </row>
    <row r="1493" spans="14:15" x14ac:dyDescent="0.25">
      <c r="N1493" s="2">
        <v>44468</v>
      </c>
      <c r="O1493" s="2">
        <v>44468</v>
      </c>
    </row>
    <row r="1494" spans="14:15" x14ac:dyDescent="0.25">
      <c r="N1494" s="2">
        <v>44469</v>
      </c>
      <c r="O1494" s="2">
        <v>44469</v>
      </c>
    </row>
    <row r="1495" spans="14:15" x14ac:dyDescent="0.25">
      <c r="N1495" s="2">
        <v>44470</v>
      </c>
      <c r="O1495" s="2">
        <v>44470</v>
      </c>
    </row>
    <row r="1496" spans="14:15" x14ac:dyDescent="0.25">
      <c r="N1496" s="2">
        <v>44471</v>
      </c>
      <c r="O1496" s="2">
        <v>44471</v>
      </c>
    </row>
    <row r="1497" spans="14:15" x14ac:dyDescent="0.25">
      <c r="N1497" s="2">
        <v>44472</v>
      </c>
      <c r="O1497" s="2">
        <v>44472</v>
      </c>
    </row>
    <row r="1498" spans="14:15" x14ac:dyDescent="0.25">
      <c r="N1498" s="2">
        <v>44473</v>
      </c>
      <c r="O1498" s="2">
        <v>44473</v>
      </c>
    </row>
    <row r="1499" spans="14:15" x14ac:dyDescent="0.25">
      <c r="N1499" s="2">
        <v>44474</v>
      </c>
      <c r="O1499" s="2">
        <v>44474</v>
      </c>
    </row>
    <row r="1500" spans="14:15" x14ac:dyDescent="0.25">
      <c r="N1500" s="2">
        <v>44475</v>
      </c>
      <c r="O1500" s="2">
        <v>44475</v>
      </c>
    </row>
    <row r="1501" spans="14:15" x14ac:dyDescent="0.25">
      <c r="N1501" s="2">
        <v>44476</v>
      </c>
      <c r="O1501" s="2">
        <v>44476</v>
      </c>
    </row>
    <row r="1502" spans="14:15" x14ac:dyDescent="0.25">
      <c r="N1502" s="2">
        <v>44477</v>
      </c>
      <c r="O1502" s="2">
        <v>44477</v>
      </c>
    </row>
    <row r="1503" spans="14:15" x14ac:dyDescent="0.25">
      <c r="N1503" s="2">
        <v>44478</v>
      </c>
      <c r="O1503" s="2">
        <v>44478</v>
      </c>
    </row>
    <row r="1504" spans="14:15" x14ac:dyDescent="0.25">
      <c r="N1504" s="2">
        <v>44479</v>
      </c>
      <c r="O1504" s="2">
        <v>44479</v>
      </c>
    </row>
    <row r="1505" spans="14:15" x14ac:dyDescent="0.25">
      <c r="N1505" s="2">
        <v>44480</v>
      </c>
      <c r="O1505" s="2">
        <v>44480</v>
      </c>
    </row>
    <row r="1506" spans="14:15" x14ac:dyDescent="0.25">
      <c r="N1506" s="2">
        <v>44481</v>
      </c>
      <c r="O1506" s="2">
        <v>44481</v>
      </c>
    </row>
    <row r="1507" spans="14:15" x14ac:dyDescent="0.25">
      <c r="N1507" s="2">
        <v>44482</v>
      </c>
      <c r="O1507" s="2">
        <v>44482</v>
      </c>
    </row>
    <row r="1508" spans="14:15" x14ac:dyDescent="0.25">
      <c r="N1508" s="2">
        <v>44483</v>
      </c>
      <c r="O1508" s="2">
        <v>44483</v>
      </c>
    </row>
    <row r="1509" spans="14:15" x14ac:dyDescent="0.25">
      <c r="N1509" s="2">
        <v>44484</v>
      </c>
      <c r="O1509" s="2">
        <v>44484</v>
      </c>
    </row>
    <row r="1510" spans="14:15" x14ac:dyDescent="0.25">
      <c r="N1510" s="2">
        <v>44485</v>
      </c>
      <c r="O1510" s="2">
        <v>44485</v>
      </c>
    </row>
    <row r="1511" spans="14:15" x14ac:dyDescent="0.25">
      <c r="N1511" s="2">
        <v>44486</v>
      </c>
      <c r="O1511" s="2">
        <v>44486</v>
      </c>
    </row>
    <row r="1512" spans="14:15" x14ac:dyDescent="0.25">
      <c r="N1512" s="2">
        <v>44487</v>
      </c>
      <c r="O1512" s="2">
        <v>44487</v>
      </c>
    </row>
    <row r="1513" spans="14:15" x14ac:dyDescent="0.25">
      <c r="N1513" s="2">
        <v>44488</v>
      </c>
      <c r="O1513" s="2">
        <v>44488</v>
      </c>
    </row>
    <row r="1514" spans="14:15" x14ac:dyDescent="0.25">
      <c r="N1514" s="2">
        <v>44489</v>
      </c>
      <c r="O1514" s="2">
        <v>44489</v>
      </c>
    </row>
    <row r="1515" spans="14:15" x14ac:dyDescent="0.25">
      <c r="N1515" s="2">
        <v>44490</v>
      </c>
      <c r="O1515" s="2">
        <v>44490</v>
      </c>
    </row>
    <row r="1516" spans="14:15" x14ac:dyDescent="0.25">
      <c r="N1516" s="2">
        <v>44491</v>
      </c>
      <c r="O1516" s="2">
        <v>44491</v>
      </c>
    </row>
    <row r="1517" spans="14:15" x14ac:dyDescent="0.25">
      <c r="N1517" s="2">
        <v>44492</v>
      </c>
      <c r="O1517" s="2">
        <v>44492</v>
      </c>
    </row>
    <row r="1518" spans="14:15" x14ac:dyDescent="0.25">
      <c r="N1518" s="2">
        <v>44493</v>
      </c>
      <c r="O1518" s="2">
        <v>44493</v>
      </c>
    </row>
    <row r="1519" spans="14:15" x14ac:dyDescent="0.25">
      <c r="N1519" s="2">
        <v>44494</v>
      </c>
      <c r="O1519" s="2">
        <v>44494</v>
      </c>
    </row>
    <row r="1520" spans="14:15" x14ac:dyDescent="0.25">
      <c r="N1520" s="2">
        <v>44495</v>
      </c>
      <c r="O1520" s="2">
        <v>44495</v>
      </c>
    </row>
    <row r="1521" spans="14:15" x14ac:dyDescent="0.25">
      <c r="N1521" s="2">
        <v>44496</v>
      </c>
      <c r="O1521" s="2">
        <v>44496</v>
      </c>
    </row>
    <row r="1522" spans="14:15" x14ac:dyDescent="0.25">
      <c r="N1522" s="2">
        <v>44497</v>
      </c>
      <c r="O1522" s="2">
        <v>44497</v>
      </c>
    </row>
    <row r="1523" spans="14:15" x14ac:dyDescent="0.25">
      <c r="N1523" s="2">
        <v>44498</v>
      </c>
      <c r="O1523" s="2">
        <v>44498</v>
      </c>
    </row>
    <row r="1524" spans="14:15" x14ac:dyDescent="0.25">
      <c r="N1524" s="2">
        <v>44499</v>
      </c>
      <c r="O1524" s="2">
        <v>44499</v>
      </c>
    </row>
    <row r="1525" spans="14:15" x14ac:dyDescent="0.25">
      <c r="N1525" s="2">
        <v>44500</v>
      </c>
      <c r="O1525" s="2">
        <v>44500</v>
      </c>
    </row>
    <row r="1526" spans="14:15" x14ac:dyDescent="0.25">
      <c r="N1526" s="2">
        <v>44501</v>
      </c>
      <c r="O1526" s="2">
        <v>44501</v>
      </c>
    </row>
    <row r="1527" spans="14:15" x14ac:dyDescent="0.25">
      <c r="N1527" s="2">
        <v>44502</v>
      </c>
      <c r="O1527" s="2">
        <v>44502</v>
      </c>
    </row>
    <row r="1528" spans="14:15" x14ac:dyDescent="0.25">
      <c r="N1528" s="2">
        <v>44503</v>
      </c>
      <c r="O1528" s="2">
        <v>44503</v>
      </c>
    </row>
    <row r="1529" spans="14:15" x14ac:dyDescent="0.25">
      <c r="N1529" s="2">
        <v>44504</v>
      </c>
      <c r="O1529" s="2">
        <v>44504</v>
      </c>
    </row>
    <row r="1530" spans="14:15" x14ac:dyDescent="0.25">
      <c r="N1530" s="2">
        <v>44505</v>
      </c>
      <c r="O1530" s="2">
        <v>44505</v>
      </c>
    </row>
    <row r="1531" spans="14:15" x14ac:dyDescent="0.25">
      <c r="N1531" s="2">
        <v>44506</v>
      </c>
      <c r="O1531" s="2">
        <v>44506</v>
      </c>
    </row>
    <row r="1532" spans="14:15" x14ac:dyDescent="0.25">
      <c r="N1532" s="2">
        <v>44507</v>
      </c>
      <c r="O1532" s="2">
        <v>44507</v>
      </c>
    </row>
    <row r="1533" spans="14:15" x14ac:dyDescent="0.25">
      <c r="N1533" s="2">
        <v>44508</v>
      </c>
      <c r="O1533" s="2">
        <v>44508</v>
      </c>
    </row>
    <row r="1534" spans="14:15" x14ac:dyDescent="0.25">
      <c r="N1534" s="2">
        <v>44509</v>
      </c>
      <c r="O1534" s="2">
        <v>44509</v>
      </c>
    </row>
    <row r="1535" spans="14:15" x14ac:dyDescent="0.25">
      <c r="N1535" s="2">
        <v>44510</v>
      </c>
      <c r="O1535" s="2">
        <v>44510</v>
      </c>
    </row>
    <row r="1536" spans="14:15" x14ac:dyDescent="0.25">
      <c r="N1536" s="2">
        <v>44511</v>
      </c>
      <c r="O1536" s="2">
        <v>44511</v>
      </c>
    </row>
    <row r="1537" spans="14:15" x14ac:dyDescent="0.25">
      <c r="N1537" s="2">
        <v>44512</v>
      </c>
      <c r="O1537" s="2">
        <v>44512</v>
      </c>
    </row>
    <row r="1538" spans="14:15" x14ac:dyDescent="0.25">
      <c r="N1538" s="2">
        <v>44513</v>
      </c>
      <c r="O1538" s="2">
        <v>44513</v>
      </c>
    </row>
    <row r="1539" spans="14:15" x14ac:dyDescent="0.25">
      <c r="N1539" s="2">
        <v>44514</v>
      </c>
      <c r="O1539" s="2">
        <v>44514</v>
      </c>
    </row>
    <row r="1540" spans="14:15" x14ac:dyDescent="0.25">
      <c r="N1540" s="2">
        <v>44515</v>
      </c>
      <c r="O1540" s="2">
        <v>44515</v>
      </c>
    </row>
    <row r="1541" spans="14:15" x14ac:dyDescent="0.25">
      <c r="N1541" s="2">
        <v>44516</v>
      </c>
      <c r="O1541" s="2">
        <v>44516</v>
      </c>
    </row>
    <row r="1542" spans="14:15" x14ac:dyDescent="0.25">
      <c r="N1542" s="2">
        <v>44517</v>
      </c>
      <c r="O1542" s="2">
        <v>44517</v>
      </c>
    </row>
    <row r="1543" spans="14:15" x14ac:dyDescent="0.25">
      <c r="N1543" s="2">
        <v>44518</v>
      </c>
      <c r="O1543" s="2">
        <v>44518</v>
      </c>
    </row>
    <row r="1544" spans="14:15" x14ac:dyDescent="0.25">
      <c r="N1544" s="2">
        <v>44519</v>
      </c>
      <c r="O1544" s="2">
        <v>44519</v>
      </c>
    </row>
    <row r="1545" spans="14:15" x14ac:dyDescent="0.25">
      <c r="N1545" s="2">
        <v>44520</v>
      </c>
      <c r="O1545" s="2">
        <v>44520</v>
      </c>
    </row>
    <row r="1546" spans="14:15" x14ac:dyDescent="0.25">
      <c r="N1546" s="2">
        <v>44521</v>
      </c>
      <c r="O1546" s="2">
        <v>44521</v>
      </c>
    </row>
    <row r="1547" spans="14:15" x14ac:dyDescent="0.25">
      <c r="N1547" s="2">
        <v>44522</v>
      </c>
      <c r="O1547" s="2">
        <v>44522</v>
      </c>
    </row>
    <row r="1548" spans="14:15" x14ac:dyDescent="0.25">
      <c r="N1548" s="2">
        <v>44523</v>
      </c>
      <c r="O1548" s="2">
        <v>44523</v>
      </c>
    </row>
    <row r="1549" spans="14:15" x14ac:dyDescent="0.25">
      <c r="N1549" s="2">
        <v>44524</v>
      </c>
      <c r="O1549" s="2">
        <v>44524</v>
      </c>
    </row>
    <row r="1550" spans="14:15" x14ac:dyDescent="0.25">
      <c r="N1550" s="2">
        <v>44525</v>
      </c>
      <c r="O1550" s="2">
        <v>44525</v>
      </c>
    </row>
    <row r="1551" spans="14:15" x14ac:dyDescent="0.25">
      <c r="N1551" s="2">
        <v>44526</v>
      </c>
      <c r="O1551" s="2">
        <v>44526</v>
      </c>
    </row>
    <row r="1552" spans="14:15" x14ac:dyDescent="0.25">
      <c r="N1552" s="2">
        <v>44527</v>
      </c>
      <c r="O1552" s="2">
        <v>44527</v>
      </c>
    </row>
    <row r="1553" spans="14:15" x14ac:dyDescent="0.25">
      <c r="N1553" s="2">
        <v>44528</v>
      </c>
      <c r="O1553" s="2">
        <v>44528</v>
      </c>
    </row>
    <row r="1554" spans="14:15" x14ac:dyDescent="0.25">
      <c r="N1554" s="2">
        <v>44529</v>
      </c>
      <c r="O1554" s="2">
        <v>44529</v>
      </c>
    </row>
    <row r="1555" spans="14:15" x14ac:dyDescent="0.25">
      <c r="N1555" s="2">
        <v>44530</v>
      </c>
      <c r="O1555" s="2">
        <v>44530</v>
      </c>
    </row>
    <row r="1556" spans="14:15" x14ac:dyDescent="0.25">
      <c r="N1556" s="2">
        <v>44531</v>
      </c>
      <c r="O1556" s="2">
        <v>44531</v>
      </c>
    </row>
    <row r="1557" spans="14:15" x14ac:dyDescent="0.25">
      <c r="N1557" s="2">
        <v>44532</v>
      </c>
      <c r="O1557" s="2">
        <v>44532</v>
      </c>
    </row>
    <row r="1558" spans="14:15" x14ac:dyDescent="0.25">
      <c r="N1558" s="2">
        <v>44533</v>
      </c>
      <c r="O1558" s="2">
        <v>44533</v>
      </c>
    </row>
    <row r="1559" spans="14:15" x14ac:dyDescent="0.25">
      <c r="N1559" s="2">
        <v>44534</v>
      </c>
      <c r="O1559" s="2">
        <v>44534</v>
      </c>
    </row>
    <row r="1560" spans="14:15" x14ac:dyDescent="0.25">
      <c r="N1560" s="2">
        <v>44535</v>
      </c>
      <c r="O1560" s="2">
        <v>44535</v>
      </c>
    </row>
    <row r="1561" spans="14:15" x14ac:dyDescent="0.25">
      <c r="N1561" s="2">
        <v>44536</v>
      </c>
      <c r="O1561" s="2">
        <v>44536</v>
      </c>
    </row>
    <row r="1562" spans="14:15" x14ac:dyDescent="0.25">
      <c r="N1562" s="2">
        <v>44537</v>
      </c>
      <c r="O1562" s="2">
        <v>44537</v>
      </c>
    </row>
    <row r="1563" spans="14:15" x14ac:dyDescent="0.25">
      <c r="N1563" s="2">
        <v>44538</v>
      </c>
      <c r="O1563" s="2">
        <v>44538</v>
      </c>
    </row>
    <row r="1564" spans="14:15" x14ac:dyDescent="0.25">
      <c r="N1564" s="2">
        <v>44539</v>
      </c>
      <c r="O1564" s="2">
        <v>44539</v>
      </c>
    </row>
    <row r="1565" spans="14:15" x14ac:dyDescent="0.25">
      <c r="N1565" s="2">
        <v>44540</v>
      </c>
      <c r="O1565" s="2">
        <v>44540</v>
      </c>
    </row>
    <row r="1566" spans="14:15" x14ac:dyDescent="0.25">
      <c r="N1566" s="2">
        <v>44541</v>
      </c>
      <c r="O1566" s="2">
        <v>44541</v>
      </c>
    </row>
    <row r="1567" spans="14:15" x14ac:dyDescent="0.25">
      <c r="N1567" s="2">
        <v>44542</v>
      </c>
      <c r="O1567" s="2">
        <v>44542</v>
      </c>
    </row>
    <row r="1568" spans="14:15" x14ac:dyDescent="0.25">
      <c r="N1568" s="2">
        <v>44543</v>
      </c>
      <c r="O1568" s="2">
        <v>44543</v>
      </c>
    </row>
    <row r="1569" spans="14:15" x14ac:dyDescent="0.25">
      <c r="N1569" s="2">
        <v>44544</v>
      </c>
      <c r="O1569" s="2">
        <v>44544</v>
      </c>
    </row>
    <row r="1570" spans="14:15" x14ac:dyDescent="0.25">
      <c r="N1570" s="2">
        <v>44545</v>
      </c>
      <c r="O1570" s="2">
        <v>44545</v>
      </c>
    </row>
    <row r="1571" spans="14:15" x14ac:dyDescent="0.25">
      <c r="N1571" s="2">
        <v>44546</v>
      </c>
      <c r="O1571" s="2">
        <v>44546</v>
      </c>
    </row>
    <row r="1572" spans="14:15" x14ac:dyDescent="0.25">
      <c r="N1572" s="2">
        <v>44547</v>
      </c>
      <c r="O1572" s="2">
        <v>44547</v>
      </c>
    </row>
    <row r="1573" spans="14:15" x14ac:dyDescent="0.25">
      <c r="N1573" s="2">
        <v>44548</v>
      </c>
      <c r="O1573" s="2">
        <v>44548</v>
      </c>
    </row>
    <row r="1574" spans="14:15" x14ac:dyDescent="0.25">
      <c r="N1574" s="2"/>
      <c r="O1574" s="2"/>
    </row>
    <row r="1575" spans="14:15" x14ac:dyDescent="0.25">
      <c r="N1575" s="2"/>
      <c r="O1575" s="2"/>
    </row>
    <row r="1576" spans="14:15" x14ac:dyDescent="0.25">
      <c r="N1576" s="2"/>
      <c r="O1576" s="2"/>
    </row>
    <row r="1577" spans="14:15" x14ac:dyDescent="0.25">
      <c r="N1577" s="2"/>
      <c r="O1577" s="2"/>
    </row>
    <row r="1578" spans="14:15" x14ac:dyDescent="0.25">
      <c r="N1578" s="2"/>
      <c r="O1578" s="2"/>
    </row>
    <row r="1579" spans="14:15" x14ac:dyDescent="0.25">
      <c r="N1579" s="2"/>
      <c r="O1579" s="2"/>
    </row>
    <row r="1580" spans="14:15" x14ac:dyDescent="0.25">
      <c r="N1580" s="2"/>
      <c r="O1580" s="2"/>
    </row>
    <row r="1581" spans="14:15" x14ac:dyDescent="0.25">
      <c r="N1581" s="2"/>
      <c r="O1581" s="2"/>
    </row>
    <row r="1582" spans="14:15" x14ac:dyDescent="0.25">
      <c r="N1582" s="2"/>
      <c r="O1582" s="2"/>
    </row>
    <row r="1583" spans="14:15" x14ac:dyDescent="0.25">
      <c r="N1583" s="2"/>
      <c r="O1583" s="2"/>
    </row>
    <row r="1584" spans="14:15" x14ac:dyDescent="0.25">
      <c r="N1584" s="2"/>
      <c r="O1584" s="2"/>
    </row>
    <row r="1585" spans="14:15" x14ac:dyDescent="0.25">
      <c r="N1585" s="2"/>
      <c r="O1585" s="2"/>
    </row>
    <row r="1586" spans="14:15" x14ac:dyDescent="0.25">
      <c r="N1586" s="2"/>
      <c r="O1586" s="2"/>
    </row>
    <row r="1587" spans="14:15" x14ac:dyDescent="0.25">
      <c r="N1587" s="2"/>
      <c r="O1587" s="2"/>
    </row>
    <row r="1588" spans="14:15" x14ac:dyDescent="0.25">
      <c r="N1588" s="2"/>
      <c r="O1588" s="2"/>
    </row>
    <row r="1589" spans="14:15" x14ac:dyDescent="0.25">
      <c r="N1589" s="2"/>
      <c r="O1589" s="2"/>
    </row>
    <row r="1590" spans="14:15" x14ac:dyDescent="0.25">
      <c r="N1590" s="2"/>
      <c r="O1590" s="2"/>
    </row>
    <row r="1591" spans="14:15" x14ac:dyDescent="0.25">
      <c r="N1591" s="2"/>
      <c r="O1591" s="2"/>
    </row>
    <row r="1592" spans="14:15" x14ac:dyDescent="0.25">
      <c r="N1592" s="2"/>
      <c r="O1592" s="2"/>
    </row>
    <row r="1593" spans="14:15" x14ac:dyDescent="0.25">
      <c r="N1593" s="2"/>
      <c r="O1593" s="2"/>
    </row>
    <row r="1594" spans="14:15" x14ac:dyDescent="0.25">
      <c r="N1594" s="2"/>
      <c r="O1594" s="2"/>
    </row>
    <row r="1595" spans="14:15" x14ac:dyDescent="0.25">
      <c r="N1595" s="2"/>
      <c r="O1595" s="2"/>
    </row>
    <row r="1596" spans="14:15" x14ac:dyDescent="0.25">
      <c r="N1596" s="2"/>
      <c r="O1596" s="2"/>
    </row>
    <row r="1597" spans="14:15" x14ac:dyDescent="0.25">
      <c r="N1597" s="2"/>
      <c r="O1597" s="2"/>
    </row>
    <row r="1598" spans="14:15" x14ac:dyDescent="0.25">
      <c r="N1598" s="2"/>
      <c r="O1598" s="2"/>
    </row>
    <row r="1599" spans="14:15" x14ac:dyDescent="0.25">
      <c r="N1599" s="2"/>
      <c r="O1599" s="2"/>
    </row>
    <row r="1600" spans="14:15" x14ac:dyDescent="0.25">
      <c r="N1600" s="2"/>
      <c r="O1600" s="2"/>
    </row>
    <row r="1601" spans="14:15" x14ac:dyDescent="0.25">
      <c r="N1601" s="2"/>
      <c r="O1601" s="2"/>
    </row>
    <row r="1602" spans="14:15" x14ac:dyDescent="0.25">
      <c r="N1602" s="2"/>
      <c r="O1602" s="2"/>
    </row>
    <row r="1603" spans="14:15" x14ac:dyDescent="0.25">
      <c r="N1603" s="2"/>
      <c r="O1603" s="2"/>
    </row>
    <row r="1604" spans="14:15" x14ac:dyDescent="0.25">
      <c r="N1604" s="2"/>
      <c r="O1604" s="2"/>
    </row>
    <row r="1605" spans="14:15" x14ac:dyDescent="0.25">
      <c r="N1605" s="2"/>
      <c r="O1605" s="2"/>
    </row>
    <row r="1606" spans="14:15" x14ac:dyDescent="0.25">
      <c r="N1606" s="2"/>
      <c r="O1606" s="2"/>
    </row>
    <row r="1607" spans="14:15" x14ac:dyDescent="0.25">
      <c r="N1607" s="2"/>
      <c r="O1607" s="2"/>
    </row>
    <row r="1608" spans="14:15" x14ac:dyDescent="0.25">
      <c r="N1608" s="2"/>
      <c r="O1608" s="2"/>
    </row>
    <row r="1609" spans="14:15" x14ac:dyDescent="0.25">
      <c r="N1609" s="2"/>
      <c r="O1609" s="2"/>
    </row>
    <row r="1610" spans="14:15" x14ac:dyDescent="0.25">
      <c r="N1610" s="2"/>
      <c r="O1610" s="2"/>
    </row>
    <row r="1611" spans="14:15" x14ac:dyDescent="0.25">
      <c r="N1611" s="2"/>
      <c r="O1611" s="2"/>
    </row>
    <row r="1612" spans="14:15" x14ac:dyDescent="0.25">
      <c r="N1612" s="2"/>
      <c r="O1612" s="2"/>
    </row>
    <row r="1613" spans="14:15" x14ac:dyDescent="0.25">
      <c r="N1613" s="2"/>
      <c r="O1613" s="2"/>
    </row>
    <row r="1614" spans="14:15" x14ac:dyDescent="0.25">
      <c r="N1614" s="2"/>
      <c r="O1614" s="2"/>
    </row>
    <row r="1615" spans="14:15" x14ac:dyDescent="0.25">
      <c r="N1615" s="2"/>
      <c r="O1615" s="2"/>
    </row>
    <row r="1616" spans="14:15" x14ac:dyDescent="0.25">
      <c r="N1616" s="2"/>
      <c r="O1616" s="2"/>
    </row>
    <row r="1617" spans="14:15" x14ac:dyDescent="0.25">
      <c r="N1617" s="2"/>
      <c r="O1617" s="2"/>
    </row>
    <row r="1618" spans="14:15" x14ac:dyDescent="0.25">
      <c r="N1618" s="2"/>
      <c r="O1618" s="2"/>
    </row>
    <row r="1619" spans="14:15" x14ac:dyDescent="0.25">
      <c r="N1619" s="2"/>
      <c r="O1619" s="2"/>
    </row>
    <row r="1620" spans="14:15" x14ac:dyDescent="0.25">
      <c r="N1620" s="2"/>
      <c r="O1620" s="2"/>
    </row>
    <row r="1621" spans="14:15" x14ac:dyDescent="0.25">
      <c r="N1621" s="2"/>
      <c r="O1621" s="2"/>
    </row>
    <row r="1622" spans="14:15" x14ac:dyDescent="0.25">
      <c r="N1622" s="2"/>
      <c r="O1622" s="2"/>
    </row>
    <row r="1623" spans="14:15" x14ac:dyDescent="0.25">
      <c r="N1623" s="2"/>
      <c r="O1623" s="2"/>
    </row>
    <row r="1624" spans="14:15" x14ac:dyDescent="0.25">
      <c r="N1624" s="2"/>
      <c r="O1624" s="2"/>
    </row>
    <row r="1625" spans="14:15" x14ac:dyDescent="0.25">
      <c r="N1625" s="2"/>
      <c r="O1625" s="2"/>
    </row>
    <row r="1626" spans="14:15" x14ac:dyDescent="0.25">
      <c r="N1626" s="2"/>
      <c r="O1626" s="2"/>
    </row>
    <row r="1627" spans="14:15" x14ac:dyDescent="0.25">
      <c r="N1627" s="2"/>
      <c r="O1627" s="2"/>
    </row>
    <row r="1628" spans="14:15" x14ac:dyDescent="0.25">
      <c r="N1628" s="2"/>
      <c r="O1628" s="2"/>
    </row>
    <row r="1629" spans="14:15" x14ac:dyDescent="0.25">
      <c r="N1629" s="2"/>
      <c r="O1629" s="2"/>
    </row>
    <row r="1630" spans="14:15" x14ac:dyDescent="0.25">
      <c r="N1630" s="2"/>
      <c r="O1630" s="2"/>
    </row>
    <row r="1631" spans="14:15" x14ac:dyDescent="0.25">
      <c r="N1631" s="2"/>
      <c r="O1631" s="2"/>
    </row>
  </sheetData>
  <mergeCells count="2">
    <mergeCell ref="F1:M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8</vt:i4>
      </vt:variant>
    </vt:vector>
  </HeadingPairs>
  <TitlesOfParts>
    <vt:vector size="10" baseType="lpstr">
      <vt:lpstr>Ansøgning</vt:lpstr>
      <vt:lpstr>Lister</vt:lpstr>
      <vt:lpstr>c_ref_slut</vt:lpstr>
      <vt:lpstr>c_ref_start</vt:lpstr>
      <vt:lpstr>d_ref_slut</vt:lpstr>
      <vt:lpstr>d_ref_start</vt:lpstr>
      <vt:lpstr>Kompensationsperiode</vt:lpstr>
      <vt:lpstr>matrix_komp.per</vt:lpstr>
      <vt:lpstr>matrix_ref.per.</vt:lpstr>
      <vt:lpstr>Referenceperiode_Indtægtstab</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Kenneth Fisher Fremlev</cp:lastModifiedBy>
  <dcterms:created xsi:type="dcterms:W3CDTF">2020-05-12T09:38:43Z</dcterms:created>
  <dcterms:modified xsi:type="dcterms:W3CDTF">2022-04-06T06:40:58Z</dcterms:modified>
</cp:coreProperties>
</file>