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enne_projektmappe" defaultThemeVersion="164011"/>
  <mc:AlternateContent xmlns:mc="http://schemas.openxmlformats.org/markup-compatibility/2006">
    <mc:Choice Requires="x15">
      <x15ac:absPath xmlns:x15ac="http://schemas.microsoft.com/office/spreadsheetml/2010/11/ac" url="C:\Users\B061733\Desktop\"/>
    </mc:Choice>
  </mc:AlternateContent>
  <workbookProtection workbookAlgorithmName="SHA-512" workbookHashValue="MMDv+gPwi8C34QSU9LEOM2LHpzcjWuipNx2WPuvrJ59798PvkUEay/995hLJnNdWnixz1wglpsW9Y7blc3R0hQ==" workbookSaltValue="VnG6fNkdf6UJ0ZIoq3xCow==" workbookSpinCount="100000" lockStructure="1"/>
  <bookViews>
    <workbookView xWindow="0" yWindow="0" windowWidth="28800" windowHeight="9600"/>
  </bookViews>
  <sheets>
    <sheet name="Ansøgning" sheetId="1" r:id="rId1"/>
    <sheet name="Lister" sheetId="2" state="hidden" r:id="rId2"/>
  </sheets>
  <definedNames>
    <definedName name="AndenRefperiodeRealiseretOmsætningSlut">Lister!$E$2:$E$923</definedName>
    <definedName name="AndenRefperiodeRealiseretOmsætningStart">Lister!$D$2:$D$924</definedName>
    <definedName name="FørsteDagÅbningsforbud">Lister!$A$2:$A$4</definedName>
    <definedName name="matrix_kompensationsperiode">Lister!$G$2:$K$10</definedName>
    <definedName name="matrix_ref.per.">Lister!$G$14:$K$17</definedName>
    <definedName name="ReferenceperiodeRealiseretOmsætning">Lister!$G$14:$G$17</definedName>
    <definedName name="SidsteDagÅbningsforbud">Lister!$B$2:$B$54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6" i="1" l="1"/>
  <c r="C46" i="1"/>
  <c r="B46" i="1"/>
  <c r="B50" i="1" l="1"/>
  <c r="B48" i="1"/>
  <c r="K17" i="2" l="1"/>
  <c r="K16" i="2"/>
  <c r="I17" i="2" l="1"/>
  <c r="H17" i="2"/>
  <c r="B25" i="1"/>
  <c r="B18" i="1" l="1"/>
  <c r="B17" i="1"/>
  <c r="I15" i="2"/>
  <c r="H15" i="2"/>
  <c r="K15" i="2" s="1"/>
  <c r="B52" i="1" l="1"/>
  <c r="G15" i="2"/>
  <c r="A22" i="1" s="1"/>
  <c r="B26" i="1" l="1"/>
  <c r="B27" i="1" s="1"/>
  <c r="B30" i="1" s="1"/>
  <c r="B9" i="1" l="1"/>
  <c r="A10" i="1" s="1"/>
  <c r="B36" i="1" l="1"/>
  <c r="A37" i="1" s="1"/>
  <c r="B51" i="1" l="1"/>
  <c r="B49" i="1"/>
  <c r="B53" i="1" l="1"/>
  <c r="B54" i="1" s="1"/>
</calcChain>
</file>

<file path=xl/sharedStrings.xml><?xml version="1.0" encoding="utf-8"?>
<sst xmlns="http://schemas.openxmlformats.org/spreadsheetml/2006/main" count="118" uniqueCount="80">
  <si>
    <t>Institutionsnavn</t>
  </si>
  <si>
    <t>CVR-nr.</t>
  </si>
  <si>
    <t>Dato for første dag med åbningsforbud</t>
  </si>
  <si>
    <t>Dato for sidste dag med åbningsforbud i kompensationsperioden</t>
  </si>
  <si>
    <t>Samlede ordinære driftsudgifter i det senest afsluttede årsregnskab</t>
  </si>
  <si>
    <t>Andel af offentligt tilskud i procent</t>
  </si>
  <si>
    <t>Forventet omsætning i kompensationsperioden</t>
  </si>
  <si>
    <t>Forventet kommerciel omsætning i kompensationsperioden</t>
  </si>
  <si>
    <t>Forventet kommerciel omsætning i perioden med åbningsforbud</t>
  </si>
  <si>
    <t>Vælg referenceperiode for realiseret omsætning</t>
  </si>
  <si>
    <t>Er referenceperioden opgjort for minimumslængden?</t>
  </si>
  <si>
    <t>Op-/nedskaleret kommerciel omsætning svarende til kompensationsperioden</t>
  </si>
  <si>
    <t>Herunder oplyses faste stedbundne omkostninger for kompensationsperioden samt referenceperioden</t>
  </si>
  <si>
    <t>Husleje</t>
  </si>
  <si>
    <t>Renter og bidrag på lån i ejendommen</t>
  </si>
  <si>
    <t>Forbrugsudgifter til el, vand og varme</t>
  </si>
  <si>
    <t>Ejendomsforsikring og -skatter</t>
  </si>
  <si>
    <t>Forventet kommerciel omsætningsnedgang</t>
  </si>
  <si>
    <t>Kommerciel omsætnings andel af samlet omsætning</t>
  </si>
  <si>
    <t>Udgør den kommercielle omsætnings andel af de faste stedbundne omkostninger min. 4.000 kr. pr. måned i kompensationsperioden?</t>
  </si>
  <si>
    <t>Foreløbig beregnet kompensation for periode med åbningsforbud og ingen kommerciel omsætning i åbningsforbudsperioden</t>
  </si>
  <si>
    <t>Foreløbig beregnet kompensation for periode uden åbningsforbud eller for åbningsforbudsperiode med kommerciel omsætning i åbningsforbudsperioden</t>
  </si>
  <si>
    <t>Foreløbig beregnet kompensation</t>
  </si>
  <si>
    <t>Overstiger den forventede kompensation den nominelle nedgang i kommerciel omsætning?</t>
  </si>
  <si>
    <t>KOMPENSATIONSBELØB I ALT</t>
  </si>
  <si>
    <t>Indtast navn</t>
  </si>
  <si>
    <t>Indtast CVR-nr.</t>
  </si>
  <si>
    <t>Intet åbningsforbud</t>
  </si>
  <si>
    <t>Vælg/Indtast</t>
  </si>
  <si>
    <t>AndenRefperiodeRealiseretOmsætningStart</t>
  </si>
  <si>
    <t>AndenRefperiodeRealiseretOmsætningSlut</t>
  </si>
  <si>
    <t>Maksimal kompensation, jf. 150.000 kr. pr. måned</t>
  </si>
  <si>
    <t xml:space="preserve">Kompensationsperiode </t>
  </si>
  <si>
    <t>Startdato Kompensation</t>
  </si>
  <si>
    <t>Slutdato kompensation</t>
  </si>
  <si>
    <t>KompPeriode</t>
  </si>
  <si>
    <t>RefPeriode</t>
  </si>
  <si>
    <t>KomPeriodeStart</t>
  </si>
  <si>
    <t>KomPeriodeSlut</t>
  </si>
  <si>
    <t>RefPeriodeStart</t>
  </si>
  <si>
    <t>RefPeriodeSlut</t>
  </si>
  <si>
    <t>Startdato Referenceperiode</t>
  </si>
  <si>
    <t>ÅbningsforbudperiodenStart</t>
  </si>
  <si>
    <t>ÅbningsforbudperiodenSlut</t>
  </si>
  <si>
    <t>Referenceperiode</t>
  </si>
  <si>
    <t>StandardreferenceStart</t>
  </si>
  <si>
    <t>StandardreferenceSlut</t>
  </si>
  <si>
    <t>Vælg</t>
  </si>
  <si>
    <t>Ja</t>
  </si>
  <si>
    <t>Nej</t>
  </si>
  <si>
    <t>Realiseret omsætning i alt i referenceperioden</t>
  </si>
  <si>
    <t>Realiseret kommerciel omsætning i alt i referenceperioden</t>
  </si>
  <si>
    <t>Ønsker I kun at søge kompensation for perioden med åbningsforbud?</t>
  </si>
  <si>
    <t>1. december 2021 - 31. december 2021</t>
  </si>
  <si>
    <t>1. december 2021 - 31. januar 2022</t>
  </si>
  <si>
    <t>10. december 2021 - 31. januar 2022</t>
  </si>
  <si>
    <t>19. december 2021 - 31. januar 2022</t>
  </si>
  <si>
    <t>1. december 2021 - 28. februar 2022</t>
  </si>
  <si>
    <t>19. december 2021 - 28. februar 2022</t>
  </si>
  <si>
    <t>1. januar 2022 - 28 februar 2022</t>
  </si>
  <si>
    <t>Indtast beløb</t>
  </si>
  <si>
    <t>Slutdato Referenceperiode</t>
  </si>
  <si>
    <t>10. december 2021 - 28. februar 2022</t>
  </si>
  <si>
    <t>Bilag til faste stedbundne omkostninger - ansøgning for perioden 1. december 2021 til 28. februar 2022 (V1)</t>
  </si>
  <si>
    <r>
      <t xml:space="preserve">Alle hvide felter i kolonne B og C </t>
    </r>
    <r>
      <rPr>
        <u/>
        <sz val="11"/>
        <color theme="1"/>
        <rFont val="Calibri"/>
        <family val="2"/>
        <scheme val="minor"/>
      </rPr>
      <t>skal</t>
    </r>
    <r>
      <rPr>
        <sz val="11"/>
        <color theme="1"/>
        <rFont val="Calibri"/>
        <family val="2"/>
        <scheme val="minor"/>
      </rPr>
      <t xml:space="preserve"> udfyldes. Hvis beløbet er 0, oplyses dette. De grå felter beregnes automatisk.
Enkelte grå felter kan skifte til hvid undervejs afhængig af de indtastede oplysninger; disse skal i så fald udfyldes.</t>
    </r>
  </si>
  <si>
    <t>Kompensationsperiode</t>
  </si>
  <si>
    <t>Stamdata</t>
  </si>
  <si>
    <t>Realiseret omsætning</t>
  </si>
  <si>
    <t>Forventet omsætning</t>
  </si>
  <si>
    <t>Offentligt driftstilskud i det senest afsluttede årsregnskab  
(fra stat, kommune og/eller region)</t>
  </si>
  <si>
    <t>Krav til valgte periode</t>
  </si>
  <si>
    <t>Realiserede og forventede faste omkostninger</t>
  </si>
  <si>
    <t>b) 01-09-2021 til 30-11-2021</t>
  </si>
  <si>
    <t>c) Anden referenceperiode</t>
  </si>
  <si>
    <t>Denne referenceperiode gælder kun for institioner, der ikke har haft omsætning i hele standardreferenceperioden.</t>
  </si>
  <si>
    <t>Ansøger skal vedlægge ansøgningen et bilag, der begrunder, at de øvrige referenceperioder ikke er retvisende.</t>
  </si>
  <si>
    <t>Faste omkostninger i alt</t>
  </si>
  <si>
    <t>Referenceperiode slut ved anden referenceperiode</t>
  </si>
  <si>
    <t>Referenceperiode start ved anden referenceperiode</t>
  </si>
  <si>
    <t>Minimumslængde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</si>
</sst>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r.&quot;_-;\-* #,##0.00\ &quot;kr.&quot;_-;_-* &quot;-&quot;??\ &quot;kr.&quot;_-;_-@_-"/>
    <numFmt numFmtId="164" formatCode="#,##0.00\ &quot;kr.&quot;"/>
    <numFmt numFmtId="165" formatCode="[$-F800]dddd\,\ mmmm\ dd\,\ yyyy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98">
    <xf numFmtId="0" fontId="0" fillId="0" borderId="0" xfId="0"/>
    <xf numFmtId="164" fontId="1" fillId="0" borderId="0" xfId="0" applyNumberFormat="1" applyFont="1" applyFill="1" applyBorder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1" fillId="0" borderId="6" xfId="0" applyFont="1" applyBorder="1" applyAlignment="1" applyProtection="1">
      <alignment horizontal="left"/>
      <protection hidden="1"/>
    </xf>
    <xf numFmtId="0" fontId="1" fillId="0" borderId="6" xfId="0" applyFont="1" applyFill="1" applyBorder="1" applyAlignment="1" applyProtection="1">
      <alignment horizontal="left"/>
      <protection hidden="1"/>
    </xf>
    <xf numFmtId="0" fontId="1" fillId="2" borderId="6" xfId="0" applyFont="1" applyFill="1" applyBorder="1" applyAlignment="1" applyProtection="1">
      <alignment horizontal="left"/>
      <protection hidden="1"/>
    </xf>
    <xf numFmtId="0" fontId="1" fillId="2" borderId="8" xfId="0" applyFont="1" applyFill="1" applyBorder="1" applyAlignment="1" applyProtection="1">
      <alignment horizontal="left"/>
      <protection hidden="1"/>
    </xf>
    <xf numFmtId="0" fontId="2" fillId="0" borderId="6" xfId="0" applyFont="1" applyBorder="1" applyAlignment="1" applyProtection="1">
      <alignment horizontal="left"/>
      <protection hidden="1"/>
    </xf>
    <xf numFmtId="0" fontId="2" fillId="2" borderId="6" xfId="0" applyFont="1" applyFill="1" applyBorder="1" applyAlignment="1" applyProtection="1">
      <alignment horizontal="left"/>
      <protection hidden="1"/>
    </xf>
    <xf numFmtId="0" fontId="2" fillId="0" borderId="6" xfId="0" applyFont="1" applyFill="1" applyBorder="1" applyAlignment="1" applyProtection="1">
      <alignment horizontal="left" wrapText="1"/>
      <protection hidden="1"/>
    </xf>
    <xf numFmtId="0" fontId="1" fillId="0" borderId="8" xfId="0" applyFont="1" applyFill="1" applyBorder="1" applyAlignment="1" applyProtection="1">
      <alignment horizontal="left"/>
      <protection hidden="1"/>
    </xf>
    <xf numFmtId="0" fontId="1" fillId="2" borderId="10" xfId="0" applyFont="1" applyFill="1" applyBorder="1" applyAlignment="1" applyProtection="1">
      <alignment horizontal="left"/>
      <protection hidden="1"/>
    </xf>
    <xf numFmtId="0" fontId="8" fillId="2" borderId="6" xfId="0" applyFont="1" applyFill="1" applyBorder="1" applyAlignment="1" applyProtection="1">
      <alignment horizontal="left"/>
      <protection hidden="1"/>
    </xf>
    <xf numFmtId="0" fontId="2" fillId="0" borderId="6" xfId="0" applyFont="1" applyBorder="1" applyAlignment="1" applyProtection="1">
      <alignment horizontal="left" wrapText="1"/>
      <protection hidden="1"/>
    </xf>
    <xf numFmtId="164" fontId="0" fillId="2" borderId="3" xfId="0" applyNumberFormat="1" applyFont="1" applyFill="1" applyBorder="1" applyAlignment="1" applyProtection="1">
      <alignment horizontal="right"/>
      <protection hidden="1"/>
    </xf>
    <xf numFmtId="164" fontId="0" fillId="2" borderId="11" xfId="0" applyNumberFormat="1" applyFont="1" applyFill="1" applyBorder="1" applyAlignment="1" applyProtection="1">
      <alignment horizontal="right"/>
      <protection hidden="1"/>
    </xf>
    <xf numFmtId="0" fontId="0" fillId="3" borderId="0" xfId="0" applyFont="1" applyFill="1" applyAlignment="1" applyProtection="1">
      <alignment horizontal="left"/>
      <protection hidden="1"/>
    </xf>
    <xf numFmtId="0" fontId="0" fillId="3" borderId="0" xfId="0" applyFont="1" applyFill="1" applyAlignment="1" applyProtection="1">
      <alignment horizontal="left" wrapText="1"/>
      <protection hidden="1"/>
    </xf>
    <xf numFmtId="0" fontId="0" fillId="3" borderId="8" xfId="0" applyFont="1" applyFill="1" applyBorder="1" applyAlignment="1" applyProtection="1">
      <alignment horizontal="left" wrapText="1"/>
      <protection hidden="1"/>
    </xf>
    <xf numFmtId="0" fontId="2" fillId="0" borderId="8" xfId="0" applyFont="1" applyFill="1" applyBorder="1" applyAlignment="1" applyProtection="1">
      <alignment horizontal="left" wrapText="1"/>
      <protection hidden="1"/>
    </xf>
    <xf numFmtId="0" fontId="0" fillId="0" borderId="0" xfId="0" applyProtection="1"/>
    <xf numFmtId="0" fontId="0" fillId="0" borderId="0" xfId="0" applyFill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right"/>
    </xf>
    <xf numFmtId="0" fontId="1" fillId="0" borderId="0" xfId="0" applyFont="1" applyProtection="1"/>
    <xf numFmtId="14" fontId="0" fillId="0" borderId="0" xfId="0" applyNumberFormat="1" applyProtection="1"/>
    <xf numFmtId="165" fontId="1" fillId="0" borderId="0" xfId="0" applyNumberFormat="1" applyFont="1" applyProtection="1"/>
    <xf numFmtId="0" fontId="0" fillId="0" borderId="0" xfId="0" applyFont="1" applyProtection="1"/>
    <xf numFmtId="164" fontId="0" fillId="0" borderId="0" xfId="0" applyNumberFormat="1" applyBorder="1" applyAlignment="1" applyProtection="1">
      <alignment horizontal="right"/>
      <protection locked="0"/>
    </xf>
    <xf numFmtId="164" fontId="0" fillId="0" borderId="7" xfId="0" applyNumberFormat="1" applyBorder="1" applyAlignment="1" applyProtection="1">
      <alignment horizontal="right"/>
      <protection locked="0"/>
    </xf>
    <xf numFmtId="0" fontId="1" fillId="0" borderId="8" xfId="0" applyFont="1" applyFill="1" applyBorder="1" applyAlignment="1" applyProtection="1">
      <protection hidden="1"/>
    </xf>
    <xf numFmtId="0" fontId="1" fillId="0" borderId="1" xfId="0" applyFont="1" applyFill="1" applyBorder="1" applyAlignment="1" applyProtection="1">
      <alignment horizontal="center" wrapText="1"/>
      <protection hidden="1"/>
    </xf>
    <xf numFmtId="0" fontId="1" fillId="0" borderId="9" xfId="0" applyFont="1" applyFill="1" applyBorder="1" applyAlignment="1" applyProtection="1">
      <alignment horizontal="center" wrapText="1"/>
      <protection hidden="1"/>
    </xf>
    <xf numFmtId="10" fontId="0" fillId="2" borderId="0" xfId="0" applyNumberFormat="1" applyFill="1" applyBorder="1" applyAlignment="1" applyProtection="1">
      <alignment horizontal="right"/>
    </xf>
    <xf numFmtId="10" fontId="0" fillId="2" borderId="7" xfId="0" applyNumberFormat="1" applyFill="1" applyBorder="1" applyAlignment="1" applyProtection="1">
      <alignment horizontal="right"/>
    </xf>
    <xf numFmtId="0" fontId="5" fillId="2" borderId="8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/>
    </xf>
    <xf numFmtId="0" fontId="5" fillId="2" borderId="9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right" wrapText="1"/>
      <protection locked="0"/>
    </xf>
    <xf numFmtId="0" fontId="0" fillId="0" borderId="7" xfId="0" applyBorder="1" applyAlignment="1" applyProtection="1">
      <alignment horizontal="right" wrapText="1"/>
      <protection locked="0"/>
    </xf>
    <xf numFmtId="14" fontId="4" fillId="2" borderId="0" xfId="0" applyNumberFormat="1" applyFont="1" applyFill="1" applyBorder="1" applyAlignment="1" applyProtection="1">
      <alignment horizontal="right"/>
    </xf>
    <xf numFmtId="14" fontId="4" fillId="2" borderId="7" xfId="0" applyNumberFormat="1" applyFont="1" applyFill="1" applyBorder="1" applyAlignment="1" applyProtection="1">
      <alignment horizontal="right"/>
    </xf>
    <xf numFmtId="0" fontId="7" fillId="2" borderId="4" xfId="0" applyFont="1" applyFill="1" applyBorder="1" applyAlignment="1" applyProtection="1">
      <alignment horizontal="center"/>
      <protection hidden="1"/>
    </xf>
    <xf numFmtId="0" fontId="7" fillId="2" borderId="2" xfId="0" applyFont="1" applyFill="1" applyBorder="1" applyAlignment="1" applyProtection="1">
      <alignment horizontal="center"/>
      <protection hidden="1"/>
    </xf>
    <xf numFmtId="0" fontId="7" fillId="2" borderId="5" xfId="0" applyFont="1" applyFill="1" applyBorder="1" applyAlignment="1" applyProtection="1">
      <alignment horizontal="center"/>
      <protection hidden="1"/>
    </xf>
    <xf numFmtId="0" fontId="5" fillId="2" borderId="6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5" fillId="2" borderId="7" xfId="0" applyFont="1" applyFill="1" applyBorder="1" applyAlignment="1" applyProtection="1">
      <alignment horizontal="center"/>
      <protection hidden="1"/>
    </xf>
    <xf numFmtId="44" fontId="0" fillId="3" borderId="1" xfId="1" quotePrefix="1" applyFont="1" applyFill="1" applyBorder="1" applyAlignment="1" applyProtection="1">
      <alignment horizontal="right"/>
    </xf>
    <xf numFmtId="44" fontId="0" fillId="3" borderId="9" xfId="1" quotePrefix="1" applyFont="1" applyFill="1" applyBorder="1" applyAlignment="1" applyProtection="1">
      <alignment horizontal="right"/>
    </xf>
    <xf numFmtId="14" fontId="0" fillId="0" borderId="0" xfId="0" applyNumberFormat="1" applyFill="1" applyBorder="1" applyAlignment="1" applyProtection="1">
      <alignment horizontal="right"/>
      <protection locked="0"/>
    </xf>
    <xf numFmtId="14" fontId="0" fillId="0" borderId="7" xfId="0" applyNumberFormat="1" applyFill="1" applyBorder="1" applyAlignment="1" applyProtection="1">
      <alignment horizontal="right"/>
      <protection locked="0"/>
    </xf>
    <xf numFmtId="10" fontId="0" fillId="2" borderId="0" xfId="0" applyNumberFormat="1" applyFill="1" applyBorder="1" applyAlignment="1" applyProtection="1">
      <alignment horizontal="right"/>
      <protection hidden="1"/>
    </xf>
    <xf numFmtId="10" fontId="0" fillId="2" borderId="7" xfId="0" applyNumberFormat="1" applyFill="1" applyBorder="1" applyAlignment="1" applyProtection="1">
      <alignment horizontal="right"/>
      <protection hidden="1"/>
    </xf>
    <xf numFmtId="10" fontId="0" fillId="3" borderId="0" xfId="0" applyNumberFormat="1" applyFill="1" applyAlignment="1" applyProtection="1">
      <alignment horizontal="right"/>
      <protection hidden="1"/>
    </xf>
    <xf numFmtId="0" fontId="0" fillId="3" borderId="0" xfId="0" applyNumberFormat="1" applyFill="1" applyAlignment="1" applyProtection="1">
      <alignment horizontal="right"/>
      <protection hidden="1"/>
    </xf>
    <xf numFmtId="14" fontId="5" fillId="2" borderId="0" xfId="0" applyNumberFormat="1" applyFont="1" applyFill="1" applyBorder="1" applyAlignment="1" applyProtection="1">
      <alignment horizontal="right"/>
      <protection locked="0"/>
    </xf>
    <xf numFmtId="14" fontId="5" fillId="2" borderId="7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Border="1" applyAlignment="1" applyProtection="1">
      <alignment horizontal="right"/>
      <protection locked="0"/>
    </xf>
    <xf numFmtId="164" fontId="0" fillId="0" borderId="7" xfId="0" applyNumberFormat="1" applyBorder="1" applyAlignment="1" applyProtection="1">
      <alignment horizontal="right"/>
      <protection locked="0"/>
    </xf>
    <xf numFmtId="164" fontId="0" fillId="0" borderId="1" xfId="0" applyNumberFormat="1" applyBorder="1" applyAlignment="1" applyProtection="1">
      <alignment horizontal="right"/>
      <protection locked="0"/>
    </xf>
    <xf numFmtId="164" fontId="0" fillId="0" borderId="9" xfId="0" applyNumberFormat="1" applyBorder="1" applyAlignment="1" applyProtection="1">
      <alignment horizontal="right"/>
      <protection locked="0"/>
    </xf>
    <xf numFmtId="0" fontId="0" fillId="2" borderId="0" xfId="0" applyNumberFormat="1" applyFill="1" applyBorder="1" applyAlignment="1" applyProtection="1">
      <alignment horizontal="right"/>
    </xf>
    <xf numFmtId="0" fontId="0" fillId="2" borderId="7" xfId="0" applyNumberFormat="1" applyFill="1" applyBorder="1" applyAlignment="1" applyProtection="1">
      <alignment horizontal="right"/>
    </xf>
    <xf numFmtId="0" fontId="1" fillId="0" borderId="2" xfId="0" applyFont="1" applyFill="1" applyBorder="1" applyAlignment="1" applyProtection="1">
      <alignment horizontal="center"/>
      <protection hidden="1"/>
    </xf>
    <xf numFmtId="0" fontId="0" fillId="0" borderId="1" xfId="0" applyFont="1" applyFill="1" applyBorder="1" applyAlignment="1" applyProtection="1">
      <alignment horizontal="center"/>
      <protection hidden="1"/>
    </xf>
    <xf numFmtId="164" fontId="5" fillId="2" borderId="0" xfId="0" applyNumberFormat="1" applyFont="1" applyFill="1" applyBorder="1" applyAlignment="1" applyProtection="1">
      <alignment horizontal="right"/>
      <protection locked="0"/>
    </xf>
    <xf numFmtId="164" fontId="5" fillId="2" borderId="7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14" fontId="0" fillId="2" borderId="0" xfId="0" applyNumberFormat="1" applyFill="1" applyBorder="1" applyAlignment="1" applyProtection="1">
      <alignment horizontal="right"/>
    </xf>
    <xf numFmtId="14" fontId="0" fillId="2" borderId="7" xfId="0" applyNumberFormat="1" applyFill="1" applyBorder="1" applyAlignment="1" applyProtection="1">
      <alignment horizontal="right"/>
    </xf>
    <xf numFmtId="14" fontId="0" fillId="2" borderId="1" xfId="0" applyNumberFormat="1" applyFill="1" applyBorder="1" applyAlignment="1" applyProtection="1">
      <alignment horizontal="right"/>
    </xf>
    <xf numFmtId="14" fontId="0" fillId="2" borderId="9" xfId="0" applyNumberFormat="1" applyFill="1" applyBorder="1" applyAlignment="1" applyProtection="1">
      <alignment horizontal="right"/>
    </xf>
    <xf numFmtId="0" fontId="0" fillId="2" borderId="8" xfId="0" applyFont="1" applyFill="1" applyBorder="1" applyAlignment="1" applyProtection="1">
      <alignment horizontal="center" wrapText="1"/>
      <protection hidden="1"/>
    </xf>
    <xf numFmtId="0" fontId="0" fillId="2" borderId="1" xfId="0" applyFont="1" applyFill="1" applyBorder="1" applyAlignment="1" applyProtection="1">
      <alignment horizontal="center" wrapText="1"/>
      <protection hidden="1"/>
    </xf>
    <xf numFmtId="0" fontId="0" fillId="2" borderId="9" xfId="0" applyFont="1" applyFill="1" applyBorder="1" applyAlignment="1" applyProtection="1">
      <alignment horizontal="center" wrapText="1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right"/>
      <protection locked="0"/>
    </xf>
    <xf numFmtId="0" fontId="0" fillId="0" borderId="7" xfId="0" applyBorder="1" applyAlignment="1" applyProtection="1">
      <alignment horizontal="right"/>
      <protection locked="0"/>
    </xf>
    <xf numFmtId="0" fontId="0" fillId="0" borderId="0" xfId="0" applyNumberFormat="1" applyBorder="1" applyAlignment="1" applyProtection="1">
      <alignment horizontal="right"/>
      <protection locked="0"/>
    </xf>
    <xf numFmtId="0" fontId="0" fillId="0" borderId="7" xfId="0" applyNumberFormat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hidden="1"/>
    </xf>
    <xf numFmtId="0" fontId="7" fillId="2" borderId="12" xfId="0" applyFont="1" applyFill="1" applyBorder="1" applyAlignment="1" applyProtection="1">
      <alignment horizontal="center"/>
      <protection hidden="1"/>
    </xf>
    <xf numFmtId="0" fontId="7" fillId="2" borderId="13" xfId="0" applyFont="1" applyFill="1" applyBorder="1" applyAlignment="1" applyProtection="1">
      <alignment horizontal="center"/>
      <protection hidden="1"/>
    </xf>
    <xf numFmtId="0" fontId="7" fillId="2" borderId="14" xfId="0" applyFont="1" applyFill="1" applyBorder="1" applyAlignment="1" applyProtection="1">
      <alignment horizontal="center"/>
      <protection hidden="1"/>
    </xf>
    <xf numFmtId="164" fontId="9" fillId="2" borderId="15" xfId="0" applyNumberFormat="1" applyFont="1" applyFill="1" applyBorder="1" applyAlignment="1" applyProtection="1">
      <alignment horizontal="center"/>
    </xf>
    <xf numFmtId="164" fontId="9" fillId="2" borderId="16" xfId="0" applyNumberFormat="1" applyFont="1" applyFill="1" applyBorder="1" applyAlignment="1" applyProtection="1">
      <alignment horizontal="center"/>
    </xf>
    <xf numFmtId="164" fontId="9" fillId="2" borderId="17" xfId="0" applyNumberFormat="1" applyFont="1" applyFill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center"/>
      <protection hidden="1"/>
    </xf>
    <xf numFmtId="0" fontId="5" fillId="2" borderId="1" xfId="0" applyFont="1" applyFill="1" applyBorder="1" applyAlignment="1" applyProtection="1">
      <alignment horizontal="center"/>
      <protection hidden="1"/>
    </xf>
    <xf numFmtId="0" fontId="5" fillId="2" borderId="9" xfId="0" applyFont="1" applyFill="1" applyBorder="1" applyAlignment="1" applyProtection="1">
      <alignment horizontal="center"/>
      <protection hidden="1"/>
    </xf>
    <xf numFmtId="164" fontId="0" fillId="3" borderId="0" xfId="0" applyNumberFormat="1" applyFill="1" applyAlignment="1" applyProtection="1">
      <alignment horizontal="right"/>
      <protection hidden="1"/>
    </xf>
    <xf numFmtId="0" fontId="4" fillId="2" borderId="6" xfId="0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4" fillId="2" borderId="7" xfId="0" applyFont="1" applyFill="1" applyBorder="1" applyAlignment="1" applyProtection="1">
      <alignment horizontal="center"/>
      <protection hidden="1"/>
    </xf>
  </cellXfs>
  <cellStyles count="2">
    <cellStyle name="Normal" xfId="0" builtinId="0"/>
    <cellStyle name="Valuta" xfId="1" builtinId="4"/>
  </cellStyles>
  <dxfs count="25"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C60"/>
  <sheetViews>
    <sheetView tabSelected="1" zoomScaleNormal="100" workbookViewId="0">
      <selection activeCell="B5" sqref="B5:C5"/>
    </sheetView>
  </sheetViews>
  <sheetFormatPr defaultRowHeight="15" x14ac:dyDescent="0.25"/>
  <cols>
    <col min="1" max="1" width="60.7109375" style="22" customWidth="1"/>
    <col min="2" max="2" width="21.7109375" style="23" customWidth="1"/>
    <col min="3" max="3" width="21.7109375" style="20" customWidth="1"/>
    <col min="4" max="16384" width="9.140625" style="20"/>
  </cols>
  <sheetData>
    <row r="1" spans="1:3" x14ac:dyDescent="0.25">
      <c r="A1" s="69" t="s">
        <v>63</v>
      </c>
      <c r="B1" s="70"/>
      <c r="C1" s="71"/>
    </row>
    <row r="2" spans="1:3" ht="30" customHeight="1" x14ac:dyDescent="0.25">
      <c r="A2" s="76" t="s">
        <v>64</v>
      </c>
      <c r="B2" s="77"/>
      <c r="C2" s="78"/>
    </row>
    <row r="3" spans="1:3" x14ac:dyDescent="0.25">
      <c r="A3" s="79"/>
      <c r="B3" s="79"/>
      <c r="C3" s="79"/>
    </row>
    <row r="4" spans="1:3" ht="15.75" x14ac:dyDescent="0.25">
      <c r="A4" s="42" t="s">
        <v>66</v>
      </c>
      <c r="B4" s="43"/>
      <c r="C4" s="44"/>
    </row>
    <row r="5" spans="1:3" x14ac:dyDescent="0.25">
      <c r="A5" s="3" t="s">
        <v>0</v>
      </c>
      <c r="B5" s="80" t="s">
        <v>25</v>
      </c>
      <c r="C5" s="81"/>
    </row>
    <row r="6" spans="1:3" x14ac:dyDescent="0.25">
      <c r="A6" s="3" t="s">
        <v>1</v>
      </c>
      <c r="B6" s="82" t="s">
        <v>26</v>
      </c>
      <c r="C6" s="83"/>
    </row>
    <row r="7" spans="1:3" ht="30" x14ac:dyDescent="0.25">
      <c r="A7" s="13" t="s">
        <v>69</v>
      </c>
      <c r="B7" s="58" t="s">
        <v>60</v>
      </c>
      <c r="C7" s="59"/>
    </row>
    <row r="8" spans="1:3" x14ac:dyDescent="0.25">
      <c r="A8" s="7" t="s">
        <v>4</v>
      </c>
      <c r="B8" s="58" t="s">
        <v>60</v>
      </c>
      <c r="C8" s="59"/>
    </row>
    <row r="9" spans="1:3" x14ac:dyDescent="0.25">
      <c r="A9" s="8" t="s">
        <v>5</v>
      </c>
      <c r="B9" s="33" t="str">
        <f>IFERROR(IF(AND(ISNUMBER(B7),ISNUMBER(B8)),B7/B8,""),"")</f>
        <v/>
      </c>
      <c r="C9" s="34"/>
    </row>
    <row r="10" spans="1:3" x14ac:dyDescent="0.25">
      <c r="A10" s="35" t="str">
        <f>IF(OR(B9&gt;0%,B9&lt;50%,B9&gt;99%),"FEJL - Andelen af offentligt tilskud må ikke være over 99% eller under 50%, tag kontakt til styrelsen hvis du er i tvivl","")</f>
        <v>FEJL - Andelen af offentligt tilskud må ikke være over 99% eller under 50%, tag kontakt til styrelsen hvis du er i tvivl</v>
      </c>
      <c r="B10" s="36"/>
      <c r="C10" s="37"/>
    </row>
    <row r="11" spans="1:3" x14ac:dyDescent="0.25">
      <c r="A11" s="84"/>
      <c r="B11" s="84"/>
      <c r="C11" s="84"/>
    </row>
    <row r="12" spans="1:3" ht="15.75" x14ac:dyDescent="0.25">
      <c r="A12" s="42" t="s">
        <v>32</v>
      </c>
      <c r="B12" s="43"/>
      <c r="C12" s="44"/>
    </row>
    <row r="13" spans="1:3" x14ac:dyDescent="0.25">
      <c r="A13" s="4" t="s">
        <v>32</v>
      </c>
      <c r="B13" s="50" t="s">
        <v>28</v>
      </c>
      <c r="C13" s="51"/>
    </row>
    <row r="14" spans="1:3" ht="15" customHeight="1" x14ac:dyDescent="0.25">
      <c r="A14" s="4" t="s">
        <v>2</v>
      </c>
      <c r="B14" s="50" t="s">
        <v>28</v>
      </c>
      <c r="C14" s="51"/>
    </row>
    <row r="15" spans="1:3" x14ac:dyDescent="0.25">
      <c r="A15" s="12" t="s">
        <v>3</v>
      </c>
      <c r="B15" s="56" t="s">
        <v>28</v>
      </c>
      <c r="C15" s="57"/>
    </row>
    <row r="16" spans="1:3" x14ac:dyDescent="0.25">
      <c r="A16" s="12" t="s">
        <v>52</v>
      </c>
      <c r="B16" s="56" t="s">
        <v>47</v>
      </c>
      <c r="C16" s="57"/>
    </row>
    <row r="17" spans="1:3" x14ac:dyDescent="0.25">
      <c r="A17" s="5" t="s">
        <v>33</v>
      </c>
      <c r="B17" s="72" t="str">
        <f>IFERROR(IF(B16="Ja",MAX(B14,VLOOKUP(B13,matrix_kompensationsperiode,2,FALSE)),VLOOKUP(B13,matrix_kompensationsperiode,2,FALSE)),"")</f>
        <v/>
      </c>
      <c r="C17" s="73"/>
    </row>
    <row r="18" spans="1:3" x14ac:dyDescent="0.25">
      <c r="A18" s="6" t="s">
        <v>34</v>
      </c>
      <c r="B18" s="74" t="str">
        <f>IFERROR(IF(B16="Ja",MIN(B15,VLOOKUP(B13,matrix_kompensationsperiode,3,FALSE)),VLOOKUP(B13,matrix_kompensationsperiode,3,FALSE)),"")</f>
        <v/>
      </c>
      <c r="C18" s="75"/>
    </row>
    <row r="19" spans="1:3" x14ac:dyDescent="0.25">
      <c r="A19" s="64"/>
      <c r="B19" s="64"/>
      <c r="C19" s="64"/>
    </row>
    <row r="20" spans="1:3" ht="15.75" x14ac:dyDescent="0.25">
      <c r="A20" s="42" t="s">
        <v>67</v>
      </c>
      <c r="B20" s="43"/>
      <c r="C20" s="44"/>
    </row>
    <row r="21" spans="1:3" ht="15" customHeight="1" x14ac:dyDescent="0.25">
      <c r="A21" s="3" t="s">
        <v>9</v>
      </c>
      <c r="B21" s="38" t="s">
        <v>28</v>
      </c>
      <c r="C21" s="39"/>
    </row>
    <row r="22" spans="1:3" ht="15" customHeight="1" x14ac:dyDescent="0.25">
      <c r="A22" s="45" t="e">
        <f>VLOOKUP(B21,matrix_ref.per.,4,FALSE)</f>
        <v>#N/A</v>
      </c>
      <c r="B22" s="46"/>
      <c r="C22" s="47"/>
    </row>
    <row r="23" spans="1:3" x14ac:dyDescent="0.25">
      <c r="A23" s="12" t="s">
        <v>78</v>
      </c>
      <c r="B23" s="56" t="s">
        <v>28</v>
      </c>
      <c r="C23" s="57"/>
    </row>
    <row r="24" spans="1:3" x14ac:dyDescent="0.25">
      <c r="A24" s="12" t="s">
        <v>77</v>
      </c>
      <c r="B24" s="56" t="s">
        <v>28</v>
      </c>
      <c r="C24" s="57"/>
    </row>
    <row r="25" spans="1:3" x14ac:dyDescent="0.25">
      <c r="A25" s="8" t="s">
        <v>41</v>
      </c>
      <c r="B25" s="40" t="str">
        <f>IFERROR(VLOOKUP(B21,matrix_ref.per.,2,FALSE),"")</f>
        <v/>
      </c>
      <c r="C25" s="41"/>
    </row>
    <row r="26" spans="1:3" x14ac:dyDescent="0.25">
      <c r="A26" s="8" t="s">
        <v>61</v>
      </c>
      <c r="B26" s="40" t="str">
        <f>IFERROR(VLOOKUP(B21,matrix_ref.per.,3,FALSE),"")</f>
        <v/>
      </c>
      <c r="C26" s="41"/>
    </row>
    <row r="27" spans="1:3" x14ac:dyDescent="0.25">
      <c r="A27" s="5" t="s">
        <v>10</v>
      </c>
      <c r="B27" s="62" t="str">
        <f>IFERROR(IF(YEARFRAC(B25,B26,4)=VLOOKUP(B21,matrix_ref.per.,5,FALSE),"Ja","Nej"),"")</f>
        <v/>
      </c>
      <c r="C27" s="63"/>
    </row>
    <row r="28" spans="1:3" x14ac:dyDescent="0.25">
      <c r="A28" s="9" t="s">
        <v>50</v>
      </c>
      <c r="B28" s="58" t="s">
        <v>60</v>
      </c>
      <c r="C28" s="59"/>
    </row>
    <row r="29" spans="1:3" x14ac:dyDescent="0.25">
      <c r="A29" s="19" t="s">
        <v>51</v>
      </c>
      <c r="B29" s="60" t="s">
        <v>60</v>
      </c>
      <c r="C29" s="61"/>
    </row>
    <row r="30" spans="1:3" ht="30" hidden="1" x14ac:dyDescent="0.25">
      <c r="A30" s="18" t="s">
        <v>11</v>
      </c>
      <c r="B30" s="48" t="str">
        <f>IFERROR(IF(B27="Ja",B29*(_xlfn.DAYS(B18,B17)+1)/_xlfn.DAYS(B26,B25)+1,""),"")</f>
        <v/>
      </c>
      <c r="C30" s="49"/>
    </row>
    <row r="31" spans="1:3" x14ac:dyDescent="0.25">
      <c r="A31" s="68"/>
      <c r="B31" s="68"/>
      <c r="C31" s="68"/>
    </row>
    <row r="32" spans="1:3" ht="15.75" x14ac:dyDescent="0.25">
      <c r="A32" s="42" t="s">
        <v>68</v>
      </c>
      <c r="B32" s="43"/>
      <c r="C32" s="44"/>
    </row>
    <row r="33" spans="1:3" x14ac:dyDescent="0.25">
      <c r="A33" s="3" t="s">
        <v>6</v>
      </c>
      <c r="B33" s="58" t="s">
        <v>60</v>
      </c>
      <c r="C33" s="59"/>
    </row>
    <row r="34" spans="1:3" x14ac:dyDescent="0.25">
      <c r="A34" s="3" t="s">
        <v>7</v>
      </c>
      <c r="B34" s="58" t="s">
        <v>60</v>
      </c>
      <c r="C34" s="59"/>
    </row>
    <row r="35" spans="1:3" x14ac:dyDescent="0.25">
      <c r="A35" s="12" t="s">
        <v>8</v>
      </c>
      <c r="B35" s="66" t="s">
        <v>60</v>
      </c>
      <c r="C35" s="67"/>
    </row>
    <row r="36" spans="1:3" x14ac:dyDescent="0.25">
      <c r="A36" s="5" t="s">
        <v>17</v>
      </c>
      <c r="B36" s="52" t="str">
        <f>IFERROR(IF(OR(B34="",B29="",),"",(B30-B34)/B30),"")</f>
        <v/>
      </c>
      <c r="C36" s="53"/>
    </row>
    <row r="37" spans="1:3" x14ac:dyDescent="0.25">
      <c r="A37" s="91" t="e">
        <f>IF(B36&lt;30%,"Den forventede omsætningsnedgang er under 30 %, og institutionen er derfor ikke kompensationsberettiget",NA())</f>
        <v>#N/A</v>
      </c>
      <c r="B37" s="92"/>
      <c r="C37" s="93"/>
    </row>
    <row r="38" spans="1:3" x14ac:dyDescent="0.25">
      <c r="A38" s="65"/>
      <c r="B38" s="65"/>
      <c r="C38" s="65"/>
    </row>
    <row r="39" spans="1:3" ht="15.75" x14ac:dyDescent="0.25">
      <c r="A39" s="42" t="s">
        <v>71</v>
      </c>
      <c r="B39" s="43"/>
      <c r="C39" s="44"/>
    </row>
    <row r="40" spans="1:3" x14ac:dyDescent="0.25">
      <c r="A40" s="95" t="s">
        <v>12</v>
      </c>
      <c r="B40" s="96"/>
      <c r="C40" s="97"/>
    </row>
    <row r="41" spans="1:3" ht="30" x14ac:dyDescent="0.25">
      <c r="A41" s="30"/>
      <c r="B41" s="31" t="s">
        <v>65</v>
      </c>
      <c r="C41" s="32" t="s">
        <v>44</v>
      </c>
    </row>
    <row r="42" spans="1:3" x14ac:dyDescent="0.25">
      <c r="A42" s="4" t="s">
        <v>13</v>
      </c>
      <c r="B42" s="28" t="s">
        <v>60</v>
      </c>
      <c r="C42" s="29" t="s">
        <v>60</v>
      </c>
    </row>
    <row r="43" spans="1:3" x14ac:dyDescent="0.25">
      <c r="A43" s="4" t="s">
        <v>14</v>
      </c>
      <c r="B43" s="28" t="s">
        <v>60</v>
      </c>
      <c r="C43" s="29" t="s">
        <v>60</v>
      </c>
    </row>
    <row r="44" spans="1:3" x14ac:dyDescent="0.25">
      <c r="A44" s="4" t="s">
        <v>15</v>
      </c>
      <c r="B44" s="28" t="s">
        <v>60</v>
      </c>
      <c r="C44" s="29" t="s">
        <v>60</v>
      </c>
    </row>
    <row r="45" spans="1:3" x14ac:dyDescent="0.25">
      <c r="A45" s="10" t="s">
        <v>16</v>
      </c>
      <c r="B45" s="28" t="s">
        <v>60</v>
      </c>
      <c r="C45" s="29" t="s">
        <v>60</v>
      </c>
    </row>
    <row r="46" spans="1:3" x14ac:dyDescent="0.25">
      <c r="A46" s="11" t="s">
        <v>76</v>
      </c>
      <c r="B46" s="14" t="str">
        <f>IF(AND(ISNUMBER(B42),ISNUMBER(B43),ISNUMBER(B44),ISNUMBER(B45)),SUM(B42:B45),"")</f>
        <v/>
      </c>
      <c r="C46" s="15" t="str">
        <f>IF(AND(ISNUMBER(C42),ISNUMBER(C43),ISNUMBER(C44),ISNUMBER(C45)),SUM(C42:C45),"")</f>
        <v/>
      </c>
    </row>
    <row r="47" spans="1:3" ht="15.75" thickBot="1" x14ac:dyDescent="0.3">
      <c r="A47" s="64"/>
      <c r="B47" s="64"/>
      <c r="C47" s="64"/>
    </row>
    <row r="48" spans="1:3" hidden="1" x14ac:dyDescent="0.25">
      <c r="A48" s="16" t="s">
        <v>18</v>
      </c>
      <c r="B48" s="54" t="str">
        <f>IFERROR(B29/B28,"")</f>
        <v/>
      </c>
      <c r="C48" s="54"/>
    </row>
    <row r="49" spans="1:3" ht="30" hidden="1" customHeight="1" x14ac:dyDescent="0.25">
      <c r="A49" s="17" t="s">
        <v>19</v>
      </c>
      <c r="B49" s="55" t="str">
        <f>IFERROR(IF(AND(ISNUMBER(B46),ISNUMBER(B48)),IF(B46*B48&gt;=4000*(_xlfn.DAYS(B18,B17)+1)/31,"Ja","Nej"),""),"")</f>
        <v/>
      </c>
      <c r="C49" s="55"/>
    </row>
    <row r="50" spans="1:3" ht="30" hidden="1" customHeight="1" x14ac:dyDescent="0.25">
      <c r="A50" s="17" t="s">
        <v>20</v>
      </c>
      <c r="B50" s="94">
        <f>IFERROR(IF(AND(ISNUMBER(B14),ISNUMBER(B15),B35=0),B46*(_xlfn.DAYS(B15,B14)+1)/(_xlfn.DAYS(B18,B17)+1)*1*B48,0),"")</f>
        <v>0</v>
      </c>
      <c r="C50" s="94"/>
    </row>
    <row r="51" spans="1:3" ht="45" hidden="1" x14ac:dyDescent="0.25">
      <c r="A51" s="17" t="s">
        <v>21</v>
      </c>
      <c r="B51" s="94" t="str">
        <f>IFERROR(IF(AND(ISNUMBER(B14),ISNUMBER(B15),B35=0),B46*(((_xlfn.DAYS(B18,B17)+1)-(_xlfn.DAYS(B15,B14)+1))/(_xlfn.DAYS(B18,B17)+1))*0.5*B48,B46*0.5*B48),"")</f>
        <v/>
      </c>
      <c r="C51" s="94"/>
    </row>
    <row r="52" spans="1:3" hidden="1" x14ac:dyDescent="0.25">
      <c r="A52" s="16" t="s">
        <v>31</v>
      </c>
      <c r="B52" s="94" t="str">
        <f>IF(AND(ISNUMBER(B17),ISNUMBER(B18)),150000*(_xlfn.DAYS(B18,B17)+1)/31,"")</f>
        <v/>
      </c>
      <c r="C52" s="94"/>
    </row>
    <row r="53" spans="1:3" hidden="1" x14ac:dyDescent="0.25">
      <c r="A53" s="16" t="s">
        <v>22</v>
      </c>
      <c r="B53" s="94" t="str">
        <f>IFERROR(IF(AND(B49="Ja",ISNUMBER(B50),ISNUMBER(B51)),IF(B50+B51&lt;=B52,B50+B51,B52),""),"")</f>
        <v/>
      </c>
      <c r="C53" s="94"/>
    </row>
    <row r="54" spans="1:3" ht="30.75" hidden="1" thickBot="1" x14ac:dyDescent="0.3">
      <c r="A54" s="17" t="s">
        <v>23</v>
      </c>
      <c r="B54" s="55" t="str">
        <f>IFERROR(IF(ISNUMBER(B53),IF(B53&gt;B30-B34,"Ja","Nej"),""),"")</f>
        <v/>
      </c>
      <c r="C54" s="55"/>
    </row>
    <row r="55" spans="1:3" ht="15.75" x14ac:dyDescent="0.25">
      <c r="A55" s="85" t="s">
        <v>24</v>
      </c>
      <c r="B55" s="86"/>
      <c r="C55" s="87"/>
    </row>
    <row r="56" spans="1:3" ht="19.5" thickBot="1" x14ac:dyDescent="0.35">
      <c r="A56" s="88" t="str">
        <f>IFERROR(IF(ISTEXT(A37),"",IF($B54="Ja",B30-B34,IF(B54="Nej",B53,""))),"")</f>
        <v/>
      </c>
      <c r="B56" s="89"/>
      <c r="C56" s="90"/>
    </row>
    <row r="57" spans="1:3" x14ac:dyDescent="0.25">
      <c r="A57" s="2"/>
      <c r="B57" s="1"/>
      <c r="C57" s="21"/>
    </row>
    <row r="58" spans="1:3" x14ac:dyDescent="0.25">
      <c r="C58" s="21"/>
    </row>
    <row r="59" spans="1:3" x14ac:dyDescent="0.25">
      <c r="C59" s="21"/>
    </row>
    <row r="60" spans="1:3" x14ac:dyDescent="0.25">
      <c r="C60" s="21"/>
    </row>
  </sheetData>
  <sheetProtection algorithmName="SHA-512" hashValue="4jIw5NXXPhL6Jf1rQGzvKNk4otLwvXmRpgPtaXtjzQpu+MFqICjCWdnBofi0B0WE5w1BgUHBQk+F59AMMs39Ww==" saltValue="VMBrFgGgcWYBhsd3fPtkvw==" spinCount="100000" sheet="1" objects="1" scenarios="1"/>
  <protectedRanges>
    <protectedRange algorithmName="SHA-512" hashValue="Spvef/moFyKIES5l3kzWJ2EspPPPkujAl1+7CG/CAagX3Llex+uVfmrDLRPd2nKliI0Owt0MHQzqjGaP1AzLLg==" saltValue="xLr8clAkwVuu0zmkb16fYQ==" spinCount="100000" sqref="B11 B14:B15 B21:B23 B25:B26 B5:B8 B28:B29 B33:B35 B42:C45" name="Redigeringsområde"/>
  </protectedRanges>
  <mergeCells count="50">
    <mergeCell ref="A55:C55"/>
    <mergeCell ref="A56:C56"/>
    <mergeCell ref="A37:C37"/>
    <mergeCell ref="B50:C50"/>
    <mergeCell ref="B51:C51"/>
    <mergeCell ref="B52:C52"/>
    <mergeCell ref="B53:C53"/>
    <mergeCell ref="B54:C54"/>
    <mergeCell ref="A40:C40"/>
    <mergeCell ref="A1:C1"/>
    <mergeCell ref="A19:C19"/>
    <mergeCell ref="B7:C7"/>
    <mergeCell ref="B8:C8"/>
    <mergeCell ref="B14:C14"/>
    <mergeCell ref="B15:C15"/>
    <mergeCell ref="B16:C16"/>
    <mergeCell ref="B17:C17"/>
    <mergeCell ref="B18:C18"/>
    <mergeCell ref="A2:C2"/>
    <mergeCell ref="A3:C3"/>
    <mergeCell ref="B5:C5"/>
    <mergeCell ref="B6:C6"/>
    <mergeCell ref="A4:C4"/>
    <mergeCell ref="A11:C11"/>
    <mergeCell ref="A12:C12"/>
    <mergeCell ref="B36:C36"/>
    <mergeCell ref="B48:C48"/>
    <mergeCell ref="B49:C49"/>
    <mergeCell ref="B23:C23"/>
    <mergeCell ref="B24:C24"/>
    <mergeCell ref="B28:C28"/>
    <mergeCell ref="B29:C29"/>
    <mergeCell ref="B27:C27"/>
    <mergeCell ref="A47:C47"/>
    <mergeCell ref="A38:C38"/>
    <mergeCell ref="B33:C33"/>
    <mergeCell ref="B34:C34"/>
    <mergeCell ref="B35:C35"/>
    <mergeCell ref="A39:C39"/>
    <mergeCell ref="B25:C25"/>
    <mergeCell ref="A31:C31"/>
    <mergeCell ref="B9:C9"/>
    <mergeCell ref="A10:C10"/>
    <mergeCell ref="B21:C21"/>
    <mergeCell ref="B26:C26"/>
    <mergeCell ref="A32:C32"/>
    <mergeCell ref="A22:C22"/>
    <mergeCell ref="B30:C30"/>
    <mergeCell ref="B13:C13"/>
    <mergeCell ref="A20:C20"/>
  </mergeCells>
  <conditionalFormatting sqref="A52:A54">
    <cfRule type="expression" dxfId="24" priority="110">
      <formula>#REF!="Nystartet institution"</formula>
    </cfRule>
  </conditionalFormatting>
  <conditionalFormatting sqref="A48:A51">
    <cfRule type="expression" dxfId="23" priority="111">
      <formula>#REF!="Nystartet institution"</formula>
    </cfRule>
  </conditionalFormatting>
  <conditionalFormatting sqref="A46:A47 A41">
    <cfRule type="expression" dxfId="22" priority="109">
      <formula>#REF!="Nystartet institution"</formula>
    </cfRule>
  </conditionalFormatting>
  <conditionalFormatting sqref="B46:C46">
    <cfRule type="expression" dxfId="21" priority="99">
      <formula>$B$44="Ansøger skal indsende en udspecificeret liste over de realiserede øvrige faste omkostninger i referenceperioden samt de forventede øvrige faste omkostninger i kompensationsperioden."</formula>
    </cfRule>
  </conditionalFormatting>
  <conditionalFormatting sqref="B52:B54">
    <cfRule type="expression" dxfId="20" priority="96">
      <formula>#REF!="Nystartet institution"</formula>
    </cfRule>
  </conditionalFormatting>
  <conditionalFormatting sqref="B48:B51">
    <cfRule type="expression" dxfId="19" priority="97">
      <formula>#REF!="Nystartet institution"</formula>
    </cfRule>
  </conditionalFormatting>
  <conditionalFormatting sqref="B36">
    <cfRule type="expression" dxfId="18" priority="95">
      <formula>IFERROR(AND(ISNUMBER($B$36),$B$36&lt;0.45),B36="FEJL")</formula>
    </cfRule>
  </conditionalFormatting>
  <conditionalFormatting sqref="A15">
    <cfRule type="expression" dxfId="17" priority="69">
      <formula>(ISNUMBER(B14))</formula>
    </cfRule>
    <cfRule type="expression" dxfId="16" priority="79">
      <formula>B14="1. marts 2021"</formula>
    </cfRule>
  </conditionalFormatting>
  <conditionalFormatting sqref="B15">
    <cfRule type="expression" dxfId="15" priority="24">
      <formula>B14="Intet åbningsforbud"</formula>
    </cfRule>
    <cfRule type="expression" dxfId="14" priority="70">
      <formula>(ISNUMBER(B14))</formula>
    </cfRule>
  </conditionalFormatting>
  <conditionalFormatting sqref="B9">
    <cfRule type="expression" priority="68">
      <formula>IFERROR(AND(ISNUMBER($B$9),$B$9&lt;1),B9="FEJL")</formula>
    </cfRule>
  </conditionalFormatting>
  <conditionalFormatting sqref="B18">
    <cfRule type="expression" dxfId="13" priority="25">
      <formula>B13="Vælg/indtas"</formula>
    </cfRule>
  </conditionalFormatting>
  <conditionalFormatting sqref="B16">
    <cfRule type="expression" dxfId="12" priority="23">
      <formula>B14="Intet åbningsforbud"</formula>
    </cfRule>
  </conditionalFormatting>
  <conditionalFormatting sqref="A25">
    <cfRule type="expression" dxfId="11" priority="16">
      <formula>B21="Anden referenceperiode (kun ved særlige omstændigheder)"</formula>
    </cfRule>
  </conditionalFormatting>
  <conditionalFormatting sqref="B25">
    <cfRule type="expression" dxfId="10" priority="14">
      <formula>B21="Anden referenceperiode (kun ved særlige omstændigheder)"</formula>
    </cfRule>
  </conditionalFormatting>
  <conditionalFormatting sqref="B26">
    <cfRule type="expression" dxfId="9" priority="13">
      <formula>B21="Anden referenceperiode (kun ved særlige omstændigheder)"</formula>
    </cfRule>
  </conditionalFormatting>
  <conditionalFormatting sqref="A26">
    <cfRule type="expression" dxfId="8" priority="12">
      <formula>B21="Anden referenceperiode (kun ved særlige omstændigheder)"</formula>
    </cfRule>
  </conditionalFormatting>
  <conditionalFormatting sqref="B17">
    <cfRule type="expression" dxfId="7" priority="116">
      <formula>B6="Vælg/indtas"</formula>
    </cfRule>
  </conditionalFormatting>
  <conditionalFormatting sqref="A10">
    <cfRule type="expression" dxfId="6" priority="117">
      <formula>IF(OR(B9&lt;50%,B9&gt;99%),ISNUMBER($B$9))</formula>
    </cfRule>
  </conditionalFormatting>
  <conditionalFormatting sqref="A15:C16">
    <cfRule type="expression" dxfId="5" priority="6">
      <formula>ISNUMBER($B$14)</formula>
    </cfRule>
  </conditionalFormatting>
  <conditionalFormatting sqref="A22:C22">
    <cfRule type="expression" dxfId="4" priority="5">
      <formula>ISTEXT($A$22)</formula>
    </cfRule>
  </conditionalFormatting>
  <conditionalFormatting sqref="A37:C37">
    <cfRule type="expression" dxfId="3" priority="4">
      <formula>ISTEXT($A$37)</formula>
    </cfRule>
  </conditionalFormatting>
  <conditionalFormatting sqref="A35:C35">
    <cfRule type="expression" dxfId="2" priority="3">
      <formula>ISNUMBER($B$14)</formula>
    </cfRule>
  </conditionalFormatting>
  <conditionalFormatting sqref="A23:C24">
    <cfRule type="expression" dxfId="1" priority="2">
      <formula>$B$21="c) Anden referenceperiode"</formula>
    </cfRule>
  </conditionalFormatting>
  <conditionalFormatting sqref="B27:C27">
    <cfRule type="expression" dxfId="0" priority="1">
      <formula>$B$27="Nej"</formula>
    </cfRule>
  </conditionalFormatting>
  <dataValidations count="5">
    <dataValidation operator="greaterThanOrEqual" allowBlank="1" showInputMessage="1" showErrorMessage="1" errorTitle="Ugyldigt beløb" error="Der kan ikke indtastes negative beløb." sqref="B35"/>
    <dataValidation type="list" allowBlank="1" showInputMessage="1" showErrorMessage="1" sqref="B21:C21">
      <formula1>ReferenceperiodeRealiseretOmsætning</formula1>
    </dataValidation>
    <dataValidation type="list" allowBlank="1" showInputMessage="1" showErrorMessage="1" sqref="B24:C24">
      <formula1>AndenRefperiodeRealiseretOmsætningSlut</formula1>
    </dataValidation>
    <dataValidation type="list" allowBlank="1" showInputMessage="1" showErrorMessage="1" sqref="B23:C23">
      <formula1>AndenRefperiodeRealiseretOmsætningStart</formula1>
    </dataValidation>
    <dataValidation type="decimal" operator="greaterThanOrEqual" allowBlank="1" showInputMessage="1" showErrorMessage="1" errorTitle="Ugyldig værdi" error="Der kan ikke indtastes negative værdier." sqref="B7:C8 B28:C29 B33:C34 B42:C45">
      <formula1>0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Lister!$J$22:$J$24</xm:f>
          </x14:formula1>
          <xm:sqref>B16</xm:sqref>
        </x14:dataValidation>
        <x14:dataValidation type="list" allowBlank="1" showInputMessage="1" showErrorMessage="1">
          <x14:formula1>
            <xm:f>Lister!$A$2:$A$56</xm:f>
          </x14:formula1>
          <xm:sqref>B14</xm:sqref>
        </x14:dataValidation>
        <x14:dataValidation type="list" allowBlank="1" showInputMessage="1" showErrorMessage="1">
          <x14:formula1>
            <xm:f>Lister!$B$2:$B$55</xm:f>
          </x14:formula1>
          <xm:sqref>B15</xm:sqref>
        </x14:dataValidation>
        <x14:dataValidation type="list" allowBlank="1" showInputMessage="1" showErrorMessage="1">
          <x14:formula1>
            <xm:f>Lister!$G$2:$G$10</xm:f>
          </x14:formula1>
          <xm:sqref>B13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M924"/>
  <sheetViews>
    <sheetView workbookViewId="0">
      <selection activeCell="G2" sqref="G2"/>
    </sheetView>
  </sheetViews>
  <sheetFormatPr defaultRowHeight="15" x14ac:dyDescent="0.25"/>
  <cols>
    <col min="1" max="1" width="18.85546875" style="20" bestFit="1" customWidth="1"/>
    <col min="2" max="2" width="12.5703125" style="20" bestFit="1" customWidth="1"/>
    <col min="3" max="3" width="37.85546875" style="20" customWidth="1"/>
    <col min="4" max="5" width="41.28515625" style="20" bestFit="1" customWidth="1"/>
    <col min="6" max="6" width="9.140625" style="20"/>
    <col min="7" max="7" width="56.140625" style="20" bestFit="1" customWidth="1"/>
    <col min="8" max="8" width="27" style="20" bestFit="1" customWidth="1"/>
    <col min="9" max="9" width="15.5703125" style="20" bestFit="1" customWidth="1"/>
    <col min="10" max="10" width="22.140625" style="20" bestFit="1" customWidth="1"/>
    <col min="11" max="11" width="40.5703125" style="20" bestFit="1" customWidth="1"/>
    <col min="12" max="12" width="30.85546875" style="20" bestFit="1" customWidth="1"/>
    <col min="13" max="13" width="24" style="20" bestFit="1" customWidth="1"/>
    <col min="14" max="16384" width="9.140625" style="20"/>
  </cols>
  <sheetData>
    <row r="1" spans="1:13" x14ac:dyDescent="0.25">
      <c r="C1" s="24" t="s">
        <v>44</v>
      </c>
      <c r="D1" s="24" t="s">
        <v>29</v>
      </c>
      <c r="E1" s="24" t="s">
        <v>30</v>
      </c>
      <c r="G1" s="24" t="s">
        <v>35</v>
      </c>
      <c r="H1" s="24" t="s">
        <v>37</v>
      </c>
      <c r="I1" s="24" t="s">
        <v>38</v>
      </c>
      <c r="J1" s="24" t="s">
        <v>45</v>
      </c>
      <c r="K1" s="24" t="s">
        <v>46</v>
      </c>
      <c r="L1" s="24"/>
      <c r="M1" s="24"/>
    </row>
    <row r="2" spans="1:13" x14ac:dyDescent="0.25">
      <c r="A2" s="20" t="s">
        <v>28</v>
      </c>
      <c r="B2" s="20" t="s">
        <v>28</v>
      </c>
      <c r="C2" s="20" t="s">
        <v>28</v>
      </c>
      <c r="D2" s="23" t="s">
        <v>28</v>
      </c>
      <c r="E2" s="23" t="s">
        <v>28</v>
      </c>
      <c r="G2" s="20" t="s">
        <v>28</v>
      </c>
      <c r="H2" s="20" t="e">
        <v>#N/A</v>
      </c>
      <c r="I2" s="20" t="e">
        <v>#N/A</v>
      </c>
      <c r="J2" s="20" t="e">
        <v>#N/A</v>
      </c>
      <c r="K2" s="20" t="e">
        <v>#N/A</v>
      </c>
    </row>
    <row r="3" spans="1:13" x14ac:dyDescent="0.25">
      <c r="A3" s="20" t="s">
        <v>27</v>
      </c>
      <c r="B3" s="25">
        <v>44541</v>
      </c>
      <c r="C3" s="20" t="s">
        <v>53</v>
      </c>
      <c r="D3" s="25">
        <v>43525</v>
      </c>
      <c r="E3" s="25">
        <v>43617</v>
      </c>
      <c r="G3" s="20" t="s">
        <v>53</v>
      </c>
      <c r="H3" s="25">
        <v>44531</v>
      </c>
      <c r="I3" s="25">
        <v>44561</v>
      </c>
      <c r="J3" s="25">
        <v>43800</v>
      </c>
      <c r="K3" s="25">
        <v>43830</v>
      </c>
    </row>
    <row r="4" spans="1:13" x14ac:dyDescent="0.25">
      <c r="A4" s="25">
        <v>44540</v>
      </c>
      <c r="B4" s="25">
        <v>44542</v>
      </c>
      <c r="C4" s="20" t="s">
        <v>54</v>
      </c>
      <c r="D4" s="25">
        <v>43526</v>
      </c>
      <c r="E4" s="25">
        <v>43618</v>
      </c>
      <c r="G4" s="20" t="s">
        <v>54</v>
      </c>
      <c r="H4" s="25">
        <v>44531</v>
      </c>
      <c r="I4" s="25">
        <v>44592</v>
      </c>
      <c r="J4" s="25">
        <v>43800</v>
      </c>
      <c r="K4" s="25">
        <v>43860</v>
      </c>
    </row>
    <row r="5" spans="1:13" x14ac:dyDescent="0.25">
      <c r="A5" s="25">
        <v>44541</v>
      </c>
      <c r="B5" s="25">
        <v>44543</v>
      </c>
      <c r="C5" s="20" t="s">
        <v>55</v>
      </c>
      <c r="D5" s="25">
        <v>43527</v>
      </c>
      <c r="E5" s="25">
        <v>43619</v>
      </c>
      <c r="G5" s="20" t="s">
        <v>55</v>
      </c>
      <c r="H5" s="25">
        <v>44540</v>
      </c>
      <c r="I5" s="25">
        <v>44592</v>
      </c>
      <c r="J5" s="25">
        <v>43800</v>
      </c>
      <c r="K5" s="25">
        <v>43861</v>
      </c>
    </row>
    <row r="6" spans="1:13" x14ac:dyDescent="0.25">
      <c r="A6" s="25">
        <v>44542</v>
      </c>
      <c r="B6" s="25">
        <v>44544</v>
      </c>
      <c r="C6" s="20" t="s">
        <v>56</v>
      </c>
      <c r="D6" s="25">
        <v>43528</v>
      </c>
      <c r="E6" s="25">
        <v>43620</v>
      </c>
      <c r="G6" s="20" t="s">
        <v>56</v>
      </c>
      <c r="H6" s="25">
        <v>44549</v>
      </c>
      <c r="I6" s="25">
        <v>44592</v>
      </c>
      <c r="J6" s="25">
        <v>43800</v>
      </c>
      <c r="K6" s="25">
        <v>43830</v>
      </c>
    </row>
    <row r="7" spans="1:13" x14ac:dyDescent="0.25">
      <c r="A7" s="25">
        <v>44543</v>
      </c>
      <c r="B7" s="25">
        <v>44545</v>
      </c>
      <c r="C7" s="20" t="s">
        <v>57</v>
      </c>
      <c r="D7" s="25">
        <v>43529</v>
      </c>
      <c r="E7" s="25">
        <v>43621</v>
      </c>
      <c r="G7" s="20" t="s">
        <v>57</v>
      </c>
      <c r="H7" s="25">
        <v>44531</v>
      </c>
      <c r="I7" s="25">
        <v>44620</v>
      </c>
      <c r="J7" s="25">
        <v>43800</v>
      </c>
      <c r="K7" s="25">
        <v>43889</v>
      </c>
    </row>
    <row r="8" spans="1:13" x14ac:dyDescent="0.25">
      <c r="A8" s="25">
        <v>44544</v>
      </c>
      <c r="B8" s="25">
        <v>44546</v>
      </c>
      <c r="C8" s="20" t="s">
        <v>58</v>
      </c>
      <c r="D8" s="25">
        <v>43530</v>
      </c>
      <c r="E8" s="25">
        <v>43622</v>
      </c>
      <c r="G8" s="20" t="s">
        <v>62</v>
      </c>
      <c r="H8" s="25">
        <v>44540</v>
      </c>
      <c r="I8" s="25">
        <v>44923</v>
      </c>
      <c r="J8" s="25">
        <v>43800</v>
      </c>
      <c r="K8" s="25">
        <v>43524</v>
      </c>
    </row>
    <row r="9" spans="1:13" x14ac:dyDescent="0.25">
      <c r="A9" s="25">
        <v>44545</v>
      </c>
      <c r="B9" s="25">
        <v>44547</v>
      </c>
      <c r="C9" s="20" t="s">
        <v>59</v>
      </c>
      <c r="D9" s="25">
        <v>43531</v>
      </c>
      <c r="E9" s="25">
        <v>43623</v>
      </c>
      <c r="G9" s="20" t="s">
        <v>58</v>
      </c>
      <c r="H9" s="25">
        <v>44549</v>
      </c>
      <c r="I9" s="25">
        <v>44620</v>
      </c>
      <c r="J9" s="25">
        <v>43800</v>
      </c>
      <c r="K9" s="25">
        <v>43889</v>
      </c>
    </row>
    <row r="10" spans="1:13" x14ac:dyDescent="0.25">
      <c r="A10" s="25">
        <v>44546</v>
      </c>
      <c r="B10" s="25">
        <v>44548</v>
      </c>
      <c r="D10" s="25">
        <v>43532</v>
      </c>
      <c r="E10" s="25">
        <v>43624</v>
      </c>
      <c r="G10" s="20" t="s">
        <v>59</v>
      </c>
      <c r="H10" s="25">
        <v>44562</v>
      </c>
      <c r="I10" s="25">
        <v>44620</v>
      </c>
      <c r="J10" s="25">
        <v>43466</v>
      </c>
      <c r="K10" s="25">
        <v>43524</v>
      </c>
    </row>
    <row r="11" spans="1:13" x14ac:dyDescent="0.25">
      <c r="A11" s="25">
        <v>44547</v>
      </c>
      <c r="B11" s="25">
        <v>44549</v>
      </c>
      <c r="D11" s="25">
        <v>43533</v>
      </c>
      <c r="E11" s="25">
        <v>43625</v>
      </c>
    </row>
    <row r="12" spans="1:13" x14ac:dyDescent="0.25">
      <c r="A12" s="25">
        <v>44548</v>
      </c>
      <c r="B12" s="25">
        <v>44550</v>
      </c>
      <c r="C12" s="24"/>
      <c r="D12" s="25">
        <v>43534</v>
      </c>
      <c r="E12" s="25">
        <v>43626</v>
      </c>
    </row>
    <row r="13" spans="1:13" x14ac:dyDescent="0.25">
      <c r="A13" s="25">
        <v>44549</v>
      </c>
      <c r="B13" s="25">
        <v>44551</v>
      </c>
      <c r="C13" s="25"/>
      <c r="D13" s="25">
        <v>43535</v>
      </c>
      <c r="E13" s="25">
        <v>43627</v>
      </c>
      <c r="G13" s="26" t="s">
        <v>36</v>
      </c>
      <c r="H13" s="24" t="s">
        <v>39</v>
      </c>
      <c r="I13" s="24" t="s">
        <v>40</v>
      </c>
      <c r="J13" s="24" t="s">
        <v>70</v>
      </c>
      <c r="K13" s="24" t="s">
        <v>79</v>
      </c>
    </row>
    <row r="14" spans="1:13" x14ac:dyDescent="0.25">
      <c r="A14" s="25">
        <v>44550</v>
      </c>
      <c r="B14" s="25">
        <v>44552</v>
      </c>
      <c r="C14" s="25"/>
      <c r="D14" s="25">
        <v>43536</v>
      </c>
      <c r="E14" s="25">
        <v>43628</v>
      </c>
      <c r="G14" s="20" t="s">
        <v>28</v>
      </c>
      <c r="H14" s="20" t="e">
        <v>#N/A</v>
      </c>
      <c r="I14" s="20" t="e">
        <v>#N/A</v>
      </c>
      <c r="J14" s="20" t="e">
        <v>#N/A</v>
      </c>
      <c r="K14" s="20" t="e">
        <v>#N/A</v>
      </c>
    </row>
    <row r="15" spans="1:13" x14ac:dyDescent="0.25">
      <c r="A15" s="25">
        <v>44551</v>
      </c>
      <c r="B15" s="25">
        <v>44553</v>
      </c>
      <c r="C15" s="25"/>
      <c r="D15" s="25">
        <v>43537</v>
      </c>
      <c r="E15" s="25">
        <v>43629</v>
      </c>
      <c r="G15" s="20" t="str">
        <f>IFERROR(CONCATENATE("a) Standardperiode ",TEXT(H15,"dd-mm-åååå")," til ",TEXT(I15,"dd-mm-åååå")),"[Vælg først kompensationsperiode]")</f>
        <v>[Vælg først kompensationsperiode]</v>
      </c>
      <c r="H15" s="25" t="e">
        <f>VLOOKUP(Ansøgning!B13,matrix_kompensationsperiode,4,FALSE)</f>
        <v>#N/A</v>
      </c>
      <c r="I15" s="25" t="e">
        <f>VLOOKUP(Ansøgning!B13,matrix_kompensationsperiode,5,FALSE)</f>
        <v>#N/A</v>
      </c>
      <c r="J15" s="20" t="e">
        <v>#N/A</v>
      </c>
      <c r="K15" s="20" t="e">
        <f>YEARFRAC(H15,I15,4)</f>
        <v>#N/A</v>
      </c>
    </row>
    <row r="16" spans="1:13" x14ac:dyDescent="0.25">
      <c r="A16" s="25">
        <v>44552</v>
      </c>
      <c r="B16" s="25">
        <v>44554</v>
      </c>
      <c r="C16" s="25"/>
      <c r="D16" s="25">
        <v>43538</v>
      </c>
      <c r="E16" s="25">
        <v>43630</v>
      </c>
      <c r="G16" s="20" t="s">
        <v>72</v>
      </c>
      <c r="H16" s="25">
        <v>44440</v>
      </c>
      <c r="I16" s="25">
        <v>44530</v>
      </c>
      <c r="J16" s="20" t="s">
        <v>74</v>
      </c>
      <c r="K16" s="20">
        <f>YEARFRAC(H16,I16,4)</f>
        <v>0.24722222222222223</v>
      </c>
    </row>
    <row r="17" spans="1:11" x14ac:dyDescent="0.25">
      <c r="A17" s="25">
        <v>44553</v>
      </c>
      <c r="B17" s="25">
        <v>44555</v>
      </c>
      <c r="C17" s="25"/>
      <c r="D17" s="25">
        <v>43539</v>
      </c>
      <c r="E17" s="25">
        <v>43631</v>
      </c>
      <c r="G17" s="20" t="s">
        <v>73</v>
      </c>
      <c r="H17" s="25" t="e">
        <f>IF(ISNUMBER(Ansøgning!B23),Ansøgning!B23,NA())</f>
        <v>#N/A</v>
      </c>
      <c r="I17" s="25" t="e">
        <f>IF(ISNUMBER(Ansøgning!B24),Ansøgning!B24,NA())</f>
        <v>#N/A</v>
      </c>
      <c r="J17" s="20" t="s">
        <v>75</v>
      </c>
      <c r="K17" s="20">
        <f>YEARFRAC(DATE(2021,9,8),DATE(2021,12,7),4)</f>
        <v>0.24722222222222223</v>
      </c>
    </row>
    <row r="18" spans="1:11" x14ac:dyDescent="0.25">
      <c r="A18" s="25">
        <v>44554</v>
      </c>
      <c r="B18" s="25">
        <v>44556</v>
      </c>
      <c r="C18" s="25"/>
      <c r="D18" s="25">
        <v>43540</v>
      </c>
      <c r="E18" s="25">
        <v>43632</v>
      </c>
      <c r="H18" s="25"/>
      <c r="I18" s="25"/>
    </row>
    <row r="19" spans="1:11" x14ac:dyDescent="0.25">
      <c r="A19" s="25">
        <v>44555</v>
      </c>
      <c r="B19" s="25">
        <v>44557</v>
      </c>
      <c r="C19" s="25"/>
      <c r="D19" s="25">
        <v>43541</v>
      </c>
      <c r="E19" s="25">
        <v>43633</v>
      </c>
    </row>
    <row r="20" spans="1:11" x14ac:dyDescent="0.25">
      <c r="A20" s="25">
        <v>44556</v>
      </c>
      <c r="B20" s="25">
        <v>44558</v>
      </c>
      <c r="C20" s="25"/>
      <c r="D20" s="25">
        <v>43542</v>
      </c>
      <c r="E20" s="25">
        <v>43634</v>
      </c>
    </row>
    <row r="21" spans="1:11" x14ac:dyDescent="0.25">
      <c r="A21" s="25">
        <v>44557</v>
      </c>
      <c r="B21" s="25">
        <v>44559</v>
      </c>
      <c r="C21" s="25"/>
      <c r="D21" s="25">
        <v>43543</v>
      </c>
      <c r="E21" s="25">
        <v>43635</v>
      </c>
      <c r="H21" s="24" t="s">
        <v>43</v>
      </c>
    </row>
    <row r="22" spans="1:11" x14ac:dyDescent="0.25">
      <c r="A22" s="25">
        <v>44558</v>
      </c>
      <c r="B22" s="25">
        <v>44560</v>
      </c>
      <c r="C22" s="25"/>
      <c r="D22" s="25">
        <v>43544</v>
      </c>
      <c r="E22" s="25">
        <v>43636</v>
      </c>
      <c r="G22" s="24" t="s">
        <v>42</v>
      </c>
      <c r="H22" s="27" t="s">
        <v>28</v>
      </c>
      <c r="J22" s="20" t="s">
        <v>47</v>
      </c>
    </row>
    <row r="23" spans="1:11" x14ac:dyDescent="0.25">
      <c r="A23" s="25">
        <v>44559</v>
      </c>
      <c r="B23" s="25">
        <v>44561</v>
      </c>
      <c r="C23" s="25"/>
      <c r="D23" s="25">
        <v>43545</v>
      </c>
      <c r="E23" s="25">
        <v>43637</v>
      </c>
      <c r="G23" s="27" t="s">
        <v>28</v>
      </c>
      <c r="H23" s="25">
        <v>44379</v>
      </c>
      <c r="J23" s="20" t="s">
        <v>48</v>
      </c>
    </row>
    <row r="24" spans="1:11" x14ac:dyDescent="0.25">
      <c r="A24" s="25">
        <v>44560</v>
      </c>
      <c r="B24" s="25">
        <v>44562</v>
      </c>
      <c r="C24" s="25"/>
      <c r="D24" s="25">
        <v>43546</v>
      </c>
      <c r="E24" s="25">
        <v>43638</v>
      </c>
      <c r="G24" s="25">
        <v>44378</v>
      </c>
      <c r="H24" s="25">
        <v>44380</v>
      </c>
      <c r="J24" s="20" t="s">
        <v>49</v>
      </c>
    </row>
    <row r="25" spans="1:11" x14ac:dyDescent="0.25">
      <c r="A25" s="25">
        <v>44561</v>
      </c>
      <c r="B25" s="25">
        <v>44563</v>
      </c>
      <c r="C25" s="25"/>
      <c r="D25" s="25">
        <v>43547</v>
      </c>
      <c r="E25" s="25">
        <v>43639</v>
      </c>
      <c r="G25" s="25">
        <v>44379</v>
      </c>
      <c r="H25" s="25">
        <v>44381</v>
      </c>
    </row>
    <row r="26" spans="1:11" x14ac:dyDescent="0.25">
      <c r="A26" s="25">
        <v>44562</v>
      </c>
      <c r="B26" s="25">
        <v>44564</v>
      </c>
      <c r="C26" s="25"/>
      <c r="D26" s="25">
        <v>43548</v>
      </c>
      <c r="E26" s="25">
        <v>43640</v>
      </c>
      <c r="G26" s="25">
        <v>44380</v>
      </c>
      <c r="H26" s="25">
        <v>44382</v>
      </c>
    </row>
    <row r="27" spans="1:11" x14ac:dyDescent="0.25">
      <c r="A27" s="25">
        <v>44563</v>
      </c>
      <c r="B27" s="25">
        <v>44565</v>
      </c>
      <c r="C27" s="25"/>
      <c r="D27" s="25">
        <v>43549</v>
      </c>
      <c r="E27" s="25">
        <v>43641</v>
      </c>
      <c r="G27" s="25">
        <v>44381</v>
      </c>
      <c r="H27" s="25">
        <v>44383</v>
      </c>
    </row>
    <row r="28" spans="1:11" x14ac:dyDescent="0.25">
      <c r="A28" s="25">
        <v>44564</v>
      </c>
      <c r="B28" s="25">
        <v>44566</v>
      </c>
      <c r="C28" s="25"/>
      <c r="D28" s="25">
        <v>43550</v>
      </c>
      <c r="E28" s="25">
        <v>43642</v>
      </c>
      <c r="G28" s="25">
        <v>44382</v>
      </c>
      <c r="H28" s="25">
        <v>44384</v>
      </c>
    </row>
    <row r="29" spans="1:11" x14ac:dyDescent="0.25">
      <c r="A29" s="25">
        <v>44565</v>
      </c>
      <c r="B29" s="25">
        <v>44567</v>
      </c>
      <c r="C29" s="25"/>
      <c r="D29" s="25">
        <v>43551</v>
      </c>
      <c r="E29" s="25">
        <v>43643</v>
      </c>
      <c r="G29" s="25">
        <v>44383</v>
      </c>
      <c r="H29" s="25">
        <v>44385</v>
      </c>
    </row>
    <row r="30" spans="1:11" x14ac:dyDescent="0.25">
      <c r="A30" s="25">
        <v>44566</v>
      </c>
      <c r="B30" s="25">
        <v>44568</v>
      </c>
      <c r="C30" s="25"/>
      <c r="D30" s="25">
        <v>43552</v>
      </c>
      <c r="E30" s="25">
        <v>43644</v>
      </c>
      <c r="G30" s="25">
        <v>44384</v>
      </c>
      <c r="H30" s="25">
        <v>44386</v>
      </c>
    </row>
    <row r="31" spans="1:11" x14ac:dyDescent="0.25">
      <c r="A31" s="25">
        <v>44567</v>
      </c>
      <c r="B31" s="25">
        <v>44569</v>
      </c>
      <c r="C31" s="25"/>
      <c r="D31" s="25">
        <v>43553</v>
      </c>
      <c r="E31" s="25">
        <v>43645</v>
      </c>
      <c r="G31" s="25">
        <v>44385</v>
      </c>
      <c r="H31" s="25">
        <v>44387</v>
      </c>
    </row>
    <row r="32" spans="1:11" x14ac:dyDescent="0.25">
      <c r="A32" s="25">
        <v>44568</v>
      </c>
      <c r="B32" s="25">
        <v>44570</v>
      </c>
      <c r="C32" s="25"/>
      <c r="D32" s="25">
        <v>43554</v>
      </c>
      <c r="E32" s="25">
        <v>43646</v>
      </c>
      <c r="G32" s="25">
        <v>44386</v>
      </c>
      <c r="H32" s="25">
        <v>44388</v>
      </c>
    </row>
    <row r="33" spans="1:8" x14ac:dyDescent="0.25">
      <c r="A33" s="25">
        <v>44569</v>
      </c>
      <c r="B33" s="25">
        <v>44571</v>
      </c>
      <c r="C33" s="25"/>
      <c r="D33" s="25">
        <v>43555</v>
      </c>
      <c r="E33" s="25">
        <v>43647</v>
      </c>
      <c r="G33" s="25">
        <v>44387</v>
      </c>
      <c r="H33" s="25">
        <v>44389</v>
      </c>
    </row>
    <row r="34" spans="1:8" x14ac:dyDescent="0.25">
      <c r="A34" s="25">
        <v>44570</v>
      </c>
      <c r="B34" s="25">
        <v>44572</v>
      </c>
      <c r="C34" s="25"/>
      <c r="D34" s="25">
        <v>43556</v>
      </c>
      <c r="E34" s="25">
        <v>43648</v>
      </c>
      <c r="G34" s="25">
        <v>44388</v>
      </c>
      <c r="H34" s="25">
        <v>44390</v>
      </c>
    </row>
    <row r="35" spans="1:8" x14ac:dyDescent="0.25">
      <c r="A35" s="25">
        <v>44571</v>
      </c>
      <c r="B35" s="25">
        <v>44573</v>
      </c>
      <c r="C35" s="25"/>
      <c r="D35" s="25">
        <v>43557</v>
      </c>
      <c r="E35" s="25">
        <v>43649</v>
      </c>
      <c r="G35" s="25">
        <v>44389</v>
      </c>
      <c r="H35" s="25">
        <v>44391</v>
      </c>
    </row>
    <row r="36" spans="1:8" x14ac:dyDescent="0.25">
      <c r="A36" s="25">
        <v>44572</v>
      </c>
      <c r="B36" s="25">
        <v>44574</v>
      </c>
      <c r="C36" s="25"/>
      <c r="D36" s="25">
        <v>43558</v>
      </c>
      <c r="E36" s="25">
        <v>43650</v>
      </c>
      <c r="G36" s="25">
        <v>44390</v>
      </c>
      <c r="H36" s="25">
        <v>44392</v>
      </c>
    </row>
    <row r="37" spans="1:8" x14ac:dyDescent="0.25">
      <c r="A37" s="25">
        <v>44573</v>
      </c>
      <c r="B37" s="25">
        <v>44575</v>
      </c>
      <c r="C37" s="25"/>
      <c r="D37" s="25">
        <v>43559</v>
      </c>
      <c r="E37" s="25">
        <v>43651</v>
      </c>
      <c r="G37" s="25">
        <v>44391</v>
      </c>
      <c r="H37" s="25">
        <v>44393</v>
      </c>
    </row>
    <row r="38" spans="1:8" x14ac:dyDescent="0.25">
      <c r="A38" s="25">
        <v>44574</v>
      </c>
      <c r="B38" s="25">
        <v>44576</v>
      </c>
      <c r="C38" s="25"/>
      <c r="D38" s="25">
        <v>43560</v>
      </c>
      <c r="E38" s="25">
        <v>43652</v>
      </c>
      <c r="G38" s="25">
        <v>44392</v>
      </c>
      <c r="H38" s="25">
        <v>44394</v>
      </c>
    </row>
    <row r="39" spans="1:8" x14ac:dyDescent="0.25">
      <c r="A39" s="25">
        <v>44575</v>
      </c>
      <c r="B39" s="25">
        <v>44577</v>
      </c>
      <c r="C39" s="25"/>
      <c r="D39" s="25">
        <v>43561</v>
      </c>
      <c r="E39" s="25">
        <v>43653</v>
      </c>
      <c r="G39" s="25">
        <v>44393</v>
      </c>
      <c r="H39" s="25">
        <v>44395</v>
      </c>
    </row>
    <row r="40" spans="1:8" x14ac:dyDescent="0.25">
      <c r="A40" s="25">
        <v>44576</v>
      </c>
      <c r="B40" s="25">
        <v>44578</v>
      </c>
      <c r="C40" s="25"/>
      <c r="D40" s="25">
        <v>43562</v>
      </c>
      <c r="E40" s="25">
        <v>43654</v>
      </c>
      <c r="G40" s="25">
        <v>44394</v>
      </c>
      <c r="H40" s="25">
        <v>44396</v>
      </c>
    </row>
    <row r="41" spans="1:8" x14ac:dyDescent="0.25">
      <c r="A41" s="25">
        <v>44577</v>
      </c>
      <c r="B41" s="25">
        <v>44579</v>
      </c>
      <c r="C41" s="25"/>
      <c r="D41" s="25">
        <v>43563</v>
      </c>
      <c r="E41" s="25">
        <v>43655</v>
      </c>
      <c r="G41" s="25">
        <v>44395</v>
      </c>
      <c r="H41" s="25">
        <v>44397</v>
      </c>
    </row>
    <row r="42" spans="1:8" x14ac:dyDescent="0.25">
      <c r="A42" s="25">
        <v>44578</v>
      </c>
      <c r="B42" s="25">
        <v>44580</v>
      </c>
      <c r="C42" s="25"/>
      <c r="D42" s="25">
        <v>43564</v>
      </c>
      <c r="E42" s="25">
        <v>43656</v>
      </c>
      <c r="G42" s="25">
        <v>44396</v>
      </c>
      <c r="H42" s="25">
        <v>44398</v>
      </c>
    </row>
    <row r="43" spans="1:8" x14ac:dyDescent="0.25">
      <c r="A43" s="25">
        <v>44579</v>
      </c>
      <c r="B43" s="25">
        <v>44581</v>
      </c>
      <c r="C43" s="25"/>
      <c r="D43" s="25">
        <v>43565</v>
      </c>
      <c r="E43" s="25">
        <v>43657</v>
      </c>
      <c r="G43" s="25">
        <v>44397</v>
      </c>
      <c r="H43" s="25">
        <v>44399</v>
      </c>
    </row>
    <row r="44" spans="1:8" x14ac:dyDescent="0.25">
      <c r="A44" s="25">
        <v>44580</v>
      </c>
      <c r="B44" s="25">
        <v>44582</v>
      </c>
      <c r="C44" s="25"/>
      <c r="D44" s="25">
        <v>43566</v>
      </c>
      <c r="E44" s="25">
        <v>43658</v>
      </c>
      <c r="G44" s="25">
        <v>44398</v>
      </c>
      <c r="H44" s="25">
        <v>44400</v>
      </c>
    </row>
    <row r="45" spans="1:8" x14ac:dyDescent="0.25">
      <c r="A45" s="25">
        <v>44581</v>
      </c>
      <c r="B45" s="25">
        <v>44583</v>
      </c>
      <c r="C45" s="25"/>
      <c r="D45" s="25">
        <v>43567</v>
      </c>
      <c r="E45" s="25">
        <v>43659</v>
      </c>
      <c r="G45" s="25">
        <v>44399</v>
      </c>
      <c r="H45" s="25">
        <v>44401</v>
      </c>
    </row>
    <row r="46" spans="1:8" x14ac:dyDescent="0.25">
      <c r="A46" s="25">
        <v>44582</v>
      </c>
      <c r="B46" s="25">
        <v>44584</v>
      </c>
      <c r="C46" s="25"/>
      <c r="D46" s="25">
        <v>43568</v>
      </c>
      <c r="E46" s="25">
        <v>43660</v>
      </c>
      <c r="G46" s="25">
        <v>44400</v>
      </c>
      <c r="H46" s="25">
        <v>44402</v>
      </c>
    </row>
    <row r="47" spans="1:8" x14ac:dyDescent="0.25">
      <c r="A47" s="25">
        <v>44583</v>
      </c>
      <c r="B47" s="25">
        <v>44585</v>
      </c>
      <c r="C47" s="25"/>
      <c r="D47" s="25">
        <v>43569</v>
      </c>
      <c r="E47" s="25">
        <v>43661</v>
      </c>
      <c r="G47" s="25">
        <v>44401</v>
      </c>
      <c r="H47" s="25">
        <v>44403</v>
      </c>
    </row>
    <row r="48" spans="1:8" x14ac:dyDescent="0.25">
      <c r="A48" s="25">
        <v>44584</v>
      </c>
      <c r="B48" s="25">
        <v>44586</v>
      </c>
      <c r="C48" s="25"/>
      <c r="D48" s="25">
        <v>43570</v>
      </c>
      <c r="E48" s="25">
        <v>43662</v>
      </c>
      <c r="G48" s="25">
        <v>44402</v>
      </c>
      <c r="H48" s="25">
        <v>44404</v>
      </c>
    </row>
    <row r="49" spans="1:8" x14ac:dyDescent="0.25">
      <c r="A49" s="25">
        <v>44585</v>
      </c>
      <c r="B49" s="25">
        <v>44587</v>
      </c>
      <c r="C49" s="25"/>
      <c r="D49" s="25">
        <v>43571</v>
      </c>
      <c r="E49" s="25">
        <v>43663</v>
      </c>
      <c r="G49" s="25">
        <v>44403</v>
      </c>
      <c r="H49" s="25">
        <v>44405</v>
      </c>
    </row>
    <row r="50" spans="1:8" x14ac:dyDescent="0.25">
      <c r="A50" s="25">
        <v>44586</v>
      </c>
      <c r="B50" s="25">
        <v>44588</v>
      </c>
      <c r="C50" s="25"/>
      <c r="D50" s="25">
        <v>43572</v>
      </c>
      <c r="E50" s="25">
        <v>43664</v>
      </c>
      <c r="G50" s="25">
        <v>44404</v>
      </c>
      <c r="H50" s="25">
        <v>44406</v>
      </c>
    </row>
    <row r="51" spans="1:8" x14ac:dyDescent="0.25">
      <c r="A51" s="25">
        <v>44587</v>
      </c>
      <c r="B51" s="25">
        <v>44589</v>
      </c>
      <c r="C51" s="25"/>
      <c r="D51" s="25">
        <v>43573</v>
      </c>
      <c r="E51" s="25">
        <v>43665</v>
      </c>
      <c r="G51" s="25">
        <v>44405</v>
      </c>
      <c r="H51" s="25">
        <v>44407</v>
      </c>
    </row>
    <row r="52" spans="1:8" x14ac:dyDescent="0.25">
      <c r="A52" s="25">
        <v>44588</v>
      </c>
      <c r="B52" s="25">
        <v>44590</v>
      </c>
      <c r="C52" s="25"/>
      <c r="D52" s="25">
        <v>43574</v>
      </c>
      <c r="E52" s="25">
        <v>43666</v>
      </c>
      <c r="G52" s="25">
        <v>44406</v>
      </c>
      <c r="H52" s="25">
        <v>44408</v>
      </c>
    </row>
    <row r="53" spans="1:8" x14ac:dyDescent="0.25">
      <c r="A53" s="25">
        <v>44589</v>
      </c>
      <c r="B53" s="25">
        <v>44591</v>
      </c>
      <c r="C53" s="25"/>
      <c r="D53" s="25">
        <v>43575</v>
      </c>
      <c r="E53" s="25">
        <v>43667</v>
      </c>
      <c r="G53" s="25">
        <v>44407</v>
      </c>
      <c r="H53" s="25">
        <v>44409</v>
      </c>
    </row>
    <row r="54" spans="1:8" x14ac:dyDescent="0.25">
      <c r="A54" s="25">
        <v>44590</v>
      </c>
      <c r="B54" s="25">
        <v>44592</v>
      </c>
      <c r="C54" s="25"/>
      <c r="D54" s="25">
        <v>43576</v>
      </c>
      <c r="E54" s="25">
        <v>43668</v>
      </c>
      <c r="G54" s="25">
        <v>44408</v>
      </c>
      <c r="H54" s="25">
        <v>44410</v>
      </c>
    </row>
    <row r="55" spans="1:8" x14ac:dyDescent="0.25">
      <c r="A55" s="25">
        <v>44591</v>
      </c>
      <c r="B55" s="25">
        <v>44593</v>
      </c>
      <c r="C55" s="25"/>
      <c r="D55" s="25">
        <v>43577</v>
      </c>
      <c r="E55" s="25">
        <v>43669</v>
      </c>
      <c r="G55" s="25">
        <v>44409</v>
      </c>
      <c r="H55" s="25">
        <v>44411</v>
      </c>
    </row>
    <row r="56" spans="1:8" x14ac:dyDescent="0.25">
      <c r="A56" s="25">
        <v>44592</v>
      </c>
      <c r="C56" s="25"/>
      <c r="D56" s="25">
        <v>43578</v>
      </c>
      <c r="E56" s="25">
        <v>43670</v>
      </c>
      <c r="G56" s="25">
        <v>44410</v>
      </c>
      <c r="H56" s="25">
        <v>44412</v>
      </c>
    </row>
    <row r="57" spans="1:8" x14ac:dyDescent="0.25">
      <c r="C57" s="25"/>
      <c r="D57" s="25">
        <v>43579</v>
      </c>
      <c r="E57" s="25">
        <v>43671</v>
      </c>
      <c r="G57" s="25">
        <v>44411</v>
      </c>
      <c r="H57" s="25">
        <v>44413</v>
      </c>
    </row>
    <row r="58" spans="1:8" x14ac:dyDescent="0.25">
      <c r="C58" s="25"/>
      <c r="D58" s="25">
        <v>43580</v>
      </c>
      <c r="E58" s="25">
        <v>43672</v>
      </c>
      <c r="G58" s="25">
        <v>44412</v>
      </c>
      <c r="H58" s="25">
        <v>44414</v>
      </c>
    </row>
    <row r="59" spans="1:8" x14ac:dyDescent="0.25">
      <c r="C59" s="25"/>
      <c r="D59" s="25">
        <v>43581</v>
      </c>
      <c r="E59" s="25">
        <v>43673</v>
      </c>
      <c r="G59" s="25">
        <v>44413</v>
      </c>
      <c r="H59" s="25">
        <v>44415</v>
      </c>
    </row>
    <row r="60" spans="1:8" x14ac:dyDescent="0.25">
      <c r="C60" s="25"/>
      <c r="D60" s="25">
        <v>43582</v>
      </c>
      <c r="E60" s="25">
        <v>43674</v>
      </c>
      <c r="G60" s="25">
        <v>44414</v>
      </c>
      <c r="H60" s="25">
        <v>44416</v>
      </c>
    </row>
    <row r="61" spans="1:8" x14ac:dyDescent="0.25">
      <c r="C61" s="25"/>
      <c r="D61" s="25">
        <v>43583</v>
      </c>
      <c r="E61" s="25">
        <v>43675</v>
      </c>
      <c r="G61" s="25">
        <v>44415</v>
      </c>
      <c r="H61" s="25">
        <v>44417</v>
      </c>
    </row>
    <row r="62" spans="1:8" x14ac:dyDescent="0.25">
      <c r="C62" s="25"/>
      <c r="D62" s="25">
        <v>43584</v>
      </c>
      <c r="E62" s="25">
        <v>43676</v>
      </c>
      <c r="G62" s="25">
        <v>44416</v>
      </c>
      <c r="H62" s="25">
        <v>44418</v>
      </c>
    </row>
    <row r="63" spans="1:8" x14ac:dyDescent="0.25">
      <c r="C63" s="25"/>
      <c r="D63" s="25">
        <v>43585</v>
      </c>
      <c r="E63" s="25">
        <v>43677</v>
      </c>
      <c r="G63" s="25">
        <v>44417</v>
      </c>
      <c r="H63" s="25">
        <v>44419</v>
      </c>
    </row>
    <row r="64" spans="1:8" x14ac:dyDescent="0.25">
      <c r="C64" s="25"/>
      <c r="D64" s="25">
        <v>43586</v>
      </c>
      <c r="E64" s="25">
        <v>43678</v>
      </c>
      <c r="G64" s="25">
        <v>44418</v>
      </c>
      <c r="H64" s="25">
        <v>44420</v>
      </c>
    </row>
    <row r="65" spans="3:8" x14ac:dyDescent="0.25">
      <c r="C65" s="25"/>
      <c r="D65" s="25">
        <v>43587</v>
      </c>
      <c r="E65" s="25">
        <v>43679</v>
      </c>
      <c r="G65" s="25">
        <v>44419</v>
      </c>
      <c r="H65" s="25">
        <v>44421</v>
      </c>
    </row>
    <row r="66" spans="3:8" x14ac:dyDescent="0.25">
      <c r="C66" s="25"/>
      <c r="D66" s="25">
        <v>43588</v>
      </c>
      <c r="E66" s="25">
        <v>43680</v>
      </c>
      <c r="G66" s="25">
        <v>44420</v>
      </c>
      <c r="H66" s="25">
        <v>44422</v>
      </c>
    </row>
    <row r="67" spans="3:8" x14ac:dyDescent="0.25">
      <c r="C67" s="25"/>
      <c r="D67" s="25">
        <v>43589</v>
      </c>
      <c r="E67" s="25">
        <v>43681</v>
      </c>
      <c r="G67" s="25">
        <v>44421</v>
      </c>
      <c r="H67" s="25">
        <v>44423</v>
      </c>
    </row>
    <row r="68" spans="3:8" x14ac:dyDescent="0.25">
      <c r="C68" s="25"/>
      <c r="D68" s="25">
        <v>43590</v>
      </c>
      <c r="E68" s="25">
        <v>43682</v>
      </c>
      <c r="G68" s="25">
        <v>44422</v>
      </c>
      <c r="H68" s="25">
        <v>44424</v>
      </c>
    </row>
    <row r="69" spans="3:8" x14ac:dyDescent="0.25">
      <c r="C69" s="25"/>
      <c r="D69" s="25">
        <v>43591</v>
      </c>
      <c r="E69" s="25">
        <v>43683</v>
      </c>
      <c r="G69" s="25">
        <v>44423</v>
      </c>
      <c r="H69" s="25">
        <v>44425</v>
      </c>
    </row>
    <row r="70" spans="3:8" x14ac:dyDescent="0.25">
      <c r="C70" s="25"/>
      <c r="D70" s="25">
        <v>43592</v>
      </c>
      <c r="E70" s="25">
        <v>43684</v>
      </c>
      <c r="G70" s="25">
        <v>44424</v>
      </c>
      <c r="H70" s="25">
        <v>44426</v>
      </c>
    </row>
    <row r="71" spans="3:8" x14ac:dyDescent="0.25">
      <c r="C71" s="25"/>
      <c r="D71" s="25">
        <v>43593</v>
      </c>
      <c r="E71" s="25">
        <v>43685</v>
      </c>
      <c r="G71" s="25">
        <v>44425</v>
      </c>
      <c r="H71" s="25">
        <v>44427</v>
      </c>
    </row>
    <row r="72" spans="3:8" x14ac:dyDescent="0.25">
      <c r="C72" s="25"/>
      <c r="D72" s="25">
        <v>43594</v>
      </c>
      <c r="E72" s="25">
        <v>43686</v>
      </c>
      <c r="G72" s="25">
        <v>44426</v>
      </c>
      <c r="H72" s="25">
        <v>44428</v>
      </c>
    </row>
    <row r="73" spans="3:8" x14ac:dyDescent="0.25">
      <c r="C73" s="25"/>
      <c r="D73" s="25">
        <v>43595</v>
      </c>
      <c r="E73" s="25">
        <v>43687</v>
      </c>
      <c r="G73" s="25">
        <v>44427</v>
      </c>
      <c r="H73" s="25">
        <v>44429</v>
      </c>
    </row>
    <row r="74" spans="3:8" x14ac:dyDescent="0.25">
      <c r="C74" s="25"/>
      <c r="D74" s="25">
        <v>43596</v>
      </c>
      <c r="E74" s="25">
        <v>43688</v>
      </c>
      <c r="G74" s="25">
        <v>44428</v>
      </c>
      <c r="H74" s="25">
        <v>44430</v>
      </c>
    </row>
    <row r="75" spans="3:8" x14ac:dyDescent="0.25">
      <c r="C75" s="25"/>
      <c r="D75" s="25">
        <v>43597</v>
      </c>
      <c r="E75" s="25">
        <v>43689</v>
      </c>
      <c r="G75" s="25">
        <v>44429</v>
      </c>
      <c r="H75" s="25">
        <v>44431</v>
      </c>
    </row>
    <row r="76" spans="3:8" x14ac:dyDescent="0.25">
      <c r="C76" s="25"/>
      <c r="D76" s="25">
        <v>43598</v>
      </c>
      <c r="E76" s="25">
        <v>43690</v>
      </c>
      <c r="G76" s="25">
        <v>44430</v>
      </c>
      <c r="H76" s="25">
        <v>44432</v>
      </c>
    </row>
    <row r="77" spans="3:8" x14ac:dyDescent="0.25">
      <c r="C77" s="25"/>
      <c r="D77" s="25">
        <v>43599</v>
      </c>
      <c r="E77" s="25">
        <v>43691</v>
      </c>
      <c r="G77" s="25">
        <v>44431</v>
      </c>
      <c r="H77" s="25">
        <v>44433</v>
      </c>
    </row>
    <row r="78" spans="3:8" x14ac:dyDescent="0.25">
      <c r="C78" s="25"/>
      <c r="D78" s="25">
        <v>43600</v>
      </c>
      <c r="E78" s="25">
        <v>43692</v>
      </c>
      <c r="G78" s="25">
        <v>44432</v>
      </c>
      <c r="H78" s="25">
        <v>44434</v>
      </c>
    </row>
    <row r="79" spans="3:8" x14ac:dyDescent="0.25">
      <c r="C79" s="25"/>
      <c r="D79" s="25">
        <v>43601</v>
      </c>
      <c r="E79" s="25">
        <v>43693</v>
      </c>
      <c r="G79" s="25">
        <v>44433</v>
      </c>
      <c r="H79" s="25">
        <v>44435</v>
      </c>
    </row>
    <row r="80" spans="3:8" x14ac:dyDescent="0.25">
      <c r="C80" s="25"/>
      <c r="D80" s="25">
        <v>43602</v>
      </c>
      <c r="E80" s="25">
        <v>43694</v>
      </c>
      <c r="G80" s="25">
        <v>44434</v>
      </c>
      <c r="H80" s="25">
        <v>44436</v>
      </c>
    </row>
    <row r="81" spans="3:8" x14ac:dyDescent="0.25">
      <c r="C81" s="25"/>
      <c r="D81" s="25">
        <v>43603</v>
      </c>
      <c r="E81" s="25">
        <v>43695</v>
      </c>
      <c r="G81" s="25">
        <v>44435</v>
      </c>
      <c r="H81" s="25">
        <v>44437</v>
      </c>
    </row>
    <row r="82" spans="3:8" x14ac:dyDescent="0.25">
      <c r="C82" s="25"/>
      <c r="D82" s="25">
        <v>43604</v>
      </c>
      <c r="E82" s="25">
        <v>43696</v>
      </c>
      <c r="G82" s="25">
        <v>44436</v>
      </c>
      <c r="H82" s="25">
        <v>44438</v>
      </c>
    </row>
    <row r="83" spans="3:8" x14ac:dyDescent="0.25">
      <c r="C83" s="25"/>
      <c r="D83" s="25">
        <v>43605</v>
      </c>
      <c r="E83" s="25">
        <v>43697</v>
      </c>
      <c r="G83" s="25">
        <v>44437</v>
      </c>
      <c r="H83" s="25">
        <v>44439</v>
      </c>
    </row>
    <row r="84" spans="3:8" x14ac:dyDescent="0.25">
      <c r="C84" s="25"/>
      <c r="D84" s="25">
        <v>43606</v>
      </c>
      <c r="E84" s="25">
        <v>43698</v>
      </c>
      <c r="G84" s="25">
        <v>44438</v>
      </c>
      <c r="H84" s="25">
        <v>44440</v>
      </c>
    </row>
    <row r="85" spans="3:8" x14ac:dyDescent="0.25">
      <c r="C85" s="25"/>
      <c r="D85" s="25">
        <v>43607</v>
      </c>
      <c r="E85" s="25">
        <v>43699</v>
      </c>
      <c r="G85" s="25">
        <v>44439</v>
      </c>
      <c r="H85" s="25">
        <v>44441</v>
      </c>
    </row>
    <row r="86" spans="3:8" x14ac:dyDescent="0.25">
      <c r="C86" s="25"/>
      <c r="D86" s="25">
        <v>43608</v>
      </c>
      <c r="E86" s="25">
        <v>43700</v>
      </c>
      <c r="G86" s="25">
        <v>44440</v>
      </c>
      <c r="H86" s="25">
        <v>44442</v>
      </c>
    </row>
    <row r="87" spans="3:8" x14ac:dyDescent="0.25">
      <c r="C87" s="25"/>
      <c r="D87" s="25">
        <v>43609</v>
      </c>
      <c r="E87" s="25">
        <v>43701</v>
      </c>
      <c r="G87" s="25">
        <v>44441</v>
      </c>
      <c r="H87" s="25">
        <v>44443</v>
      </c>
    </row>
    <row r="88" spans="3:8" x14ac:dyDescent="0.25">
      <c r="C88" s="25"/>
      <c r="D88" s="25">
        <v>43610</v>
      </c>
      <c r="E88" s="25">
        <v>43702</v>
      </c>
      <c r="G88" s="25">
        <v>44442</v>
      </c>
      <c r="H88" s="25">
        <v>44444</v>
      </c>
    </row>
    <row r="89" spans="3:8" x14ac:dyDescent="0.25">
      <c r="C89" s="25"/>
      <c r="D89" s="25">
        <v>43611</v>
      </c>
      <c r="E89" s="25">
        <v>43703</v>
      </c>
      <c r="G89" s="25">
        <v>44443</v>
      </c>
      <c r="H89" s="25">
        <v>44445</v>
      </c>
    </row>
    <row r="90" spans="3:8" x14ac:dyDescent="0.25">
      <c r="C90" s="25"/>
      <c r="D90" s="25">
        <v>43612</v>
      </c>
      <c r="E90" s="25">
        <v>43704</v>
      </c>
      <c r="G90" s="25">
        <v>44444</v>
      </c>
      <c r="H90" s="25">
        <v>44446</v>
      </c>
    </row>
    <row r="91" spans="3:8" x14ac:dyDescent="0.25">
      <c r="C91" s="25"/>
      <c r="D91" s="25">
        <v>43613</v>
      </c>
      <c r="E91" s="25">
        <v>43705</v>
      </c>
      <c r="G91" s="25">
        <v>44445</v>
      </c>
      <c r="H91" s="25">
        <v>44447</v>
      </c>
    </row>
    <row r="92" spans="3:8" x14ac:dyDescent="0.25">
      <c r="C92" s="25"/>
      <c r="D92" s="25">
        <v>43614</v>
      </c>
      <c r="E92" s="25">
        <v>43706</v>
      </c>
      <c r="G92" s="25">
        <v>44446</v>
      </c>
      <c r="H92" s="25">
        <v>44448</v>
      </c>
    </row>
    <row r="93" spans="3:8" x14ac:dyDescent="0.25">
      <c r="C93" s="25"/>
      <c r="D93" s="25">
        <v>43615</v>
      </c>
      <c r="E93" s="25">
        <v>43707</v>
      </c>
      <c r="G93" s="25">
        <v>44447</v>
      </c>
      <c r="H93" s="25">
        <v>44449</v>
      </c>
    </row>
    <row r="94" spans="3:8" x14ac:dyDescent="0.25">
      <c r="C94" s="25"/>
      <c r="D94" s="25">
        <v>43616</v>
      </c>
      <c r="E94" s="25">
        <v>43708</v>
      </c>
      <c r="G94" s="25">
        <v>44448</v>
      </c>
      <c r="H94" s="25">
        <v>44450</v>
      </c>
    </row>
    <row r="95" spans="3:8" x14ac:dyDescent="0.25">
      <c r="C95" s="25"/>
      <c r="D95" s="25">
        <v>43617</v>
      </c>
      <c r="E95" s="25">
        <v>43709</v>
      </c>
      <c r="G95" s="25">
        <v>44449</v>
      </c>
      <c r="H95" s="25">
        <v>44451</v>
      </c>
    </row>
    <row r="96" spans="3:8" x14ac:dyDescent="0.25">
      <c r="C96" s="25"/>
      <c r="D96" s="25">
        <v>43618</v>
      </c>
      <c r="E96" s="25">
        <v>43710</v>
      </c>
      <c r="G96" s="25">
        <v>44450</v>
      </c>
      <c r="H96" s="25">
        <v>44452</v>
      </c>
    </row>
    <row r="97" spans="3:8" x14ac:dyDescent="0.25">
      <c r="C97" s="25"/>
      <c r="D97" s="25">
        <v>43619</v>
      </c>
      <c r="E97" s="25">
        <v>43711</v>
      </c>
      <c r="G97" s="25">
        <v>44451</v>
      </c>
      <c r="H97" s="25">
        <v>44453</v>
      </c>
    </row>
    <row r="98" spans="3:8" x14ac:dyDescent="0.25">
      <c r="C98" s="25"/>
      <c r="D98" s="25">
        <v>43620</v>
      </c>
      <c r="E98" s="25">
        <v>43712</v>
      </c>
      <c r="G98" s="25">
        <v>44452</v>
      </c>
      <c r="H98" s="25">
        <v>44454</v>
      </c>
    </row>
    <row r="99" spans="3:8" x14ac:dyDescent="0.25">
      <c r="C99" s="25"/>
      <c r="D99" s="25">
        <v>43621</v>
      </c>
      <c r="E99" s="25">
        <v>43713</v>
      </c>
      <c r="G99" s="25">
        <v>44453</v>
      </c>
      <c r="H99" s="25">
        <v>44455</v>
      </c>
    </row>
    <row r="100" spans="3:8" x14ac:dyDescent="0.25">
      <c r="C100" s="25"/>
      <c r="D100" s="25">
        <v>43622</v>
      </c>
      <c r="E100" s="25">
        <v>43714</v>
      </c>
      <c r="G100" s="25">
        <v>44454</v>
      </c>
      <c r="H100" s="25">
        <v>44456</v>
      </c>
    </row>
    <row r="101" spans="3:8" x14ac:dyDescent="0.25">
      <c r="C101" s="25"/>
      <c r="D101" s="25">
        <v>43623</v>
      </c>
      <c r="E101" s="25">
        <v>43715</v>
      </c>
      <c r="G101" s="25">
        <v>44455</v>
      </c>
      <c r="H101" s="25">
        <v>44457</v>
      </c>
    </row>
    <row r="102" spans="3:8" x14ac:dyDescent="0.25">
      <c r="C102" s="25"/>
      <c r="D102" s="25">
        <v>43624</v>
      </c>
      <c r="E102" s="25">
        <v>43716</v>
      </c>
      <c r="G102" s="25">
        <v>44456</v>
      </c>
      <c r="H102" s="25">
        <v>44458</v>
      </c>
    </row>
    <row r="103" spans="3:8" x14ac:dyDescent="0.25">
      <c r="C103" s="25"/>
      <c r="D103" s="25">
        <v>43625</v>
      </c>
      <c r="E103" s="25">
        <v>43717</v>
      </c>
      <c r="G103" s="25">
        <v>44457</v>
      </c>
      <c r="H103" s="25">
        <v>44459</v>
      </c>
    </row>
    <row r="104" spans="3:8" x14ac:dyDescent="0.25">
      <c r="C104" s="25"/>
      <c r="D104" s="25">
        <v>43626</v>
      </c>
      <c r="E104" s="25">
        <v>43718</v>
      </c>
      <c r="G104" s="25">
        <v>44458</v>
      </c>
      <c r="H104" s="25">
        <v>44460</v>
      </c>
    </row>
    <row r="105" spans="3:8" x14ac:dyDescent="0.25">
      <c r="C105" s="25"/>
      <c r="D105" s="25">
        <v>43627</v>
      </c>
      <c r="E105" s="25">
        <v>43719</v>
      </c>
      <c r="G105" s="25">
        <v>44459</v>
      </c>
      <c r="H105" s="25">
        <v>44461</v>
      </c>
    </row>
    <row r="106" spans="3:8" x14ac:dyDescent="0.25">
      <c r="C106" s="25"/>
      <c r="D106" s="25">
        <v>43628</v>
      </c>
      <c r="E106" s="25">
        <v>43720</v>
      </c>
      <c r="G106" s="25">
        <v>44460</v>
      </c>
      <c r="H106" s="25">
        <v>44462</v>
      </c>
    </row>
    <row r="107" spans="3:8" x14ac:dyDescent="0.25">
      <c r="C107" s="25"/>
      <c r="D107" s="25">
        <v>43629</v>
      </c>
      <c r="E107" s="25">
        <v>43721</v>
      </c>
      <c r="G107" s="25">
        <v>44461</v>
      </c>
      <c r="H107" s="25">
        <v>44463</v>
      </c>
    </row>
    <row r="108" spans="3:8" x14ac:dyDescent="0.25">
      <c r="C108" s="25"/>
      <c r="D108" s="25">
        <v>43630</v>
      </c>
      <c r="E108" s="25">
        <v>43722</v>
      </c>
      <c r="G108" s="25">
        <v>44462</v>
      </c>
      <c r="H108" s="25">
        <v>44464</v>
      </c>
    </row>
    <row r="109" spans="3:8" x14ac:dyDescent="0.25">
      <c r="C109" s="25"/>
      <c r="D109" s="25">
        <v>43631</v>
      </c>
      <c r="E109" s="25">
        <v>43723</v>
      </c>
      <c r="G109" s="25">
        <v>44463</v>
      </c>
      <c r="H109" s="25">
        <v>44465</v>
      </c>
    </row>
    <row r="110" spans="3:8" x14ac:dyDescent="0.25">
      <c r="C110" s="25"/>
      <c r="D110" s="25">
        <v>43632</v>
      </c>
      <c r="E110" s="25">
        <v>43724</v>
      </c>
      <c r="G110" s="25">
        <v>44464</v>
      </c>
      <c r="H110" s="25">
        <v>44466</v>
      </c>
    </row>
    <row r="111" spans="3:8" x14ac:dyDescent="0.25">
      <c r="C111" s="25"/>
      <c r="D111" s="25">
        <v>43633</v>
      </c>
      <c r="E111" s="25">
        <v>43725</v>
      </c>
      <c r="G111" s="25">
        <v>44465</v>
      </c>
      <c r="H111" s="25">
        <v>44467</v>
      </c>
    </row>
    <row r="112" spans="3:8" x14ac:dyDescent="0.25">
      <c r="C112" s="25"/>
      <c r="D112" s="25">
        <v>43634</v>
      </c>
      <c r="E112" s="25">
        <v>43726</v>
      </c>
      <c r="G112" s="25">
        <v>44466</v>
      </c>
      <c r="H112" s="25">
        <v>44468</v>
      </c>
    </row>
    <row r="113" spans="3:8" x14ac:dyDescent="0.25">
      <c r="C113" s="25"/>
      <c r="D113" s="25">
        <v>43635</v>
      </c>
      <c r="E113" s="25">
        <v>43727</v>
      </c>
      <c r="G113" s="25">
        <v>44467</v>
      </c>
      <c r="H113" s="25">
        <v>44469</v>
      </c>
    </row>
    <row r="114" spans="3:8" x14ac:dyDescent="0.25">
      <c r="C114" s="25"/>
      <c r="D114" s="25">
        <v>43636</v>
      </c>
      <c r="E114" s="25">
        <v>43728</v>
      </c>
      <c r="G114" s="25">
        <v>44468</v>
      </c>
      <c r="H114" s="25">
        <v>44470</v>
      </c>
    </row>
    <row r="115" spans="3:8" x14ac:dyDescent="0.25">
      <c r="C115" s="25"/>
      <c r="D115" s="25">
        <v>43637</v>
      </c>
      <c r="E115" s="25">
        <v>43729</v>
      </c>
      <c r="G115" s="25">
        <v>44469</v>
      </c>
      <c r="H115" s="25">
        <v>44471</v>
      </c>
    </row>
    <row r="116" spans="3:8" x14ac:dyDescent="0.25">
      <c r="C116" s="25"/>
      <c r="D116" s="25">
        <v>43638</v>
      </c>
      <c r="E116" s="25">
        <v>43730</v>
      </c>
      <c r="G116" s="25">
        <v>44470</v>
      </c>
      <c r="H116" s="25">
        <v>44472</v>
      </c>
    </row>
    <row r="117" spans="3:8" x14ac:dyDescent="0.25">
      <c r="C117" s="25"/>
      <c r="D117" s="25">
        <v>43639</v>
      </c>
      <c r="E117" s="25">
        <v>43731</v>
      </c>
      <c r="G117" s="25">
        <v>44471</v>
      </c>
      <c r="H117" s="25">
        <v>44473</v>
      </c>
    </row>
    <row r="118" spans="3:8" x14ac:dyDescent="0.25">
      <c r="C118" s="25"/>
      <c r="D118" s="25">
        <v>43640</v>
      </c>
      <c r="E118" s="25">
        <v>43732</v>
      </c>
      <c r="G118" s="25">
        <v>44472</v>
      </c>
      <c r="H118" s="25">
        <v>44474</v>
      </c>
    </row>
    <row r="119" spans="3:8" x14ac:dyDescent="0.25">
      <c r="C119" s="25"/>
      <c r="D119" s="25">
        <v>43641</v>
      </c>
      <c r="E119" s="25">
        <v>43733</v>
      </c>
      <c r="G119" s="25">
        <v>44473</v>
      </c>
      <c r="H119" s="25">
        <v>44475</v>
      </c>
    </row>
    <row r="120" spans="3:8" x14ac:dyDescent="0.25">
      <c r="C120" s="25"/>
      <c r="D120" s="25">
        <v>43642</v>
      </c>
      <c r="E120" s="25">
        <v>43734</v>
      </c>
      <c r="G120" s="25">
        <v>44474</v>
      </c>
      <c r="H120" s="25">
        <v>44476</v>
      </c>
    </row>
    <row r="121" spans="3:8" x14ac:dyDescent="0.25">
      <c r="C121" s="25"/>
      <c r="D121" s="25">
        <v>43643</v>
      </c>
      <c r="E121" s="25">
        <v>43735</v>
      </c>
      <c r="G121" s="25">
        <v>44475</v>
      </c>
      <c r="H121" s="25">
        <v>44477</v>
      </c>
    </row>
    <row r="122" spans="3:8" x14ac:dyDescent="0.25">
      <c r="C122" s="25"/>
      <c r="D122" s="25">
        <v>43644</v>
      </c>
      <c r="E122" s="25">
        <v>43736</v>
      </c>
      <c r="G122" s="25">
        <v>44476</v>
      </c>
      <c r="H122" s="25">
        <v>44478</v>
      </c>
    </row>
    <row r="123" spans="3:8" x14ac:dyDescent="0.25">
      <c r="C123" s="25"/>
      <c r="D123" s="25">
        <v>43645</v>
      </c>
      <c r="E123" s="25">
        <v>43737</v>
      </c>
      <c r="G123" s="25">
        <v>44477</v>
      </c>
      <c r="H123" s="25">
        <v>44479</v>
      </c>
    </row>
    <row r="124" spans="3:8" x14ac:dyDescent="0.25">
      <c r="C124" s="25"/>
      <c r="D124" s="25">
        <v>43646</v>
      </c>
      <c r="E124" s="25">
        <v>43738</v>
      </c>
      <c r="G124" s="25">
        <v>44478</v>
      </c>
      <c r="H124" s="25">
        <v>44480</v>
      </c>
    </row>
    <row r="125" spans="3:8" x14ac:dyDescent="0.25">
      <c r="C125" s="25"/>
      <c r="D125" s="25">
        <v>43647</v>
      </c>
      <c r="E125" s="25">
        <v>43739</v>
      </c>
      <c r="G125" s="25">
        <v>44479</v>
      </c>
      <c r="H125" s="25">
        <v>44481</v>
      </c>
    </row>
    <row r="126" spans="3:8" x14ac:dyDescent="0.25">
      <c r="C126" s="25"/>
      <c r="D126" s="25">
        <v>43648</v>
      </c>
      <c r="E126" s="25">
        <v>43740</v>
      </c>
      <c r="G126" s="25">
        <v>44480</v>
      </c>
      <c r="H126" s="25">
        <v>44482</v>
      </c>
    </row>
    <row r="127" spans="3:8" x14ac:dyDescent="0.25">
      <c r="C127" s="25"/>
      <c r="D127" s="25">
        <v>43649</v>
      </c>
      <c r="E127" s="25">
        <v>43741</v>
      </c>
      <c r="G127" s="25">
        <v>44481</v>
      </c>
      <c r="H127" s="25">
        <v>44483</v>
      </c>
    </row>
    <row r="128" spans="3:8" x14ac:dyDescent="0.25">
      <c r="C128" s="25"/>
      <c r="D128" s="25">
        <v>43650</v>
      </c>
      <c r="E128" s="25">
        <v>43742</v>
      </c>
      <c r="G128" s="25">
        <v>44482</v>
      </c>
      <c r="H128" s="25">
        <v>44484</v>
      </c>
    </row>
    <row r="129" spans="3:8" x14ac:dyDescent="0.25">
      <c r="C129" s="25"/>
      <c r="D129" s="25">
        <v>43651</v>
      </c>
      <c r="E129" s="25">
        <v>43743</v>
      </c>
      <c r="G129" s="25">
        <v>44483</v>
      </c>
      <c r="H129" s="25">
        <v>44485</v>
      </c>
    </row>
    <row r="130" spans="3:8" x14ac:dyDescent="0.25">
      <c r="C130" s="25"/>
      <c r="D130" s="25">
        <v>43652</v>
      </c>
      <c r="E130" s="25">
        <v>43744</v>
      </c>
      <c r="G130" s="25">
        <v>44484</v>
      </c>
      <c r="H130" s="25">
        <v>44486</v>
      </c>
    </row>
    <row r="131" spans="3:8" x14ac:dyDescent="0.25">
      <c r="C131" s="25"/>
      <c r="D131" s="25">
        <v>43653</v>
      </c>
      <c r="E131" s="25">
        <v>43745</v>
      </c>
      <c r="G131" s="25">
        <v>44485</v>
      </c>
      <c r="H131" s="25">
        <v>44487</v>
      </c>
    </row>
    <row r="132" spans="3:8" x14ac:dyDescent="0.25">
      <c r="C132" s="25"/>
      <c r="D132" s="25">
        <v>43654</v>
      </c>
      <c r="E132" s="25">
        <v>43746</v>
      </c>
      <c r="G132" s="25">
        <v>44486</v>
      </c>
      <c r="H132" s="25">
        <v>44488</v>
      </c>
    </row>
    <row r="133" spans="3:8" x14ac:dyDescent="0.25">
      <c r="C133" s="25"/>
      <c r="D133" s="25">
        <v>43655</v>
      </c>
      <c r="E133" s="25">
        <v>43747</v>
      </c>
      <c r="G133" s="25">
        <v>44487</v>
      </c>
      <c r="H133" s="25">
        <v>44489</v>
      </c>
    </row>
    <row r="134" spans="3:8" x14ac:dyDescent="0.25">
      <c r="C134" s="25"/>
      <c r="D134" s="25">
        <v>43656</v>
      </c>
      <c r="E134" s="25">
        <v>43748</v>
      </c>
      <c r="G134" s="25">
        <v>44488</v>
      </c>
      <c r="H134" s="25">
        <v>44490</v>
      </c>
    </row>
    <row r="135" spans="3:8" x14ac:dyDescent="0.25">
      <c r="C135" s="25"/>
      <c r="D135" s="25">
        <v>43657</v>
      </c>
      <c r="E135" s="25">
        <v>43749</v>
      </c>
      <c r="G135" s="25">
        <v>44489</v>
      </c>
      <c r="H135" s="25">
        <v>44491</v>
      </c>
    </row>
    <row r="136" spans="3:8" x14ac:dyDescent="0.25">
      <c r="C136" s="25"/>
      <c r="D136" s="25">
        <v>43658</v>
      </c>
      <c r="E136" s="25">
        <v>43750</v>
      </c>
      <c r="G136" s="25">
        <v>44490</v>
      </c>
      <c r="H136" s="25">
        <v>44492</v>
      </c>
    </row>
    <row r="137" spans="3:8" x14ac:dyDescent="0.25">
      <c r="C137" s="25"/>
      <c r="D137" s="25">
        <v>43659</v>
      </c>
      <c r="E137" s="25">
        <v>43751</v>
      </c>
      <c r="G137" s="25">
        <v>44491</v>
      </c>
      <c r="H137" s="25">
        <v>44493</v>
      </c>
    </row>
    <row r="138" spans="3:8" x14ac:dyDescent="0.25">
      <c r="C138" s="25"/>
      <c r="D138" s="25">
        <v>43660</v>
      </c>
      <c r="E138" s="25">
        <v>43752</v>
      </c>
      <c r="G138" s="25">
        <v>44492</v>
      </c>
      <c r="H138" s="25">
        <v>44494</v>
      </c>
    </row>
    <row r="139" spans="3:8" x14ac:dyDescent="0.25">
      <c r="C139" s="25"/>
      <c r="D139" s="25">
        <v>43661</v>
      </c>
      <c r="E139" s="25">
        <v>43753</v>
      </c>
      <c r="G139" s="25">
        <v>44493</v>
      </c>
      <c r="H139" s="25">
        <v>44495</v>
      </c>
    </row>
    <row r="140" spans="3:8" x14ac:dyDescent="0.25">
      <c r="C140" s="25"/>
      <c r="D140" s="25">
        <v>43662</v>
      </c>
      <c r="E140" s="25">
        <v>43754</v>
      </c>
      <c r="G140" s="25">
        <v>44494</v>
      </c>
      <c r="H140" s="25">
        <v>44496</v>
      </c>
    </row>
    <row r="141" spans="3:8" x14ac:dyDescent="0.25">
      <c r="C141" s="25"/>
      <c r="D141" s="25">
        <v>43663</v>
      </c>
      <c r="E141" s="25">
        <v>43755</v>
      </c>
      <c r="G141" s="25">
        <v>44495</v>
      </c>
      <c r="H141" s="25">
        <v>44497</v>
      </c>
    </row>
    <row r="142" spans="3:8" x14ac:dyDescent="0.25">
      <c r="C142" s="25"/>
      <c r="D142" s="25">
        <v>43664</v>
      </c>
      <c r="E142" s="25">
        <v>43756</v>
      </c>
      <c r="G142" s="25">
        <v>44496</v>
      </c>
      <c r="H142" s="25">
        <v>44498</v>
      </c>
    </row>
    <row r="143" spans="3:8" x14ac:dyDescent="0.25">
      <c r="C143" s="25"/>
      <c r="D143" s="25">
        <v>43665</v>
      </c>
      <c r="E143" s="25">
        <v>43757</v>
      </c>
      <c r="G143" s="25">
        <v>44497</v>
      </c>
      <c r="H143" s="25">
        <v>44499</v>
      </c>
    </row>
    <row r="144" spans="3:8" x14ac:dyDescent="0.25">
      <c r="C144" s="25"/>
      <c r="D144" s="25">
        <v>43666</v>
      </c>
      <c r="E144" s="25">
        <v>43758</v>
      </c>
      <c r="G144" s="25">
        <v>44498</v>
      </c>
      <c r="H144" s="25">
        <v>44500</v>
      </c>
    </row>
    <row r="145" spans="3:8" x14ac:dyDescent="0.25">
      <c r="C145" s="25"/>
      <c r="D145" s="25">
        <v>43667</v>
      </c>
      <c r="E145" s="25">
        <v>43759</v>
      </c>
      <c r="G145" s="25">
        <v>44499</v>
      </c>
      <c r="H145" s="25">
        <v>44501</v>
      </c>
    </row>
    <row r="146" spans="3:8" x14ac:dyDescent="0.25">
      <c r="C146" s="25"/>
      <c r="D146" s="25">
        <v>43668</v>
      </c>
      <c r="E146" s="25">
        <v>43760</v>
      </c>
      <c r="G146" s="25">
        <v>44500</v>
      </c>
      <c r="H146" s="25">
        <v>44502</v>
      </c>
    </row>
    <row r="147" spans="3:8" x14ac:dyDescent="0.25">
      <c r="C147" s="25"/>
      <c r="D147" s="25">
        <v>43669</v>
      </c>
      <c r="E147" s="25">
        <v>43761</v>
      </c>
      <c r="G147" s="25">
        <v>44501</v>
      </c>
      <c r="H147" s="25">
        <v>44503</v>
      </c>
    </row>
    <row r="148" spans="3:8" x14ac:dyDescent="0.25">
      <c r="C148" s="25"/>
      <c r="D148" s="25">
        <v>43670</v>
      </c>
      <c r="E148" s="25">
        <v>43762</v>
      </c>
      <c r="G148" s="25">
        <v>44502</v>
      </c>
      <c r="H148" s="25">
        <v>44504</v>
      </c>
    </row>
    <row r="149" spans="3:8" x14ac:dyDescent="0.25">
      <c r="C149" s="25"/>
      <c r="D149" s="25">
        <v>43671</v>
      </c>
      <c r="E149" s="25">
        <v>43763</v>
      </c>
      <c r="G149" s="25">
        <v>44503</v>
      </c>
      <c r="H149" s="25">
        <v>44505</v>
      </c>
    </row>
    <row r="150" spans="3:8" x14ac:dyDescent="0.25">
      <c r="C150" s="25"/>
      <c r="D150" s="25">
        <v>43672</v>
      </c>
      <c r="E150" s="25">
        <v>43764</v>
      </c>
      <c r="G150" s="25">
        <v>44504</v>
      </c>
      <c r="H150" s="25">
        <v>44506</v>
      </c>
    </row>
    <row r="151" spans="3:8" x14ac:dyDescent="0.25">
      <c r="C151" s="25"/>
      <c r="D151" s="25">
        <v>43673</v>
      </c>
      <c r="E151" s="25">
        <v>43765</v>
      </c>
      <c r="G151" s="25">
        <v>44505</v>
      </c>
      <c r="H151" s="25">
        <v>44507</v>
      </c>
    </row>
    <row r="152" spans="3:8" x14ac:dyDescent="0.25">
      <c r="C152" s="25"/>
      <c r="D152" s="25">
        <v>43674</v>
      </c>
      <c r="E152" s="25">
        <v>43766</v>
      </c>
      <c r="G152" s="25">
        <v>44506</v>
      </c>
      <c r="H152" s="25">
        <v>44508</v>
      </c>
    </row>
    <row r="153" spans="3:8" x14ac:dyDescent="0.25">
      <c r="C153" s="25"/>
      <c r="D153" s="25">
        <v>43675</v>
      </c>
      <c r="E153" s="25">
        <v>43767</v>
      </c>
      <c r="G153" s="25">
        <v>44507</v>
      </c>
      <c r="H153" s="25">
        <v>44509</v>
      </c>
    </row>
    <row r="154" spans="3:8" x14ac:dyDescent="0.25">
      <c r="C154" s="25"/>
      <c r="D154" s="25">
        <v>43676</v>
      </c>
      <c r="E154" s="25">
        <v>43768</v>
      </c>
      <c r="G154" s="25">
        <v>44508</v>
      </c>
      <c r="H154" s="25">
        <v>44510</v>
      </c>
    </row>
    <row r="155" spans="3:8" x14ac:dyDescent="0.25">
      <c r="C155" s="25"/>
      <c r="D155" s="25">
        <v>43677</v>
      </c>
      <c r="E155" s="25">
        <v>43769</v>
      </c>
      <c r="G155" s="25">
        <v>44509</v>
      </c>
      <c r="H155" s="25">
        <v>44511</v>
      </c>
    </row>
    <row r="156" spans="3:8" x14ac:dyDescent="0.25">
      <c r="C156" s="25"/>
      <c r="D156" s="25">
        <v>43678</v>
      </c>
      <c r="E156" s="25">
        <v>43770</v>
      </c>
      <c r="G156" s="25">
        <v>44510</v>
      </c>
      <c r="H156" s="25">
        <v>44512</v>
      </c>
    </row>
    <row r="157" spans="3:8" x14ac:dyDescent="0.25">
      <c r="C157" s="25"/>
      <c r="D157" s="25">
        <v>43679</v>
      </c>
      <c r="E157" s="25">
        <v>43771</v>
      </c>
      <c r="G157" s="25">
        <v>44511</v>
      </c>
      <c r="H157" s="25">
        <v>44513</v>
      </c>
    </row>
    <row r="158" spans="3:8" x14ac:dyDescent="0.25">
      <c r="C158" s="25"/>
      <c r="D158" s="25">
        <v>43680</v>
      </c>
      <c r="E158" s="25">
        <v>43772</v>
      </c>
      <c r="G158" s="25">
        <v>44512</v>
      </c>
      <c r="H158" s="25">
        <v>44514</v>
      </c>
    </row>
    <row r="159" spans="3:8" x14ac:dyDescent="0.25">
      <c r="C159" s="25"/>
      <c r="D159" s="25">
        <v>43681</v>
      </c>
      <c r="E159" s="25">
        <v>43773</v>
      </c>
      <c r="G159" s="25">
        <v>44513</v>
      </c>
      <c r="H159" s="25">
        <v>44515</v>
      </c>
    </row>
    <row r="160" spans="3:8" x14ac:dyDescent="0.25">
      <c r="C160" s="25"/>
      <c r="D160" s="25">
        <v>43682</v>
      </c>
      <c r="E160" s="25">
        <v>43774</v>
      </c>
      <c r="G160" s="25">
        <v>44514</v>
      </c>
      <c r="H160" s="25">
        <v>44516</v>
      </c>
    </row>
    <row r="161" spans="3:8" x14ac:dyDescent="0.25">
      <c r="C161" s="25"/>
      <c r="D161" s="25">
        <v>43683</v>
      </c>
      <c r="E161" s="25">
        <v>43775</v>
      </c>
      <c r="G161" s="25">
        <v>44515</v>
      </c>
      <c r="H161" s="25">
        <v>44517</v>
      </c>
    </row>
    <row r="162" spans="3:8" x14ac:dyDescent="0.25">
      <c r="C162" s="25"/>
      <c r="D162" s="25">
        <v>43684</v>
      </c>
      <c r="E162" s="25">
        <v>43776</v>
      </c>
      <c r="G162" s="25">
        <v>44516</v>
      </c>
      <c r="H162" s="25">
        <v>44518</v>
      </c>
    </row>
    <row r="163" spans="3:8" x14ac:dyDescent="0.25">
      <c r="C163" s="25"/>
      <c r="D163" s="25">
        <v>43685</v>
      </c>
      <c r="E163" s="25">
        <v>43777</v>
      </c>
      <c r="G163" s="25">
        <v>44517</v>
      </c>
      <c r="H163" s="25">
        <v>44519</v>
      </c>
    </row>
    <row r="164" spans="3:8" x14ac:dyDescent="0.25">
      <c r="C164" s="25"/>
      <c r="D164" s="25">
        <v>43686</v>
      </c>
      <c r="E164" s="25">
        <v>43778</v>
      </c>
      <c r="G164" s="25">
        <v>44518</v>
      </c>
      <c r="H164" s="25">
        <v>44520</v>
      </c>
    </row>
    <row r="165" spans="3:8" x14ac:dyDescent="0.25">
      <c r="C165" s="25"/>
      <c r="D165" s="25">
        <v>43687</v>
      </c>
      <c r="E165" s="25">
        <v>43779</v>
      </c>
      <c r="G165" s="25">
        <v>44519</v>
      </c>
      <c r="H165" s="25">
        <v>44521</v>
      </c>
    </row>
    <row r="166" spans="3:8" x14ac:dyDescent="0.25">
      <c r="C166" s="25"/>
      <c r="D166" s="25">
        <v>43688</v>
      </c>
      <c r="E166" s="25">
        <v>43780</v>
      </c>
      <c r="G166" s="25">
        <v>44520</v>
      </c>
      <c r="H166" s="25">
        <v>44522</v>
      </c>
    </row>
    <row r="167" spans="3:8" x14ac:dyDescent="0.25">
      <c r="C167" s="25"/>
      <c r="D167" s="25">
        <v>43689</v>
      </c>
      <c r="E167" s="25">
        <v>43781</v>
      </c>
      <c r="G167" s="25">
        <v>44521</v>
      </c>
      <c r="H167" s="25">
        <v>44523</v>
      </c>
    </row>
    <row r="168" spans="3:8" x14ac:dyDescent="0.25">
      <c r="C168" s="25"/>
      <c r="D168" s="25">
        <v>43690</v>
      </c>
      <c r="E168" s="25">
        <v>43782</v>
      </c>
      <c r="G168" s="25">
        <v>44522</v>
      </c>
      <c r="H168" s="25">
        <v>44524</v>
      </c>
    </row>
    <row r="169" spans="3:8" x14ac:dyDescent="0.25">
      <c r="C169" s="25"/>
      <c r="D169" s="25">
        <v>43691</v>
      </c>
      <c r="E169" s="25">
        <v>43783</v>
      </c>
      <c r="G169" s="25">
        <v>44523</v>
      </c>
      <c r="H169" s="25">
        <v>44525</v>
      </c>
    </row>
    <row r="170" spans="3:8" x14ac:dyDescent="0.25">
      <c r="C170" s="25"/>
      <c r="D170" s="25">
        <v>43692</v>
      </c>
      <c r="E170" s="25">
        <v>43784</v>
      </c>
      <c r="G170" s="25">
        <v>44524</v>
      </c>
      <c r="H170" s="25">
        <v>44526</v>
      </c>
    </row>
    <row r="171" spans="3:8" x14ac:dyDescent="0.25">
      <c r="C171" s="25"/>
      <c r="D171" s="25">
        <v>43693</v>
      </c>
      <c r="E171" s="25">
        <v>43785</v>
      </c>
      <c r="G171" s="25">
        <v>44525</v>
      </c>
      <c r="H171" s="25">
        <v>44527</v>
      </c>
    </row>
    <row r="172" spans="3:8" x14ac:dyDescent="0.25">
      <c r="C172" s="25"/>
      <c r="D172" s="25">
        <v>43694</v>
      </c>
      <c r="E172" s="25">
        <v>43786</v>
      </c>
      <c r="G172" s="25">
        <v>44526</v>
      </c>
      <c r="H172" s="25">
        <v>44528</v>
      </c>
    </row>
    <row r="173" spans="3:8" x14ac:dyDescent="0.25">
      <c r="C173" s="25"/>
      <c r="D173" s="25">
        <v>43695</v>
      </c>
      <c r="E173" s="25">
        <v>43787</v>
      </c>
      <c r="G173" s="25">
        <v>44527</v>
      </c>
      <c r="H173" s="25">
        <v>44529</v>
      </c>
    </row>
    <row r="174" spans="3:8" x14ac:dyDescent="0.25">
      <c r="C174" s="25"/>
      <c r="D174" s="25">
        <v>43696</v>
      </c>
      <c r="E174" s="25">
        <v>43788</v>
      </c>
      <c r="G174" s="25">
        <v>44528</v>
      </c>
      <c r="H174" s="25">
        <v>44530</v>
      </c>
    </row>
    <row r="175" spans="3:8" x14ac:dyDescent="0.25">
      <c r="C175" s="25"/>
      <c r="D175" s="25">
        <v>43697</v>
      </c>
      <c r="E175" s="25">
        <v>43789</v>
      </c>
      <c r="G175" s="25">
        <v>44529</v>
      </c>
      <c r="H175" s="25">
        <v>44531</v>
      </c>
    </row>
    <row r="176" spans="3:8" x14ac:dyDescent="0.25">
      <c r="C176" s="25"/>
      <c r="D176" s="25">
        <v>43698</v>
      </c>
      <c r="E176" s="25">
        <v>43790</v>
      </c>
      <c r="G176" s="25">
        <v>44530</v>
      </c>
      <c r="H176" s="25">
        <v>44532</v>
      </c>
    </row>
    <row r="177" spans="3:8" x14ac:dyDescent="0.25">
      <c r="C177" s="25"/>
      <c r="D177" s="25">
        <v>43699</v>
      </c>
      <c r="E177" s="25">
        <v>43791</v>
      </c>
      <c r="G177" s="25">
        <v>44531</v>
      </c>
      <c r="H177" s="25">
        <v>44533</v>
      </c>
    </row>
    <row r="178" spans="3:8" x14ac:dyDescent="0.25">
      <c r="C178" s="25"/>
      <c r="D178" s="25">
        <v>43700</v>
      </c>
      <c r="E178" s="25">
        <v>43792</v>
      </c>
      <c r="G178" s="25">
        <v>44532</v>
      </c>
      <c r="H178" s="25">
        <v>44534</v>
      </c>
    </row>
    <row r="179" spans="3:8" x14ac:dyDescent="0.25">
      <c r="C179" s="25"/>
      <c r="D179" s="25">
        <v>43701</v>
      </c>
      <c r="E179" s="25">
        <v>43793</v>
      </c>
      <c r="G179" s="25">
        <v>44533</v>
      </c>
      <c r="H179" s="25">
        <v>44535</v>
      </c>
    </row>
    <row r="180" spans="3:8" x14ac:dyDescent="0.25">
      <c r="C180" s="25"/>
      <c r="D180" s="25">
        <v>43702</v>
      </c>
      <c r="E180" s="25">
        <v>43794</v>
      </c>
      <c r="G180" s="25">
        <v>44534</v>
      </c>
      <c r="H180" s="25">
        <v>44536</v>
      </c>
    </row>
    <row r="181" spans="3:8" x14ac:dyDescent="0.25">
      <c r="C181" s="25"/>
      <c r="D181" s="25">
        <v>43703</v>
      </c>
      <c r="E181" s="25">
        <v>43795</v>
      </c>
      <c r="G181" s="25">
        <v>44535</v>
      </c>
      <c r="H181" s="25">
        <v>44537</v>
      </c>
    </row>
    <row r="182" spans="3:8" x14ac:dyDescent="0.25">
      <c r="C182" s="25"/>
      <c r="D182" s="25">
        <v>43704</v>
      </c>
      <c r="E182" s="25">
        <v>43796</v>
      </c>
      <c r="G182" s="25">
        <v>44536</v>
      </c>
      <c r="H182" s="25">
        <v>44538</v>
      </c>
    </row>
    <row r="183" spans="3:8" x14ac:dyDescent="0.25">
      <c r="C183" s="25"/>
      <c r="D183" s="25">
        <v>43705</v>
      </c>
      <c r="E183" s="25">
        <v>43797</v>
      </c>
      <c r="G183" s="25">
        <v>44537</v>
      </c>
      <c r="H183" s="25">
        <v>44539</v>
      </c>
    </row>
    <row r="184" spans="3:8" x14ac:dyDescent="0.25">
      <c r="C184" s="25"/>
      <c r="D184" s="25">
        <v>43706</v>
      </c>
      <c r="E184" s="25">
        <v>43798</v>
      </c>
      <c r="G184" s="25">
        <v>44538</v>
      </c>
      <c r="H184" s="25">
        <v>44540</v>
      </c>
    </row>
    <row r="185" spans="3:8" x14ac:dyDescent="0.25">
      <c r="C185" s="25"/>
      <c r="D185" s="25">
        <v>43707</v>
      </c>
      <c r="E185" s="25">
        <v>43799</v>
      </c>
      <c r="G185" s="25">
        <v>44539</v>
      </c>
      <c r="H185" s="25">
        <v>44541</v>
      </c>
    </row>
    <row r="186" spans="3:8" x14ac:dyDescent="0.25">
      <c r="C186" s="25"/>
      <c r="D186" s="25">
        <v>43708</v>
      </c>
      <c r="E186" s="25">
        <v>43800</v>
      </c>
      <c r="G186" s="25">
        <v>44540</v>
      </c>
      <c r="H186" s="25">
        <v>44542</v>
      </c>
    </row>
    <row r="187" spans="3:8" x14ac:dyDescent="0.25">
      <c r="C187" s="25"/>
      <c r="D187" s="25">
        <v>43709</v>
      </c>
      <c r="E187" s="25">
        <v>43801</v>
      </c>
      <c r="G187" s="25">
        <v>44541</v>
      </c>
      <c r="H187" s="25">
        <v>44543</v>
      </c>
    </row>
    <row r="188" spans="3:8" x14ac:dyDescent="0.25">
      <c r="C188" s="25"/>
      <c r="D188" s="25">
        <v>43710</v>
      </c>
      <c r="E188" s="25">
        <v>43802</v>
      </c>
      <c r="G188" s="25">
        <v>44542</v>
      </c>
      <c r="H188" s="25">
        <v>44544</v>
      </c>
    </row>
    <row r="189" spans="3:8" x14ac:dyDescent="0.25">
      <c r="C189" s="25"/>
      <c r="D189" s="25">
        <v>43711</v>
      </c>
      <c r="E189" s="25">
        <v>43803</v>
      </c>
      <c r="G189" s="25">
        <v>44543</v>
      </c>
      <c r="H189" s="25">
        <v>44545</v>
      </c>
    </row>
    <row r="190" spans="3:8" x14ac:dyDescent="0.25">
      <c r="C190" s="25"/>
      <c r="D190" s="25">
        <v>43712</v>
      </c>
      <c r="E190" s="25">
        <v>43804</v>
      </c>
      <c r="G190" s="25">
        <v>44544</v>
      </c>
      <c r="H190" s="25">
        <v>44546</v>
      </c>
    </row>
    <row r="191" spans="3:8" x14ac:dyDescent="0.25">
      <c r="C191" s="25"/>
      <c r="D191" s="25">
        <v>43713</v>
      </c>
      <c r="E191" s="25">
        <v>43805</v>
      </c>
      <c r="G191" s="25">
        <v>44545</v>
      </c>
      <c r="H191" s="25">
        <v>44547</v>
      </c>
    </row>
    <row r="192" spans="3:8" x14ac:dyDescent="0.25">
      <c r="C192" s="25"/>
      <c r="D192" s="25">
        <v>43714</v>
      </c>
      <c r="E192" s="25">
        <v>43806</v>
      </c>
      <c r="G192" s="25">
        <v>44546</v>
      </c>
      <c r="H192" s="25">
        <v>44548</v>
      </c>
    </row>
    <row r="193" spans="3:8" x14ac:dyDescent="0.25">
      <c r="C193" s="25"/>
      <c r="D193" s="25">
        <v>43715</v>
      </c>
      <c r="E193" s="25">
        <v>43807</v>
      </c>
      <c r="G193" s="25">
        <v>44547</v>
      </c>
      <c r="H193" s="25">
        <v>44549</v>
      </c>
    </row>
    <row r="194" spans="3:8" x14ac:dyDescent="0.25">
      <c r="C194" s="25"/>
      <c r="D194" s="25">
        <v>43716</v>
      </c>
      <c r="E194" s="25">
        <v>43808</v>
      </c>
      <c r="G194" s="25">
        <v>44548</v>
      </c>
      <c r="H194" s="25">
        <v>44550</v>
      </c>
    </row>
    <row r="195" spans="3:8" x14ac:dyDescent="0.25">
      <c r="C195" s="25"/>
      <c r="D195" s="25">
        <v>43717</v>
      </c>
      <c r="E195" s="25">
        <v>43809</v>
      </c>
      <c r="G195" s="25">
        <v>44549</v>
      </c>
      <c r="H195" s="25">
        <v>44551</v>
      </c>
    </row>
    <row r="196" spans="3:8" x14ac:dyDescent="0.25">
      <c r="C196" s="25"/>
      <c r="D196" s="25">
        <v>43718</v>
      </c>
      <c r="E196" s="25">
        <v>43810</v>
      </c>
      <c r="G196" s="25">
        <v>44550</v>
      </c>
      <c r="H196" s="25">
        <v>44552</v>
      </c>
    </row>
    <row r="197" spans="3:8" x14ac:dyDescent="0.25">
      <c r="D197" s="25">
        <v>43719</v>
      </c>
      <c r="E197" s="25">
        <v>43811</v>
      </c>
      <c r="G197" s="25">
        <v>44551</v>
      </c>
      <c r="H197" s="25">
        <v>44553</v>
      </c>
    </row>
    <row r="198" spans="3:8" x14ac:dyDescent="0.25">
      <c r="D198" s="25">
        <v>43720</v>
      </c>
      <c r="E198" s="25">
        <v>43812</v>
      </c>
      <c r="G198" s="25">
        <v>44552</v>
      </c>
      <c r="H198" s="25">
        <v>44554</v>
      </c>
    </row>
    <row r="199" spans="3:8" x14ac:dyDescent="0.25">
      <c r="D199" s="25">
        <v>43721</v>
      </c>
      <c r="E199" s="25">
        <v>43813</v>
      </c>
      <c r="G199" s="25">
        <v>44553</v>
      </c>
      <c r="H199" s="25">
        <v>44555</v>
      </c>
    </row>
    <row r="200" spans="3:8" x14ac:dyDescent="0.25">
      <c r="D200" s="25">
        <v>43722</v>
      </c>
      <c r="E200" s="25">
        <v>43814</v>
      </c>
      <c r="G200" s="25">
        <v>44554</v>
      </c>
      <c r="H200" s="25">
        <v>44556</v>
      </c>
    </row>
    <row r="201" spans="3:8" x14ac:dyDescent="0.25">
      <c r="D201" s="25">
        <v>43723</v>
      </c>
      <c r="E201" s="25">
        <v>43815</v>
      </c>
      <c r="G201" s="25">
        <v>44555</v>
      </c>
      <c r="H201" s="25">
        <v>44557</v>
      </c>
    </row>
    <row r="202" spans="3:8" x14ac:dyDescent="0.25">
      <c r="D202" s="25">
        <v>43724</v>
      </c>
      <c r="E202" s="25">
        <v>43816</v>
      </c>
      <c r="G202" s="25">
        <v>44556</v>
      </c>
      <c r="H202" s="25">
        <v>44558</v>
      </c>
    </row>
    <row r="203" spans="3:8" x14ac:dyDescent="0.25">
      <c r="D203" s="25">
        <v>43725</v>
      </c>
      <c r="E203" s="25">
        <v>43817</v>
      </c>
      <c r="G203" s="25">
        <v>44557</v>
      </c>
      <c r="H203" s="25">
        <v>44559</v>
      </c>
    </row>
    <row r="204" spans="3:8" x14ac:dyDescent="0.25">
      <c r="D204" s="25">
        <v>43726</v>
      </c>
      <c r="E204" s="25">
        <v>43818</v>
      </c>
      <c r="G204" s="25">
        <v>44558</v>
      </c>
      <c r="H204" s="25">
        <v>44560</v>
      </c>
    </row>
    <row r="205" spans="3:8" x14ac:dyDescent="0.25">
      <c r="D205" s="25">
        <v>43727</v>
      </c>
      <c r="E205" s="25">
        <v>43819</v>
      </c>
      <c r="G205" s="25">
        <v>44559</v>
      </c>
      <c r="H205" s="25">
        <v>44561</v>
      </c>
    </row>
    <row r="206" spans="3:8" x14ac:dyDescent="0.25">
      <c r="D206" s="25">
        <v>43728</v>
      </c>
      <c r="E206" s="25">
        <v>43820</v>
      </c>
      <c r="G206" s="25">
        <v>44560</v>
      </c>
    </row>
    <row r="207" spans="3:8" x14ac:dyDescent="0.25">
      <c r="D207" s="25">
        <v>43729</v>
      </c>
      <c r="E207" s="25">
        <v>43821</v>
      </c>
      <c r="G207" s="25"/>
    </row>
    <row r="208" spans="3:8" x14ac:dyDescent="0.25">
      <c r="D208" s="25">
        <v>43730</v>
      </c>
      <c r="E208" s="25">
        <v>43822</v>
      </c>
      <c r="G208" s="25"/>
    </row>
    <row r="209" spans="4:7" x14ac:dyDescent="0.25">
      <c r="D209" s="25">
        <v>43731</v>
      </c>
      <c r="E209" s="25">
        <v>43823</v>
      </c>
      <c r="G209" s="25"/>
    </row>
    <row r="210" spans="4:7" x14ac:dyDescent="0.25">
      <c r="D210" s="25">
        <v>43732</v>
      </c>
      <c r="E210" s="25">
        <v>43824</v>
      </c>
      <c r="G210" s="25"/>
    </row>
    <row r="211" spans="4:7" x14ac:dyDescent="0.25">
      <c r="D211" s="25">
        <v>43733</v>
      </c>
      <c r="E211" s="25">
        <v>43825</v>
      </c>
      <c r="G211" s="25"/>
    </row>
    <row r="212" spans="4:7" x14ac:dyDescent="0.25">
      <c r="D212" s="25">
        <v>43734</v>
      </c>
      <c r="E212" s="25">
        <v>43826</v>
      </c>
      <c r="G212" s="25"/>
    </row>
    <row r="213" spans="4:7" x14ac:dyDescent="0.25">
      <c r="D213" s="25">
        <v>43735</v>
      </c>
      <c r="E213" s="25">
        <v>43827</v>
      </c>
      <c r="G213" s="25"/>
    </row>
    <row r="214" spans="4:7" x14ac:dyDescent="0.25">
      <c r="D214" s="25">
        <v>43736</v>
      </c>
      <c r="E214" s="25">
        <v>43828</v>
      </c>
      <c r="G214" s="25"/>
    </row>
    <row r="215" spans="4:7" x14ac:dyDescent="0.25">
      <c r="D215" s="25">
        <v>43737</v>
      </c>
      <c r="E215" s="25">
        <v>43829</v>
      </c>
      <c r="G215" s="25"/>
    </row>
    <row r="216" spans="4:7" x14ac:dyDescent="0.25">
      <c r="D216" s="25">
        <v>43738</v>
      </c>
      <c r="E216" s="25">
        <v>43830</v>
      </c>
      <c r="G216" s="25"/>
    </row>
    <row r="217" spans="4:7" x14ac:dyDescent="0.25">
      <c r="D217" s="25">
        <v>43739</v>
      </c>
      <c r="E217" s="25">
        <v>43831</v>
      </c>
      <c r="G217" s="25"/>
    </row>
    <row r="218" spans="4:7" x14ac:dyDescent="0.25">
      <c r="D218" s="25">
        <v>43740</v>
      </c>
      <c r="E218" s="25">
        <v>43832</v>
      </c>
      <c r="G218" s="25"/>
    </row>
    <row r="219" spans="4:7" x14ac:dyDescent="0.25">
      <c r="D219" s="25">
        <v>43741</v>
      </c>
      <c r="E219" s="25">
        <v>43833</v>
      </c>
      <c r="G219" s="25"/>
    </row>
    <row r="220" spans="4:7" x14ac:dyDescent="0.25">
      <c r="D220" s="25">
        <v>43742</v>
      </c>
      <c r="E220" s="25">
        <v>43834</v>
      </c>
      <c r="G220" s="25"/>
    </row>
    <row r="221" spans="4:7" x14ac:dyDescent="0.25">
      <c r="D221" s="25">
        <v>43743</v>
      </c>
      <c r="E221" s="25">
        <v>43835</v>
      </c>
      <c r="G221" s="25"/>
    </row>
    <row r="222" spans="4:7" x14ac:dyDescent="0.25">
      <c r="D222" s="25">
        <v>43744</v>
      </c>
      <c r="E222" s="25">
        <v>43836</v>
      </c>
      <c r="G222" s="25"/>
    </row>
    <row r="223" spans="4:7" x14ac:dyDescent="0.25">
      <c r="D223" s="25">
        <v>43745</v>
      </c>
      <c r="E223" s="25">
        <v>43837</v>
      </c>
      <c r="G223" s="25"/>
    </row>
    <row r="224" spans="4:7" x14ac:dyDescent="0.25">
      <c r="D224" s="25">
        <v>43746</v>
      </c>
      <c r="E224" s="25">
        <v>43838</v>
      </c>
      <c r="G224" s="25"/>
    </row>
    <row r="225" spans="4:7" x14ac:dyDescent="0.25">
      <c r="D225" s="25">
        <v>43747</v>
      </c>
      <c r="E225" s="25">
        <v>43839</v>
      </c>
      <c r="G225" s="25"/>
    </row>
    <row r="226" spans="4:7" x14ac:dyDescent="0.25">
      <c r="D226" s="25">
        <v>43748</v>
      </c>
      <c r="E226" s="25">
        <v>43840</v>
      </c>
      <c r="G226" s="25"/>
    </row>
    <row r="227" spans="4:7" x14ac:dyDescent="0.25">
      <c r="D227" s="25">
        <v>43749</v>
      </c>
      <c r="E227" s="25">
        <v>43841</v>
      </c>
      <c r="G227" s="25"/>
    </row>
    <row r="228" spans="4:7" x14ac:dyDescent="0.25">
      <c r="D228" s="25">
        <v>43750</v>
      </c>
      <c r="E228" s="25">
        <v>43842</v>
      </c>
      <c r="G228" s="25"/>
    </row>
    <row r="229" spans="4:7" x14ac:dyDescent="0.25">
      <c r="D229" s="25">
        <v>43751</v>
      </c>
      <c r="E229" s="25">
        <v>43843</v>
      </c>
      <c r="G229" s="25"/>
    </row>
    <row r="230" spans="4:7" x14ac:dyDescent="0.25">
      <c r="D230" s="25">
        <v>43752</v>
      </c>
      <c r="E230" s="25">
        <v>43844</v>
      </c>
      <c r="G230" s="25"/>
    </row>
    <row r="231" spans="4:7" x14ac:dyDescent="0.25">
      <c r="D231" s="25">
        <v>43753</v>
      </c>
      <c r="E231" s="25">
        <v>43845</v>
      </c>
      <c r="G231" s="25"/>
    </row>
    <row r="232" spans="4:7" x14ac:dyDescent="0.25">
      <c r="D232" s="25">
        <v>43754</v>
      </c>
      <c r="E232" s="25">
        <v>43846</v>
      </c>
      <c r="G232" s="25"/>
    </row>
    <row r="233" spans="4:7" x14ac:dyDescent="0.25">
      <c r="D233" s="25">
        <v>43755</v>
      </c>
      <c r="E233" s="25">
        <v>43847</v>
      </c>
      <c r="G233" s="25"/>
    </row>
    <row r="234" spans="4:7" x14ac:dyDescent="0.25">
      <c r="D234" s="25">
        <v>43756</v>
      </c>
      <c r="E234" s="25">
        <v>43848</v>
      </c>
      <c r="G234" s="25"/>
    </row>
    <row r="235" spans="4:7" x14ac:dyDescent="0.25">
      <c r="D235" s="25">
        <v>43757</v>
      </c>
      <c r="E235" s="25">
        <v>43849</v>
      </c>
      <c r="G235" s="25"/>
    </row>
    <row r="236" spans="4:7" x14ac:dyDescent="0.25">
      <c r="D236" s="25">
        <v>43758</v>
      </c>
      <c r="E236" s="25">
        <v>43850</v>
      </c>
      <c r="G236" s="25"/>
    </row>
    <row r="237" spans="4:7" x14ac:dyDescent="0.25">
      <c r="D237" s="25">
        <v>43759</v>
      </c>
      <c r="E237" s="25">
        <v>43851</v>
      </c>
      <c r="G237" s="25"/>
    </row>
    <row r="238" spans="4:7" x14ac:dyDescent="0.25">
      <c r="D238" s="25">
        <v>43760</v>
      </c>
      <c r="E238" s="25">
        <v>43852</v>
      </c>
      <c r="G238" s="25"/>
    </row>
    <row r="239" spans="4:7" x14ac:dyDescent="0.25">
      <c r="D239" s="25">
        <v>43761</v>
      </c>
      <c r="E239" s="25">
        <v>43853</v>
      </c>
      <c r="G239" s="25"/>
    </row>
    <row r="240" spans="4:7" x14ac:dyDescent="0.25">
      <c r="D240" s="25">
        <v>43762</v>
      </c>
      <c r="E240" s="25">
        <v>43854</v>
      </c>
      <c r="G240" s="25"/>
    </row>
    <row r="241" spans="4:7" x14ac:dyDescent="0.25">
      <c r="D241" s="25">
        <v>43763</v>
      </c>
      <c r="E241" s="25">
        <v>43855</v>
      </c>
      <c r="G241" s="25"/>
    </row>
    <row r="242" spans="4:7" x14ac:dyDescent="0.25">
      <c r="D242" s="25">
        <v>43764</v>
      </c>
      <c r="E242" s="25">
        <v>43856</v>
      </c>
      <c r="G242" s="25"/>
    </row>
    <row r="243" spans="4:7" x14ac:dyDescent="0.25">
      <c r="D243" s="25">
        <v>43765</v>
      </c>
      <c r="E243" s="25">
        <v>43857</v>
      </c>
      <c r="G243" s="25"/>
    </row>
    <row r="244" spans="4:7" x14ac:dyDescent="0.25">
      <c r="D244" s="25">
        <v>43766</v>
      </c>
      <c r="E244" s="25">
        <v>43858</v>
      </c>
      <c r="G244" s="25"/>
    </row>
    <row r="245" spans="4:7" x14ac:dyDescent="0.25">
      <c r="D245" s="25">
        <v>43767</v>
      </c>
      <c r="E245" s="25">
        <v>43859</v>
      </c>
      <c r="G245" s="25"/>
    </row>
    <row r="246" spans="4:7" x14ac:dyDescent="0.25">
      <c r="D246" s="25">
        <v>43768</v>
      </c>
      <c r="E246" s="25">
        <v>43860</v>
      </c>
      <c r="G246" s="25"/>
    </row>
    <row r="247" spans="4:7" x14ac:dyDescent="0.25">
      <c r="D247" s="25">
        <v>43769</v>
      </c>
      <c r="E247" s="25">
        <v>43861</v>
      </c>
      <c r="G247" s="25"/>
    </row>
    <row r="248" spans="4:7" x14ac:dyDescent="0.25">
      <c r="D248" s="25">
        <v>43770</v>
      </c>
      <c r="E248" s="25">
        <v>43862</v>
      </c>
      <c r="G248" s="25"/>
    </row>
    <row r="249" spans="4:7" x14ac:dyDescent="0.25">
      <c r="D249" s="25">
        <v>43771</v>
      </c>
      <c r="E249" s="25">
        <v>43863</v>
      </c>
      <c r="G249" s="25"/>
    </row>
    <row r="250" spans="4:7" x14ac:dyDescent="0.25">
      <c r="D250" s="25">
        <v>43772</v>
      </c>
      <c r="E250" s="25">
        <v>43864</v>
      </c>
      <c r="G250" s="25"/>
    </row>
    <row r="251" spans="4:7" x14ac:dyDescent="0.25">
      <c r="D251" s="25">
        <v>43773</v>
      </c>
      <c r="E251" s="25">
        <v>43865</v>
      </c>
      <c r="G251" s="25"/>
    </row>
    <row r="252" spans="4:7" x14ac:dyDescent="0.25">
      <c r="D252" s="25">
        <v>43774</v>
      </c>
      <c r="E252" s="25">
        <v>43866</v>
      </c>
      <c r="G252" s="25"/>
    </row>
    <row r="253" spans="4:7" x14ac:dyDescent="0.25">
      <c r="D253" s="25">
        <v>43775</v>
      </c>
      <c r="E253" s="25">
        <v>43867</v>
      </c>
      <c r="G253" s="25"/>
    </row>
    <row r="254" spans="4:7" x14ac:dyDescent="0.25">
      <c r="D254" s="25">
        <v>43776</v>
      </c>
      <c r="E254" s="25">
        <v>43868</v>
      </c>
      <c r="G254" s="25"/>
    </row>
    <row r="255" spans="4:7" x14ac:dyDescent="0.25">
      <c r="D255" s="25">
        <v>43777</v>
      </c>
      <c r="E255" s="25">
        <v>43869</v>
      </c>
      <c r="G255" s="25"/>
    </row>
    <row r="256" spans="4:7" x14ac:dyDescent="0.25">
      <c r="D256" s="25">
        <v>43778</v>
      </c>
      <c r="E256" s="25">
        <v>43870</v>
      </c>
      <c r="G256" s="25"/>
    </row>
    <row r="257" spans="4:7" x14ac:dyDescent="0.25">
      <c r="D257" s="25">
        <v>43779</v>
      </c>
      <c r="E257" s="25">
        <v>43871</v>
      </c>
      <c r="G257" s="25"/>
    </row>
    <row r="258" spans="4:7" x14ac:dyDescent="0.25">
      <c r="D258" s="25">
        <v>43780</v>
      </c>
      <c r="E258" s="25">
        <v>43872</v>
      </c>
      <c r="G258" s="25"/>
    </row>
    <row r="259" spans="4:7" x14ac:dyDescent="0.25">
      <c r="D259" s="25">
        <v>43781</v>
      </c>
      <c r="E259" s="25">
        <v>43873</v>
      </c>
      <c r="G259" s="25"/>
    </row>
    <row r="260" spans="4:7" x14ac:dyDescent="0.25">
      <c r="D260" s="25">
        <v>43782</v>
      </c>
      <c r="E260" s="25">
        <v>43874</v>
      </c>
      <c r="G260" s="25"/>
    </row>
    <row r="261" spans="4:7" x14ac:dyDescent="0.25">
      <c r="D261" s="25">
        <v>43783</v>
      </c>
      <c r="E261" s="25">
        <v>43875</v>
      </c>
      <c r="G261" s="25"/>
    </row>
    <row r="262" spans="4:7" x14ac:dyDescent="0.25">
      <c r="D262" s="25">
        <v>43784</v>
      </c>
      <c r="E262" s="25">
        <v>43876</v>
      </c>
      <c r="G262" s="25"/>
    </row>
    <row r="263" spans="4:7" x14ac:dyDescent="0.25">
      <c r="D263" s="25">
        <v>43785</v>
      </c>
      <c r="E263" s="25">
        <v>43877</v>
      </c>
      <c r="G263" s="25"/>
    </row>
    <row r="264" spans="4:7" x14ac:dyDescent="0.25">
      <c r="D264" s="25">
        <v>43786</v>
      </c>
      <c r="E264" s="25">
        <v>43878</v>
      </c>
      <c r="G264" s="25"/>
    </row>
    <row r="265" spans="4:7" x14ac:dyDescent="0.25">
      <c r="D265" s="25">
        <v>43787</v>
      </c>
      <c r="E265" s="25">
        <v>43879</v>
      </c>
      <c r="G265" s="25"/>
    </row>
    <row r="266" spans="4:7" x14ac:dyDescent="0.25">
      <c r="D266" s="25">
        <v>43788</v>
      </c>
      <c r="E266" s="25">
        <v>43880</v>
      </c>
      <c r="G266" s="25"/>
    </row>
    <row r="267" spans="4:7" x14ac:dyDescent="0.25">
      <c r="D267" s="25">
        <v>43789</v>
      </c>
      <c r="E267" s="25">
        <v>43881</v>
      </c>
      <c r="G267" s="25"/>
    </row>
    <row r="268" spans="4:7" x14ac:dyDescent="0.25">
      <c r="D268" s="25">
        <v>43790</v>
      </c>
      <c r="E268" s="25">
        <v>43882</v>
      </c>
      <c r="G268" s="25"/>
    </row>
    <row r="269" spans="4:7" x14ac:dyDescent="0.25">
      <c r="D269" s="25">
        <v>43791</v>
      </c>
      <c r="E269" s="25">
        <v>43883</v>
      </c>
      <c r="G269" s="25"/>
    </row>
    <row r="270" spans="4:7" x14ac:dyDescent="0.25">
      <c r="D270" s="25">
        <v>43792</v>
      </c>
      <c r="E270" s="25">
        <v>43884</v>
      </c>
      <c r="G270" s="25"/>
    </row>
    <row r="271" spans="4:7" x14ac:dyDescent="0.25">
      <c r="D271" s="25">
        <v>43793</v>
      </c>
      <c r="E271" s="25">
        <v>43885</v>
      </c>
      <c r="G271" s="25"/>
    </row>
    <row r="272" spans="4:7" x14ac:dyDescent="0.25">
      <c r="D272" s="25">
        <v>43794</v>
      </c>
      <c r="E272" s="25">
        <v>43886</v>
      </c>
      <c r="G272" s="25"/>
    </row>
    <row r="273" spans="4:7" x14ac:dyDescent="0.25">
      <c r="D273" s="25">
        <v>43795</v>
      </c>
      <c r="E273" s="25">
        <v>43887</v>
      </c>
      <c r="G273" s="25"/>
    </row>
    <row r="274" spans="4:7" x14ac:dyDescent="0.25">
      <c r="D274" s="25">
        <v>43796</v>
      </c>
      <c r="E274" s="25">
        <v>43888</v>
      </c>
      <c r="G274" s="25"/>
    </row>
    <row r="275" spans="4:7" x14ac:dyDescent="0.25">
      <c r="D275" s="25">
        <v>43797</v>
      </c>
      <c r="E275" s="25">
        <v>43889</v>
      </c>
      <c r="G275" s="25"/>
    </row>
    <row r="276" spans="4:7" x14ac:dyDescent="0.25">
      <c r="D276" s="25">
        <v>43798</v>
      </c>
      <c r="E276" s="25">
        <v>43890</v>
      </c>
      <c r="G276" s="25"/>
    </row>
    <row r="277" spans="4:7" x14ac:dyDescent="0.25">
      <c r="D277" s="25">
        <v>43799</v>
      </c>
      <c r="E277" s="25">
        <v>43891</v>
      </c>
      <c r="G277" s="25"/>
    </row>
    <row r="278" spans="4:7" x14ac:dyDescent="0.25">
      <c r="D278" s="25">
        <v>43800</v>
      </c>
      <c r="E278" s="25">
        <v>43892</v>
      </c>
      <c r="G278" s="25"/>
    </row>
    <row r="279" spans="4:7" x14ac:dyDescent="0.25">
      <c r="D279" s="25">
        <v>43801</v>
      </c>
      <c r="E279" s="25">
        <v>43893</v>
      </c>
      <c r="G279" s="25"/>
    </row>
    <row r="280" spans="4:7" x14ac:dyDescent="0.25">
      <c r="D280" s="25">
        <v>43802</v>
      </c>
      <c r="E280" s="25">
        <v>43894</v>
      </c>
      <c r="G280" s="25"/>
    </row>
    <row r="281" spans="4:7" x14ac:dyDescent="0.25">
      <c r="D281" s="25">
        <v>43803</v>
      </c>
      <c r="E281" s="25">
        <v>43895</v>
      </c>
      <c r="G281" s="25"/>
    </row>
    <row r="282" spans="4:7" x14ac:dyDescent="0.25">
      <c r="D282" s="25">
        <v>43804</v>
      </c>
      <c r="E282" s="25">
        <v>43896</v>
      </c>
      <c r="G282" s="25"/>
    </row>
    <row r="283" spans="4:7" x14ac:dyDescent="0.25">
      <c r="D283" s="25">
        <v>43805</v>
      </c>
      <c r="E283" s="25">
        <v>43897</v>
      </c>
      <c r="G283" s="25"/>
    </row>
    <row r="284" spans="4:7" x14ac:dyDescent="0.25">
      <c r="D284" s="25">
        <v>43806</v>
      </c>
      <c r="E284" s="25">
        <v>43898</v>
      </c>
      <c r="G284" s="25"/>
    </row>
    <row r="285" spans="4:7" x14ac:dyDescent="0.25">
      <c r="D285" s="25">
        <v>43807</v>
      </c>
      <c r="E285" s="25">
        <v>43899</v>
      </c>
      <c r="G285" s="25"/>
    </row>
    <row r="286" spans="4:7" x14ac:dyDescent="0.25">
      <c r="D286" s="25">
        <v>43808</v>
      </c>
      <c r="E286" s="25">
        <v>43900</v>
      </c>
      <c r="G286" s="25"/>
    </row>
    <row r="287" spans="4:7" x14ac:dyDescent="0.25">
      <c r="D287" s="25">
        <v>43809</v>
      </c>
      <c r="E287" s="25">
        <v>43901</v>
      </c>
      <c r="G287" s="25"/>
    </row>
    <row r="288" spans="4:7" x14ac:dyDescent="0.25">
      <c r="D288" s="25">
        <v>43810</v>
      </c>
      <c r="E288" s="25">
        <v>43902</v>
      </c>
      <c r="G288" s="25"/>
    </row>
    <row r="289" spans="4:7" x14ac:dyDescent="0.25">
      <c r="D289" s="25">
        <v>43811</v>
      </c>
      <c r="E289" s="25">
        <v>43903</v>
      </c>
      <c r="G289" s="25"/>
    </row>
    <row r="290" spans="4:7" x14ac:dyDescent="0.25">
      <c r="D290" s="25">
        <v>43812</v>
      </c>
      <c r="E290" s="25">
        <v>43904</v>
      </c>
      <c r="G290" s="25"/>
    </row>
    <row r="291" spans="4:7" x14ac:dyDescent="0.25">
      <c r="D291" s="25">
        <v>43813</v>
      </c>
      <c r="E291" s="25">
        <v>43905</v>
      </c>
      <c r="G291" s="25"/>
    </row>
    <row r="292" spans="4:7" x14ac:dyDescent="0.25">
      <c r="D292" s="25">
        <v>43814</v>
      </c>
      <c r="E292" s="25">
        <v>43906</v>
      </c>
      <c r="G292" s="25"/>
    </row>
    <row r="293" spans="4:7" x14ac:dyDescent="0.25">
      <c r="D293" s="25">
        <v>43815</v>
      </c>
      <c r="E293" s="25">
        <v>43907</v>
      </c>
      <c r="G293" s="25"/>
    </row>
    <row r="294" spans="4:7" x14ac:dyDescent="0.25">
      <c r="D294" s="25">
        <v>43816</v>
      </c>
      <c r="E294" s="25">
        <v>43908</v>
      </c>
      <c r="G294" s="25"/>
    </row>
    <row r="295" spans="4:7" x14ac:dyDescent="0.25">
      <c r="D295" s="25">
        <v>43817</v>
      </c>
      <c r="E295" s="25">
        <v>43909</v>
      </c>
      <c r="G295" s="25"/>
    </row>
    <row r="296" spans="4:7" x14ac:dyDescent="0.25">
      <c r="D296" s="25">
        <v>43818</v>
      </c>
      <c r="E296" s="25">
        <v>43910</v>
      </c>
      <c r="G296" s="25"/>
    </row>
    <row r="297" spans="4:7" x14ac:dyDescent="0.25">
      <c r="D297" s="25">
        <v>43819</v>
      </c>
      <c r="E297" s="25">
        <v>43911</v>
      </c>
      <c r="G297" s="25"/>
    </row>
    <row r="298" spans="4:7" x14ac:dyDescent="0.25">
      <c r="D298" s="25">
        <v>43820</v>
      </c>
      <c r="E298" s="25">
        <v>43912</v>
      </c>
      <c r="G298" s="25"/>
    </row>
    <row r="299" spans="4:7" x14ac:dyDescent="0.25">
      <c r="D299" s="25">
        <v>43821</v>
      </c>
      <c r="E299" s="25">
        <v>43913</v>
      </c>
      <c r="G299" s="25"/>
    </row>
    <row r="300" spans="4:7" x14ac:dyDescent="0.25">
      <c r="D300" s="25">
        <v>43822</v>
      </c>
      <c r="E300" s="25">
        <v>43914</v>
      </c>
      <c r="G300" s="25"/>
    </row>
    <row r="301" spans="4:7" x14ac:dyDescent="0.25">
      <c r="D301" s="25">
        <v>43823</v>
      </c>
      <c r="E301" s="25">
        <v>43915</v>
      </c>
      <c r="G301" s="25"/>
    </row>
    <row r="302" spans="4:7" x14ac:dyDescent="0.25">
      <c r="D302" s="25">
        <v>43824</v>
      </c>
      <c r="E302" s="25">
        <v>43916</v>
      </c>
      <c r="G302" s="25"/>
    </row>
    <row r="303" spans="4:7" x14ac:dyDescent="0.25">
      <c r="D303" s="25">
        <v>43825</v>
      </c>
      <c r="E303" s="25">
        <v>43917</v>
      </c>
      <c r="G303" s="25"/>
    </row>
    <row r="304" spans="4:7" x14ac:dyDescent="0.25">
      <c r="D304" s="25">
        <v>43826</v>
      </c>
      <c r="E304" s="25">
        <v>43918</v>
      </c>
      <c r="G304" s="25"/>
    </row>
    <row r="305" spans="4:7" x14ac:dyDescent="0.25">
      <c r="D305" s="25">
        <v>43827</v>
      </c>
      <c r="E305" s="25">
        <v>43919</v>
      </c>
      <c r="G305" s="25"/>
    </row>
    <row r="306" spans="4:7" x14ac:dyDescent="0.25">
      <c r="D306" s="25">
        <v>43828</v>
      </c>
      <c r="E306" s="25">
        <v>43920</v>
      </c>
      <c r="G306" s="25"/>
    </row>
    <row r="307" spans="4:7" x14ac:dyDescent="0.25">
      <c r="D307" s="25">
        <v>43829</v>
      </c>
      <c r="E307" s="25">
        <v>43921</v>
      </c>
      <c r="G307" s="25"/>
    </row>
    <row r="308" spans="4:7" x14ac:dyDescent="0.25">
      <c r="D308" s="25">
        <v>43830</v>
      </c>
      <c r="E308" s="25">
        <v>43922</v>
      </c>
      <c r="G308" s="25"/>
    </row>
    <row r="309" spans="4:7" x14ac:dyDescent="0.25">
      <c r="D309" s="25">
        <v>43831</v>
      </c>
      <c r="E309" s="25">
        <v>43923</v>
      </c>
      <c r="G309" s="25"/>
    </row>
    <row r="310" spans="4:7" x14ac:dyDescent="0.25">
      <c r="D310" s="25">
        <v>43832</v>
      </c>
      <c r="E310" s="25">
        <v>43924</v>
      </c>
      <c r="G310" s="25"/>
    </row>
    <row r="311" spans="4:7" x14ac:dyDescent="0.25">
      <c r="D311" s="25">
        <v>43833</v>
      </c>
      <c r="E311" s="25">
        <v>43925</v>
      </c>
      <c r="G311" s="25"/>
    </row>
    <row r="312" spans="4:7" x14ac:dyDescent="0.25">
      <c r="D312" s="25">
        <v>43834</v>
      </c>
      <c r="E312" s="25">
        <v>43926</v>
      </c>
      <c r="G312" s="25"/>
    </row>
    <row r="313" spans="4:7" x14ac:dyDescent="0.25">
      <c r="D313" s="25">
        <v>43835</v>
      </c>
      <c r="E313" s="25">
        <v>43927</v>
      </c>
      <c r="G313" s="25"/>
    </row>
    <row r="314" spans="4:7" x14ac:dyDescent="0.25">
      <c r="D314" s="25">
        <v>43836</v>
      </c>
      <c r="E314" s="25">
        <v>43928</v>
      </c>
      <c r="G314" s="25"/>
    </row>
    <row r="315" spans="4:7" x14ac:dyDescent="0.25">
      <c r="D315" s="25">
        <v>43837</v>
      </c>
      <c r="E315" s="25">
        <v>43929</v>
      </c>
      <c r="G315" s="25"/>
    </row>
    <row r="316" spans="4:7" x14ac:dyDescent="0.25">
      <c r="D316" s="25">
        <v>43838</v>
      </c>
      <c r="E316" s="25">
        <v>43930</v>
      </c>
      <c r="G316" s="25"/>
    </row>
    <row r="317" spans="4:7" x14ac:dyDescent="0.25">
      <c r="D317" s="25">
        <v>43839</v>
      </c>
      <c r="E317" s="25">
        <v>43931</v>
      </c>
      <c r="G317" s="25"/>
    </row>
    <row r="318" spans="4:7" x14ac:dyDescent="0.25">
      <c r="D318" s="25">
        <v>43840</v>
      </c>
      <c r="E318" s="25">
        <v>43932</v>
      </c>
      <c r="G318" s="25"/>
    </row>
    <row r="319" spans="4:7" x14ac:dyDescent="0.25">
      <c r="D319" s="25">
        <v>43841</v>
      </c>
      <c r="E319" s="25">
        <v>43933</v>
      </c>
      <c r="G319" s="25"/>
    </row>
    <row r="320" spans="4:7" x14ac:dyDescent="0.25">
      <c r="D320" s="25">
        <v>43842</v>
      </c>
      <c r="E320" s="25">
        <v>43934</v>
      </c>
      <c r="G320" s="25"/>
    </row>
    <row r="321" spans="4:7" x14ac:dyDescent="0.25">
      <c r="D321" s="25">
        <v>43843</v>
      </c>
      <c r="E321" s="25">
        <v>43935</v>
      </c>
      <c r="G321" s="25"/>
    </row>
    <row r="322" spans="4:7" x14ac:dyDescent="0.25">
      <c r="D322" s="25">
        <v>43844</v>
      </c>
      <c r="E322" s="25">
        <v>43936</v>
      </c>
      <c r="G322" s="25"/>
    </row>
    <row r="323" spans="4:7" x14ac:dyDescent="0.25">
      <c r="D323" s="25">
        <v>43845</v>
      </c>
      <c r="E323" s="25">
        <v>43937</v>
      </c>
      <c r="G323" s="25"/>
    </row>
    <row r="324" spans="4:7" x14ac:dyDescent="0.25">
      <c r="D324" s="25">
        <v>43846</v>
      </c>
      <c r="E324" s="25">
        <v>43938</v>
      </c>
      <c r="G324" s="25"/>
    </row>
    <row r="325" spans="4:7" x14ac:dyDescent="0.25">
      <c r="D325" s="25">
        <v>43847</v>
      </c>
      <c r="E325" s="25">
        <v>43939</v>
      </c>
      <c r="G325" s="25"/>
    </row>
    <row r="326" spans="4:7" x14ac:dyDescent="0.25">
      <c r="D326" s="25">
        <v>43848</v>
      </c>
      <c r="E326" s="25">
        <v>43940</v>
      </c>
      <c r="G326" s="25"/>
    </row>
    <row r="327" spans="4:7" x14ac:dyDescent="0.25">
      <c r="D327" s="25">
        <v>43849</v>
      </c>
      <c r="E327" s="25">
        <v>43941</v>
      </c>
      <c r="G327" s="25"/>
    </row>
    <row r="328" spans="4:7" x14ac:dyDescent="0.25">
      <c r="D328" s="25">
        <v>43850</v>
      </c>
      <c r="E328" s="25">
        <v>43942</v>
      </c>
      <c r="G328" s="25"/>
    </row>
    <row r="329" spans="4:7" x14ac:dyDescent="0.25">
      <c r="D329" s="25">
        <v>43851</v>
      </c>
      <c r="E329" s="25">
        <v>43943</v>
      </c>
      <c r="G329" s="25"/>
    </row>
    <row r="330" spans="4:7" x14ac:dyDescent="0.25">
      <c r="D330" s="25">
        <v>43852</v>
      </c>
      <c r="E330" s="25">
        <v>43944</v>
      </c>
      <c r="G330" s="25"/>
    </row>
    <row r="331" spans="4:7" x14ac:dyDescent="0.25">
      <c r="D331" s="25">
        <v>43853</v>
      </c>
      <c r="E331" s="25">
        <v>43945</v>
      </c>
      <c r="G331" s="25"/>
    </row>
    <row r="332" spans="4:7" x14ac:dyDescent="0.25">
      <c r="D332" s="25">
        <v>43854</v>
      </c>
      <c r="E332" s="25">
        <v>43946</v>
      </c>
      <c r="G332" s="25"/>
    </row>
    <row r="333" spans="4:7" x14ac:dyDescent="0.25">
      <c r="D333" s="25">
        <v>43855</v>
      </c>
      <c r="E333" s="25">
        <v>43947</v>
      </c>
      <c r="G333" s="25"/>
    </row>
    <row r="334" spans="4:7" x14ac:dyDescent="0.25">
      <c r="D334" s="25">
        <v>43856</v>
      </c>
      <c r="E334" s="25">
        <v>43948</v>
      </c>
      <c r="G334" s="25"/>
    </row>
    <row r="335" spans="4:7" x14ac:dyDescent="0.25">
      <c r="D335" s="25">
        <v>43857</v>
      </c>
      <c r="E335" s="25">
        <v>43949</v>
      </c>
      <c r="G335" s="25"/>
    </row>
    <row r="336" spans="4:7" x14ac:dyDescent="0.25">
      <c r="D336" s="25">
        <v>43858</v>
      </c>
      <c r="E336" s="25">
        <v>43950</v>
      </c>
      <c r="G336" s="25"/>
    </row>
    <row r="337" spans="4:7" x14ac:dyDescent="0.25">
      <c r="D337" s="25">
        <v>43859</v>
      </c>
      <c r="E337" s="25">
        <v>43951</v>
      </c>
      <c r="G337" s="25"/>
    </row>
    <row r="338" spans="4:7" x14ac:dyDescent="0.25">
      <c r="D338" s="25">
        <v>43860</v>
      </c>
      <c r="E338" s="25">
        <v>43952</v>
      </c>
      <c r="G338" s="25"/>
    </row>
    <row r="339" spans="4:7" x14ac:dyDescent="0.25">
      <c r="D339" s="25">
        <v>43861</v>
      </c>
      <c r="E339" s="25">
        <v>43953</v>
      </c>
      <c r="G339" s="25"/>
    </row>
    <row r="340" spans="4:7" x14ac:dyDescent="0.25">
      <c r="D340" s="25">
        <v>43862</v>
      </c>
      <c r="E340" s="25">
        <v>43954</v>
      </c>
      <c r="G340" s="25"/>
    </row>
    <row r="341" spans="4:7" x14ac:dyDescent="0.25">
      <c r="D341" s="25">
        <v>43863</v>
      </c>
      <c r="E341" s="25">
        <v>43955</v>
      </c>
      <c r="G341" s="25"/>
    </row>
    <row r="342" spans="4:7" x14ac:dyDescent="0.25">
      <c r="D342" s="25">
        <v>43864</v>
      </c>
      <c r="E342" s="25">
        <v>43956</v>
      </c>
      <c r="G342" s="25"/>
    </row>
    <row r="343" spans="4:7" x14ac:dyDescent="0.25">
      <c r="D343" s="25">
        <v>43865</v>
      </c>
      <c r="E343" s="25">
        <v>43957</v>
      </c>
      <c r="G343" s="25"/>
    </row>
    <row r="344" spans="4:7" x14ac:dyDescent="0.25">
      <c r="D344" s="25">
        <v>43866</v>
      </c>
      <c r="E344" s="25">
        <v>43958</v>
      </c>
      <c r="G344" s="25"/>
    </row>
    <row r="345" spans="4:7" x14ac:dyDescent="0.25">
      <c r="D345" s="25">
        <v>43867</v>
      </c>
      <c r="E345" s="25">
        <v>43959</v>
      </c>
      <c r="G345" s="25"/>
    </row>
    <row r="346" spans="4:7" x14ac:dyDescent="0.25">
      <c r="D346" s="25">
        <v>43868</v>
      </c>
      <c r="E346" s="25">
        <v>43960</v>
      </c>
      <c r="G346" s="25"/>
    </row>
    <row r="347" spans="4:7" x14ac:dyDescent="0.25">
      <c r="D347" s="25">
        <v>43869</v>
      </c>
      <c r="E347" s="25">
        <v>43961</v>
      </c>
      <c r="G347" s="25"/>
    </row>
    <row r="348" spans="4:7" x14ac:dyDescent="0.25">
      <c r="D348" s="25">
        <v>43870</v>
      </c>
      <c r="E348" s="25">
        <v>43962</v>
      </c>
      <c r="G348" s="25"/>
    </row>
    <row r="349" spans="4:7" x14ac:dyDescent="0.25">
      <c r="D349" s="25">
        <v>43871</v>
      </c>
      <c r="E349" s="25">
        <v>43963</v>
      </c>
      <c r="G349" s="25"/>
    </row>
    <row r="350" spans="4:7" x14ac:dyDescent="0.25">
      <c r="D350" s="25">
        <v>43872</v>
      </c>
      <c r="E350" s="25">
        <v>43964</v>
      </c>
      <c r="G350" s="25"/>
    </row>
    <row r="351" spans="4:7" x14ac:dyDescent="0.25">
      <c r="D351" s="25">
        <v>43873</v>
      </c>
      <c r="E351" s="25">
        <v>43965</v>
      </c>
      <c r="G351" s="25"/>
    </row>
    <row r="352" spans="4:7" x14ac:dyDescent="0.25">
      <c r="D352" s="25">
        <v>43874</v>
      </c>
      <c r="E352" s="25">
        <v>43966</v>
      </c>
      <c r="G352" s="25"/>
    </row>
    <row r="353" spans="4:7" x14ac:dyDescent="0.25">
      <c r="D353" s="25">
        <v>43875</v>
      </c>
      <c r="E353" s="25">
        <v>43967</v>
      </c>
      <c r="G353" s="25"/>
    </row>
    <row r="354" spans="4:7" x14ac:dyDescent="0.25">
      <c r="D354" s="25">
        <v>43876</v>
      </c>
      <c r="E354" s="25">
        <v>43968</v>
      </c>
      <c r="G354" s="25"/>
    </row>
    <row r="355" spans="4:7" x14ac:dyDescent="0.25">
      <c r="D355" s="25">
        <v>43877</v>
      </c>
      <c r="E355" s="25">
        <v>43969</v>
      </c>
      <c r="G355" s="25"/>
    </row>
    <row r="356" spans="4:7" x14ac:dyDescent="0.25">
      <c r="D356" s="25">
        <v>43878</v>
      </c>
      <c r="E356" s="25">
        <v>43970</v>
      </c>
      <c r="G356" s="25"/>
    </row>
    <row r="357" spans="4:7" x14ac:dyDescent="0.25">
      <c r="D357" s="25">
        <v>43879</v>
      </c>
      <c r="E357" s="25">
        <v>43971</v>
      </c>
      <c r="G357" s="25"/>
    </row>
    <row r="358" spans="4:7" x14ac:dyDescent="0.25">
      <c r="D358" s="25">
        <v>43880</v>
      </c>
      <c r="E358" s="25">
        <v>43972</v>
      </c>
      <c r="G358" s="25"/>
    </row>
    <row r="359" spans="4:7" x14ac:dyDescent="0.25">
      <c r="D359" s="25">
        <v>43881</v>
      </c>
      <c r="E359" s="25">
        <v>43973</v>
      </c>
      <c r="G359" s="25"/>
    </row>
    <row r="360" spans="4:7" x14ac:dyDescent="0.25">
      <c r="D360" s="25">
        <v>43882</v>
      </c>
      <c r="E360" s="25">
        <v>43974</v>
      </c>
      <c r="G360" s="25"/>
    </row>
    <row r="361" spans="4:7" x14ac:dyDescent="0.25">
      <c r="D361" s="25">
        <v>43883</v>
      </c>
      <c r="E361" s="25">
        <v>43975</v>
      </c>
      <c r="G361" s="25"/>
    </row>
    <row r="362" spans="4:7" x14ac:dyDescent="0.25">
      <c r="D362" s="25">
        <v>43884</v>
      </c>
      <c r="E362" s="25">
        <v>43976</v>
      </c>
      <c r="G362" s="25"/>
    </row>
    <row r="363" spans="4:7" x14ac:dyDescent="0.25">
      <c r="D363" s="25">
        <v>43885</v>
      </c>
      <c r="E363" s="25">
        <v>43977</v>
      </c>
      <c r="G363" s="25"/>
    </row>
    <row r="364" spans="4:7" x14ac:dyDescent="0.25">
      <c r="D364" s="25">
        <v>43886</v>
      </c>
      <c r="E364" s="25">
        <v>43978</v>
      </c>
      <c r="G364" s="25"/>
    </row>
    <row r="365" spans="4:7" x14ac:dyDescent="0.25">
      <c r="D365" s="25">
        <v>43887</v>
      </c>
      <c r="E365" s="25">
        <v>43979</v>
      </c>
      <c r="G365" s="25"/>
    </row>
    <row r="366" spans="4:7" x14ac:dyDescent="0.25">
      <c r="D366" s="25">
        <v>43888</v>
      </c>
      <c r="E366" s="25">
        <v>43980</v>
      </c>
      <c r="G366" s="25"/>
    </row>
    <row r="367" spans="4:7" x14ac:dyDescent="0.25">
      <c r="D367" s="25">
        <v>43889</v>
      </c>
      <c r="E367" s="25">
        <v>43981</v>
      </c>
      <c r="G367" s="25"/>
    </row>
    <row r="368" spans="4:7" x14ac:dyDescent="0.25">
      <c r="D368" s="25">
        <v>43890</v>
      </c>
      <c r="E368" s="25">
        <v>43982</v>
      </c>
      <c r="G368" s="25"/>
    </row>
    <row r="369" spans="4:7" x14ac:dyDescent="0.25">
      <c r="D369" s="25">
        <v>43891</v>
      </c>
      <c r="E369" s="25">
        <v>43983</v>
      </c>
      <c r="G369" s="25"/>
    </row>
    <row r="370" spans="4:7" x14ac:dyDescent="0.25">
      <c r="D370" s="25">
        <v>43892</v>
      </c>
      <c r="E370" s="25">
        <v>43984</v>
      </c>
      <c r="G370" s="25"/>
    </row>
    <row r="371" spans="4:7" x14ac:dyDescent="0.25">
      <c r="D371" s="25">
        <v>43893</v>
      </c>
      <c r="E371" s="25">
        <v>43985</v>
      </c>
      <c r="G371" s="25"/>
    </row>
    <row r="372" spans="4:7" x14ac:dyDescent="0.25">
      <c r="D372" s="25">
        <v>43894</v>
      </c>
      <c r="E372" s="25">
        <v>43986</v>
      </c>
      <c r="G372" s="25"/>
    </row>
    <row r="373" spans="4:7" x14ac:dyDescent="0.25">
      <c r="D373" s="25">
        <v>43895</v>
      </c>
      <c r="E373" s="25">
        <v>43987</v>
      </c>
      <c r="G373" s="25"/>
    </row>
    <row r="374" spans="4:7" x14ac:dyDescent="0.25">
      <c r="D374" s="25">
        <v>43896</v>
      </c>
      <c r="E374" s="25">
        <v>43988</v>
      </c>
      <c r="G374" s="25"/>
    </row>
    <row r="375" spans="4:7" x14ac:dyDescent="0.25">
      <c r="D375" s="25">
        <v>43897</v>
      </c>
      <c r="E375" s="25">
        <v>43989</v>
      </c>
      <c r="G375" s="25"/>
    </row>
    <row r="376" spans="4:7" x14ac:dyDescent="0.25">
      <c r="D376" s="25">
        <v>43898</v>
      </c>
      <c r="E376" s="25">
        <v>43990</v>
      </c>
      <c r="G376" s="25"/>
    </row>
    <row r="377" spans="4:7" x14ac:dyDescent="0.25">
      <c r="D377" s="25">
        <v>43899</v>
      </c>
      <c r="E377" s="25">
        <v>43991</v>
      </c>
      <c r="G377" s="25"/>
    </row>
    <row r="378" spans="4:7" x14ac:dyDescent="0.25">
      <c r="D378" s="25">
        <v>43900</v>
      </c>
      <c r="E378" s="25">
        <v>43992</v>
      </c>
      <c r="G378" s="25"/>
    </row>
    <row r="379" spans="4:7" x14ac:dyDescent="0.25">
      <c r="D379" s="25">
        <v>43901</v>
      </c>
      <c r="E379" s="25">
        <v>43993</v>
      </c>
      <c r="G379" s="25"/>
    </row>
    <row r="380" spans="4:7" x14ac:dyDescent="0.25">
      <c r="D380" s="25">
        <v>43902</v>
      </c>
      <c r="E380" s="25">
        <v>43994</v>
      </c>
      <c r="G380" s="25"/>
    </row>
    <row r="381" spans="4:7" x14ac:dyDescent="0.25">
      <c r="D381" s="25">
        <v>43903</v>
      </c>
      <c r="E381" s="25">
        <v>43995</v>
      </c>
      <c r="G381" s="25"/>
    </row>
    <row r="382" spans="4:7" x14ac:dyDescent="0.25">
      <c r="D382" s="25">
        <v>43904</v>
      </c>
      <c r="E382" s="25">
        <v>43996</v>
      </c>
      <c r="G382" s="25"/>
    </row>
    <row r="383" spans="4:7" x14ac:dyDescent="0.25">
      <c r="D383" s="25">
        <v>43905</v>
      </c>
      <c r="E383" s="25">
        <v>43997</v>
      </c>
      <c r="G383" s="25"/>
    </row>
    <row r="384" spans="4:7" x14ac:dyDescent="0.25">
      <c r="D384" s="25">
        <v>43906</v>
      </c>
      <c r="E384" s="25">
        <v>43998</v>
      </c>
      <c r="G384" s="25"/>
    </row>
    <row r="385" spans="4:7" x14ac:dyDescent="0.25">
      <c r="D385" s="25">
        <v>43907</v>
      </c>
      <c r="E385" s="25">
        <v>43999</v>
      </c>
      <c r="G385" s="25"/>
    </row>
    <row r="386" spans="4:7" x14ac:dyDescent="0.25">
      <c r="D386" s="25">
        <v>43908</v>
      </c>
      <c r="E386" s="25">
        <v>44000</v>
      </c>
      <c r="G386" s="25"/>
    </row>
    <row r="387" spans="4:7" x14ac:dyDescent="0.25">
      <c r="D387" s="25">
        <v>43909</v>
      </c>
      <c r="E387" s="25">
        <v>44001</v>
      </c>
      <c r="G387" s="25"/>
    </row>
    <row r="388" spans="4:7" x14ac:dyDescent="0.25">
      <c r="D388" s="25">
        <v>43910</v>
      </c>
      <c r="E388" s="25">
        <v>44002</v>
      </c>
      <c r="G388" s="25"/>
    </row>
    <row r="389" spans="4:7" x14ac:dyDescent="0.25">
      <c r="D389" s="25">
        <v>43911</v>
      </c>
      <c r="E389" s="25">
        <v>44003</v>
      </c>
      <c r="G389" s="25"/>
    </row>
    <row r="390" spans="4:7" x14ac:dyDescent="0.25">
      <c r="D390" s="25">
        <v>43912</v>
      </c>
      <c r="E390" s="25">
        <v>44004</v>
      </c>
      <c r="G390" s="25"/>
    </row>
    <row r="391" spans="4:7" x14ac:dyDescent="0.25">
      <c r="D391" s="25">
        <v>43913</v>
      </c>
      <c r="E391" s="25">
        <v>44005</v>
      </c>
      <c r="G391" s="25"/>
    </row>
    <row r="392" spans="4:7" x14ac:dyDescent="0.25">
      <c r="D392" s="25">
        <v>43914</v>
      </c>
      <c r="E392" s="25">
        <v>44006</v>
      </c>
      <c r="G392" s="25"/>
    </row>
    <row r="393" spans="4:7" x14ac:dyDescent="0.25">
      <c r="D393" s="25">
        <v>43915</v>
      </c>
      <c r="E393" s="25">
        <v>44007</v>
      </c>
      <c r="G393" s="25"/>
    </row>
    <row r="394" spans="4:7" x14ac:dyDescent="0.25">
      <c r="D394" s="25">
        <v>43916</v>
      </c>
      <c r="E394" s="25">
        <v>44008</v>
      </c>
      <c r="G394" s="25"/>
    </row>
    <row r="395" spans="4:7" x14ac:dyDescent="0.25">
      <c r="D395" s="25">
        <v>43917</v>
      </c>
      <c r="E395" s="25">
        <v>44009</v>
      </c>
      <c r="G395" s="25"/>
    </row>
    <row r="396" spans="4:7" x14ac:dyDescent="0.25">
      <c r="D396" s="25">
        <v>43918</v>
      </c>
      <c r="E396" s="25">
        <v>44010</v>
      </c>
      <c r="G396" s="25"/>
    </row>
    <row r="397" spans="4:7" x14ac:dyDescent="0.25">
      <c r="D397" s="25">
        <v>43919</v>
      </c>
      <c r="E397" s="25">
        <v>44011</v>
      </c>
      <c r="G397" s="25"/>
    </row>
    <row r="398" spans="4:7" x14ac:dyDescent="0.25">
      <c r="D398" s="25">
        <v>43920</v>
      </c>
      <c r="E398" s="25">
        <v>44012</v>
      </c>
      <c r="G398" s="25"/>
    </row>
    <row r="399" spans="4:7" x14ac:dyDescent="0.25">
      <c r="D399" s="25">
        <v>43921</v>
      </c>
      <c r="E399" s="25">
        <v>44013</v>
      </c>
      <c r="G399" s="25"/>
    </row>
    <row r="400" spans="4:7" x14ac:dyDescent="0.25">
      <c r="D400" s="25">
        <v>43922</v>
      </c>
      <c r="E400" s="25">
        <v>44014</v>
      </c>
      <c r="G400" s="25"/>
    </row>
    <row r="401" spans="4:7" x14ac:dyDescent="0.25">
      <c r="D401" s="25">
        <v>43923</v>
      </c>
      <c r="E401" s="25">
        <v>44015</v>
      </c>
      <c r="G401" s="25"/>
    </row>
    <row r="402" spans="4:7" x14ac:dyDescent="0.25">
      <c r="D402" s="25">
        <v>43924</v>
      </c>
      <c r="E402" s="25">
        <v>44016</v>
      </c>
      <c r="G402" s="25"/>
    </row>
    <row r="403" spans="4:7" x14ac:dyDescent="0.25">
      <c r="D403" s="25">
        <v>43925</v>
      </c>
      <c r="E403" s="25">
        <v>44017</v>
      </c>
      <c r="G403" s="25"/>
    </row>
    <row r="404" spans="4:7" x14ac:dyDescent="0.25">
      <c r="D404" s="25">
        <v>43926</v>
      </c>
      <c r="E404" s="25">
        <v>44018</v>
      </c>
      <c r="G404" s="25"/>
    </row>
    <row r="405" spans="4:7" x14ac:dyDescent="0.25">
      <c r="D405" s="25">
        <v>43927</v>
      </c>
      <c r="E405" s="25">
        <v>44019</v>
      </c>
      <c r="G405" s="25"/>
    </row>
    <row r="406" spans="4:7" x14ac:dyDescent="0.25">
      <c r="D406" s="25">
        <v>43928</v>
      </c>
      <c r="E406" s="25">
        <v>44020</v>
      </c>
      <c r="G406" s="25"/>
    </row>
    <row r="407" spans="4:7" x14ac:dyDescent="0.25">
      <c r="D407" s="25">
        <v>43929</v>
      </c>
      <c r="E407" s="25">
        <v>44021</v>
      </c>
      <c r="G407" s="25"/>
    </row>
    <row r="408" spans="4:7" x14ac:dyDescent="0.25">
      <c r="D408" s="25">
        <v>43930</v>
      </c>
      <c r="E408" s="25">
        <v>44022</v>
      </c>
      <c r="G408" s="25"/>
    </row>
    <row r="409" spans="4:7" x14ac:dyDescent="0.25">
      <c r="D409" s="25">
        <v>43931</v>
      </c>
      <c r="E409" s="25">
        <v>44023</v>
      </c>
      <c r="G409" s="25"/>
    </row>
    <row r="410" spans="4:7" x14ac:dyDescent="0.25">
      <c r="D410" s="25">
        <v>43932</v>
      </c>
      <c r="E410" s="25">
        <v>44024</v>
      </c>
      <c r="G410" s="25"/>
    </row>
    <row r="411" spans="4:7" x14ac:dyDescent="0.25">
      <c r="D411" s="25">
        <v>43933</v>
      </c>
      <c r="E411" s="25">
        <v>44025</v>
      </c>
      <c r="G411" s="25"/>
    </row>
    <row r="412" spans="4:7" x14ac:dyDescent="0.25">
      <c r="D412" s="25">
        <v>43934</v>
      </c>
      <c r="E412" s="25">
        <v>44026</v>
      </c>
      <c r="G412" s="25"/>
    </row>
    <row r="413" spans="4:7" x14ac:dyDescent="0.25">
      <c r="D413" s="25">
        <v>43935</v>
      </c>
      <c r="E413" s="25">
        <v>44027</v>
      </c>
      <c r="G413" s="25"/>
    </row>
    <row r="414" spans="4:7" x14ac:dyDescent="0.25">
      <c r="D414" s="25">
        <v>43936</v>
      </c>
      <c r="E414" s="25">
        <v>44028</v>
      </c>
      <c r="G414" s="25"/>
    </row>
    <row r="415" spans="4:7" x14ac:dyDescent="0.25">
      <c r="D415" s="25">
        <v>43937</v>
      </c>
      <c r="E415" s="25">
        <v>44029</v>
      </c>
      <c r="G415" s="25"/>
    </row>
    <row r="416" spans="4:7" x14ac:dyDescent="0.25">
      <c r="D416" s="25">
        <v>43938</v>
      </c>
      <c r="E416" s="25">
        <v>44030</v>
      </c>
      <c r="G416" s="25"/>
    </row>
    <row r="417" spans="4:7" x14ac:dyDescent="0.25">
      <c r="D417" s="25">
        <v>43939</v>
      </c>
      <c r="E417" s="25">
        <v>44031</v>
      </c>
      <c r="G417" s="25"/>
    </row>
    <row r="418" spans="4:7" x14ac:dyDescent="0.25">
      <c r="D418" s="25">
        <v>43940</v>
      </c>
      <c r="E418" s="25">
        <v>44032</v>
      </c>
      <c r="G418" s="25"/>
    </row>
    <row r="419" spans="4:7" x14ac:dyDescent="0.25">
      <c r="D419" s="25">
        <v>43941</v>
      </c>
      <c r="E419" s="25">
        <v>44033</v>
      </c>
      <c r="G419" s="25"/>
    </row>
    <row r="420" spans="4:7" x14ac:dyDescent="0.25">
      <c r="D420" s="25">
        <v>43942</v>
      </c>
      <c r="E420" s="25">
        <v>44034</v>
      </c>
      <c r="G420" s="25"/>
    </row>
    <row r="421" spans="4:7" x14ac:dyDescent="0.25">
      <c r="D421" s="25">
        <v>43943</v>
      </c>
      <c r="E421" s="25">
        <v>44035</v>
      </c>
      <c r="G421" s="25"/>
    </row>
    <row r="422" spans="4:7" x14ac:dyDescent="0.25">
      <c r="D422" s="25">
        <v>43944</v>
      </c>
      <c r="E422" s="25">
        <v>44036</v>
      </c>
      <c r="G422" s="25"/>
    </row>
    <row r="423" spans="4:7" x14ac:dyDescent="0.25">
      <c r="D423" s="25">
        <v>43945</v>
      </c>
      <c r="E423" s="25">
        <v>44037</v>
      </c>
      <c r="G423" s="25"/>
    </row>
    <row r="424" spans="4:7" x14ac:dyDescent="0.25">
      <c r="D424" s="25">
        <v>43946</v>
      </c>
      <c r="E424" s="25">
        <v>44038</v>
      </c>
      <c r="G424" s="25"/>
    </row>
    <row r="425" spans="4:7" x14ac:dyDescent="0.25">
      <c r="D425" s="25">
        <v>43947</v>
      </c>
      <c r="E425" s="25">
        <v>44039</v>
      </c>
      <c r="G425" s="25"/>
    </row>
    <row r="426" spans="4:7" x14ac:dyDescent="0.25">
      <c r="D426" s="25">
        <v>43948</v>
      </c>
      <c r="E426" s="25">
        <v>44040</v>
      </c>
      <c r="G426" s="25"/>
    </row>
    <row r="427" spans="4:7" x14ac:dyDescent="0.25">
      <c r="D427" s="25">
        <v>43949</v>
      </c>
      <c r="E427" s="25">
        <v>44041</v>
      </c>
      <c r="G427" s="25"/>
    </row>
    <row r="428" spans="4:7" x14ac:dyDescent="0.25">
      <c r="D428" s="25">
        <v>43950</v>
      </c>
      <c r="E428" s="25">
        <v>44042</v>
      </c>
      <c r="G428" s="25"/>
    </row>
    <row r="429" spans="4:7" x14ac:dyDescent="0.25">
      <c r="D429" s="25">
        <v>43951</v>
      </c>
      <c r="E429" s="25">
        <v>44043</v>
      </c>
      <c r="G429" s="25"/>
    </row>
    <row r="430" spans="4:7" x14ac:dyDescent="0.25">
      <c r="D430" s="25">
        <v>43952</v>
      </c>
      <c r="E430" s="25">
        <v>44044</v>
      </c>
      <c r="G430" s="25"/>
    </row>
    <row r="431" spans="4:7" x14ac:dyDescent="0.25">
      <c r="D431" s="25">
        <v>43953</v>
      </c>
      <c r="E431" s="25">
        <v>44045</v>
      </c>
      <c r="G431" s="25"/>
    </row>
    <row r="432" spans="4:7" x14ac:dyDescent="0.25">
      <c r="D432" s="25">
        <v>43954</v>
      </c>
      <c r="E432" s="25">
        <v>44046</v>
      </c>
      <c r="G432" s="25"/>
    </row>
    <row r="433" spans="4:7" x14ac:dyDescent="0.25">
      <c r="D433" s="25">
        <v>43955</v>
      </c>
      <c r="E433" s="25">
        <v>44047</v>
      </c>
      <c r="G433" s="25"/>
    </row>
    <row r="434" spans="4:7" x14ac:dyDescent="0.25">
      <c r="D434" s="25">
        <v>43956</v>
      </c>
      <c r="E434" s="25">
        <v>44048</v>
      </c>
      <c r="G434" s="25"/>
    </row>
    <row r="435" spans="4:7" x14ac:dyDescent="0.25">
      <c r="D435" s="25">
        <v>43957</v>
      </c>
      <c r="E435" s="25">
        <v>44049</v>
      </c>
      <c r="G435" s="25"/>
    </row>
    <row r="436" spans="4:7" x14ac:dyDescent="0.25">
      <c r="D436" s="25">
        <v>43958</v>
      </c>
      <c r="E436" s="25">
        <v>44050</v>
      </c>
      <c r="G436" s="25"/>
    </row>
    <row r="437" spans="4:7" x14ac:dyDescent="0.25">
      <c r="D437" s="25">
        <v>43959</v>
      </c>
      <c r="E437" s="25">
        <v>44051</v>
      </c>
    </row>
    <row r="438" spans="4:7" x14ac:dyDescent="0.25">
      <c r="D438" s="25">
        <v>43960</v>
      </c>
      <c r="E438" s="25">
        <v>44052</v>
      </c>
    </row>
    <row r="439" spans="4:7" x14ac:dyDescent="0.25">
      <c r="D439" s="25">
        <v>43961</v>
      </c>
      <c r="E439" s="25">
        <v>44053</v>
      </c>
    </row>
    <row r="440" spans="4:7" x14ac:dyDescent="0.25">
      <c r="D440" s="25">
        <v>43962</v>
      </c>
      <c r="E440" s="25">
        <v>44054</v>
      </c>
    </row>
    <row r="441" spans="4:7" x14ac:dyDescent="0.25">
      <c r="D441" s="25">
        <v>43963</v>
      </c>
      <c r="E441" s="25">
        <v>44055</v>
      </c>
    </row>
    <row r="442" spans="4:7" x14ac:dyDescent="0.25">
      <c r="D442" s="25">
        <v>43964</v>
      </c>
      <c r="E442" s="25">
        <v>44056</v>
      </c>
    </row>
    <row r="443" spans="4:7" x14ac:dyDescent="0.25">
      <c r="D443" s="25">
        <v>43965</v>
      </c>
      <c r="E443" s="25">
        <v>44057</v>
      </c>
    </row>
    <row r="444" spans="4:7" x14ac:dyDescent="0.25">
      <c r="D444" s="25">
        <v>43966</v>
      </c>
      <c r="E444" s="25">
        <v>44058</v>
      </c>
    </row>
    <row r="445" spans="4:7" x14ac:dyDescent="0.25">
      <c r="D445" s="25">
        <v>43967</v>
      </c>
      <c r="E445" s="25">
        <v>44059</v>
      </c>
    </row>
    <row r="446" spans="4:7" x14ac:dyDescent="0.25">
      <c r="D446" s="25">
        <v>43968</v>
      </c>
      <c r="E446" s="25">
        <v>44060</v>
      </c>
    </row>
    <row r="447" spans="4:7" x14ac:dyDescent="0.25">
      <c r="D447" s="25">
        <v>43969</v>
      </c>
      <c r="E447" s="25">
        <v>44061</v>
      </c>
    </row>
    <row r="448" spans="4:7" x14ac:dyDescent="0.25">
      <c r="D448" s="25">
        <v>43970</v>
      </c>
      <c r="E448" s="25">
        <v>44062</v>
      </c>
    </row>
    <row r="449" spans="4:5" x14ac:dyDescent="0.25">
      <c r="D449" s="25">
        <v>43971</v>
      </c>
      <c r="E449" s="25">
        <v>44063</v>
      </c>
    </row>
    <row r="450" spans="4:5" x14ac:dyDescent="0.25">
      <c r="D450" s="25">
        <v>43972</v>
      </c>
      <c r="E450" s="25">
        <v>44064</v>
      </c>
    </row>
    <row r="451" spans="4:5" x14ac:dyDescent="0.25">
      <c r="D451" s="25">
        <v>43973</v>
      </c>
      <c r="E451" s="25">
        <v>44065</v>
      </c>
    </row>
    <row r="452" spans="4:5" x14ac:dyDescent="0.25">
      <c r="D452" s="25">
        <v>43974</v>
      </c>
      <c r="E452" s="25">
        <v>44066</v>
      </c>
    </row>
    <row r="453" spans="4:5" x14ac:dyDescent="0.25">
      <c r="D453" s="25">
        <v>43975</v>
      </c>
      <c r="E453" s="25">
        <v>44067</v>
      </c>
    </row>
    <row r="454" spans="4:5" x14ac:dyDescent="0.25">
      <c r="D454" s="25">
        <v>43976</v>
      </c>
      <c r="E454" s="25">
        <v>44068</v>
      </c>
    </row>
    <row r="455" spans="4:5" x14ac:dyDescent="0.25">
      <c r="D455" s="25">
        <v>43977</v>
      </c>
      <c r="E455" s="25">
        <v>44069</v>
      </c>
    </row>
    <row r="456" spans="4:5" x14ac:dyDescent="0.25">
      <c r="D456" s="25">
        <v>43978</v>
      </c>
      <c r="E456" s="25">
        <v>44070</v>
      </c>
    </row>
    <row r="457" spans="4:5" x14ac:dyDescent="0.25">
      <c r="D457" s="25">
        <v>43979</v>
      </c>
      <c r="E457" s="25">
        <v>44071</v>
      </c>
    </row>
    <row r="458" spans="4:5" x14ac:dyDescent="0.25">
      <c r="D458" s="25">
        <v>43980</v>
      </c>
      <c r="E458" s="25">
        <v>44072</v>
      </c>
    </row>
    <row r="459" spans="4:5" x14ac:dyDescent="0.25">
      <c r="D459" s="25">
        <v>43981</v>
      </c>
      <c r="E459" s="25">
        <v>44073</v>
      </c>
    </row>
    <row r="460" spans="4:5" x14ac:dyDescent="0.25">
      <c r="D460" s="25">
        <v>43982</v>
      </c>
      <c r="E460" s="25">
        <v>44074</v>
      </c>
    </row>
    <row r="461" spans="4:5" x14ac:dyDescent="0.25">
      <c r="D461" s="25">
        <v>43983</v>
      </c>
      <c r="E461" s="25">
        <v>44075</v>
      </c>
    </row>
    <row r="462" spans="4:5" x14ac:dyDescent="0.25">
      <c r="D462" s="25">
        <v>43984</v>
      </c>
      <c r="E462" s="25">
        <v>44076</v>
      </c>
    </row>
    <row r="463" spans="4:5" x14ac:dyDescent="0.25">
      <c r="D463" s="25">
        <v>43985</v>
      </c>
      <c r="E463" s="25">
        <v>44077</v>
      </c>
    </row>
    <row r="464" spans="4:5" x14ac:dyDescent="0.25">
      <c r="D464" s="25">
        <v>43986</v>
      </c>
      <c r="E464" s="25">
        <v>44078</v>
      </c>
    </row>
    <row r="465" spans="4:5" x14ac:dyDescent="0.25">
      <c r="D465" s="25">
        <v>43987</v>
      </c>
      <c r="E465" s="25">
        <v>44079</v>
      </c>
    </row>
    <row r="466" spans="4:5" x14ac:dyDescent="0.25">
      <c r="D466" s="25">
        <v>43988</v>
      </c>
      <c r="E466" s="25">
        <v>44080</v>
      </c>
    </row>
    <row r="467" spans="4:5" x14ac:dyDescent="0.25">
      <c r="D467" s="25">
        <v>43989</v>
      </c>
      <c r="E467" s="25">
        <v>44081</v>
      </c>
    </row>
    <row r="468" spans="4:5" x14ac:dyDescent="0.25">
      <c r="D468" s="25">
        <v>43990</v>
      </c>
      <c r="E468" s="25">
        <v>44082</v>
      </c>
    </row>
    <row r="469" spans="4:5" x14ac:dyDescent="0.25">
      <c r="D469" s="25">
        <v>43991</v>
      </c>
      <c r="E469" s="25">
        <v>44083</v>
      </c>
    </row>
    <row r="470" spans="4:5" x14ac:dyDescent="0.25">
      <c r="D470" s="25">
        <v>43992</v>
      </c>
      <c r="E470" s="25">
        <v>44084</v>
      </c>
    </row>
    <row r="471" spans="4:5" x14ac:dyDescent="0.25">
      <c r="D471" s="25">
        <v>43993</v>
      </c>
      <c r="E471" s="25">
        <v>44085</v>
      </c>
    </row>
    <row r="472" spans="4:5" x14ac:dyDescent="0.25">
      <c r="D472" s="25">
        <v>43994</v>
      </c>
      <c r="E472" s="25">
        <v>44086</v>
      </c>
    </row>
    <row r="473" spans="4:5" x14ac:dyDescent="0.25">
      <c r="D473" s="25">
        <v>43995</v>
      </c>
      <c r="E473" s="25">
        <v>44087</v>
      </c>
    </row>
    <row r="474" spans="4:5" x14ac:dyDescent="0.25">
      <c r="D474" s="25">
        <v>43996</v>
      </c>
      <c r="E474" s="25">
        <v>44088</v>
      </c>
    </row>
    <row r="475" spans="4:5" x14ac:dyDescent="0.25">
      <c r="D475" s="25">
        <v>43997</v>
      </c>
      <c r="E475" s="25">
        <v>44089</v>
      </c>
    </row>
    <row r="476" spans="4:5" x14ac:dyDescent="0.25">
      <c r="D476" s="25">
        <v>43998</v>
      </c>
      <c r="E476" s="25">
        <v>44090</v>
      </c>
    </row>
    <row r="477" spans="4:5" x14ac:dyDescent="0.25">
      <c r="D477" s="25">
        <v>43999</v>
      </c>
      <c r="E477" s="25">
        <v>44091</v>
      </c>
    </row>
    <row r="478" spans="4:5" x14ac:dyDescent="0.25">
      <c r="D478" s="25">
        <v>44000</v>
      </c>
      <c r="E478" s="25">
        <v>44092</v>
      </c>
    </row>
    <row r="479" spans="4:5" x14ac:dyDescent="0.25">
      <c r="D479" s="25">
        <v>44001</v>
      </c>
      <c r="E479" s="25">
        <v>44093</v>
      </c>
    </row>
    <row r="480" spans="4:5" x14ac:dyDescent="0.25">
      <c r="D480" s="25">
        <v>44002</v>
      </c>
      <c r="E480" s="25">
        <v>44094</v>
      </c>
    </row>
    <row r="481" spans="4:5" x14ac:dyDescent="0.25">
      <c r="D481" s="25">
        <v>44003</v>
      </c>
      <c r="E481" s="25">
        <v>44095</v>
      </c>
    </row>
    <row r="482" spans="4:5" x14ac:dyDescent="0.25">
      <c r="D482" s="25">
        <v>44004</v>
      </c>
      <c r="E482" s="25">
        <v>44096</v>
      </c>
    </row>
    <row r="483" spans="4:5" x14ac:dyDescent="0.25">
      <c r="D483" s="25">
        <v>44005</v>
      </c>
      <c r="E483" s="25">
        <v>44097</v>
      </c>
    </row>
    <row r="484" spans="4:5" x14ac:dyDescent="0.25">
      <c r="D484" s="25">
        <v>44006</v>
      </c>
      <c r="E484" s="25">
        <v>44098</v>
      </c>
    </row>
    <row r="485" spans="4:5" x14ac:dyDescent="0.25">
      <c r="D485" s="25">
        <v>44007</v>
      </c>
      <c r="E485" s="25">
        <v>44099</v>
      </c>
    </row>
    <row r="486" spans="4:5" x14ac:dyDescent="0.25">
      <c r="D486" s="25">
        <v>44008</v>
      </c>
      <c r="E486" s="25">
        <v>44100</v>
      </c>
    </row>
    <row r="487" spans="4:5" x14ac:dyDescent="0.25">
      <c r="D487" s="25">
        <v>44009</v>
      </c>
      <c r="E487" s="25">
        <v>44101</v>
      </c>
    </row>
    <row r="488" spans="4:5" x14ac:dyDescent="0.25">
      <c r="D488" s="25">
        <v>44010</v>
      </c>
      <c r="E488" s="25">
        <v>44102</v>
      </c>
    </row>
    <row r="489" spans="4:5" x14ac:dyDescent="0.25">
      <c r="D489" s="25">
        <v>44011</v>
      </c>
      <c r="E489" s="25">
        <v>44103</v>
      </c>
    </row>
    <row r="490" spans="4:5" x14ac:dyDescent="0.25">
      <c r="D490" s="25">
        <v>44012</v>
      </c>
      <c r="E490" s="25">
        <v>44104</v>
      </c>
    </row>
    <row r="491" spans="4:5" x14ac:dyDescent="0.25">
      <c r="D491" s="25">
        <v>44013</v>
      </c>
      <c r="E491" s="25">
        <v>44105</v>
      </c>
    </row>
    <row r="492" spans="4:5" x14ac:dyDescent="0.25">
      <c r="D492" s="25">
        <v>44014</v>
      </c>
      <c r="E492" s="25">
        <v>44106</v>
      </c>
    </row>
    <row r="493" spans="4:5" x14ac:dyDescent="0.25">
      <c r="D493" s="25">
        <v>44015</v>
      </c>
      <c r="E493" s="25">
        <v>44107</v>
      </c>
    </row>
    <row r="494" spans="4:5" x14ac:dyDescent="0.25">
      <c r="D494" s="25">
        <v>44016</v>
      </c>
      <c r="E494" s="25">
        <v>44108</v>
      </c>
    </row>
    <row r="495" spans="4:5" x14ac:dyDescent="0.25">
      <c r="D495" s="25">
        <v>44017</v>
      </c>
      <c r="E495" s="25">
        <v>44109</v>
      </c>
    </row>
    <row r="496" spans="4:5" x14ac:dyDescent="0.25">
      <c r="D496" s="25">
        <v>44018</v>
      </c>
      <c r="E496" s="25">
        <v>44110</v>
      </c>
    </row>
    <row r="497" spans="4:5" x14ac:dyDescent="0.25">
      <c r="D497" s="25">
        <v>44019</v>
      </c>
      <c r="E497" s="25">
        <v>44111</v>
      </c>
    </row>
    <row r="498" spans="4:5" x14ac:dyDescent="0.25">
      <c r="D498" s="25">
        <v>44020</v>
      </c>
      <c r="E498" s="25">
        <v>44112</v>
      </c>
    </row>
    <row r="499" spans="4:5" x14ac:dyDescent="0.25">
      <c r="D499" s="25">
        <v>44021</v>
      </c>
      <c r="E499" s="25">
        <v>44113</v>
      </c>
    </row>
    <row r="500" spans="4:5" x14ac:dyDescent="0.25">
      <c r="D500" s="25">
        <v>44022</v>
      </c>
      <c r="E500" s="25">
        <v>44114</v>
      </c>
    </row>
    <row r="501" spans="4:5" x14ac:dyDescent="0.25">
      <c r="D501" s="25">
        <v>44023</v>
      </c>
      <c r="E501" s="25">
        <v>44115</v>
      </c>
    </row>
    <row r="502" spans="4:5" x14ac:dyDescent="0.25">
      <c r="D502" s="25">
        <v>44024</v>
      </c>
      <c r="E502" s="25">
        <v>44116</v>
      </c>
    </row>
    <row r="503" spans="4:5" x14ac:dyDescent="0.25">
      <c r="D503" s="25">
        <v>44025</v>
      </c>
      <c r="E503" s="25">
        <v>44117</v>
      </c>
    </row>
    <row r="504" spans="4:5" x14ac:dyDescent="0.25">
      <c r="D504" s="25">
        <v>44026</v>
      </c>
      <c r="E504" s="25">
        <v>44118</v>
      </c>
    </row>
    <row r="505" spans="4:5" x14ac:dyDescent="0.25">
      <c r="D505" s="25">
        <v>44027</v>
      </c>
      <c r="E505" s="25">
        <v>44119</v>
      </c>
    </row>
    <row r="506" spans="4:5" x14ac:dyDescent="0.25">
      <c r="D506" s="25">
        <v>44028</v>
      </c>
      <c r="E506" s="25">
        <v>44120</v>
      </c>
    </row>
    <row r="507" spans="4:5" x14ac:dyDescent="0.25">
      <c r="D507" s="25">
        <v>44029</v>
      </c>
      <c r="E507" s="25">
        <v>44121</v>
      </c>
    </row>
    <row r="508" spans="4:5" x14ac:dyDescent="0.25">
      <c r="D508" s="25">
        <v>44030</v>
      </c>
      <c r="E508" s="25">
        <v>44122</v>
      </c>
    </row>
    <row r="509" spans="4:5" x14ac:dyDescent="0.25">
      <c r="D509" s="25">
        <v>44031</v>
      </c>
      <c r="E509" s="25">
        <v>44123</v>
      </c>
    </row>
    <row r="510" spans="4:5" x14ac:dyDescent="0.25">
      <c r="D510" s="25">
        <v>44032</v>
      </c>
      <c r="E510" s="25">
        <v>44124</v>
      </c>
    </row>
    <row r="511" spans="4:5" x14ac:dyDescent="0.25">
      <c r="D511" s="25">
        <v>44033</v>
      </c>
      <c r="E511" s="25">
        <v>44125</v>
      </c>
    </row>
    <row r="512" spans="4:5" x14ac:dyDescent="0.25">
      <c r="D512" s="25">
        <v>44034</v>
      </c>
      <c r="E512" s="25">
        <v>44126</v>
      </c>
    </row>
    <row r="513" spans="4:5" x14ac:dyDescent="0.25">
      <c r="D513" s="25">
        <v>44035</v>
      </c>
      <c r="E513" s="25">
        <v>44127</v>
      </c>
    </row>
    <row r="514" spans="4:5" x14ac:dyDescent="0.25">
      <c r="D514" s="25">
        <v>44036</v>
      </c>
      <c r="E514" s="25">
        <v>44128</v>
      </c>
    </row>
    <row r="515" spans="4:5" x14ac:dyDescent="0.25">
      <c r="D515" s="25">
        <v>44037</v>
      </c>
      <c r="E515" s="25">
        <v>44129</v>
      </c>
    </row>
    <row r="516" spans="4:5" x14ac:dyDescent="0.25">
      <c r="D516" s="25">
        <v>44038</v>
      </c>
      <c r="E516" s="25">
        <v>44130</v>
      </c>
    </row>
    <row r="517" spans="4:5" x14ac:dyDescent="0.25">
      <c r="D517" s="25">
        <v>44039</v>
      </c>
      <c r="E517" s="25">
        <v>44131</v>
      </c>
    </row>
    <row r="518" spans="4:5" x14ac:dyDescent="0.25">
      <c r="D518" s="25">
        <v>44040</v>
      </c>
      <c r="E518" s="25">
        <v>44132</v>
      </c>
    </row>
    <row r="519" spans="4:5" x14ac:dyDescent="0.25">
      <c r="D519" s="25">
        <v>44041</v>
      </c>
      <c r="E519" s="25">
        <v>44133</v>
      </c>
    </row>
    <row r="520" spans="4:5" x14ac:dyDescent="0.25">
      <c r="D520" s="25">
        <v>44042</v>
      </c>
      <c r="E520" s="25">
        <v>44134</v>
      </c>
    </row>
    <row r="521" spans="4:5" x14ac:dyDescent="0.25">
      <c r="D521" s="25">
        <v>44043</v>
      </c>
      <c r="E521" s="25">
        <v>44135</v>
      </c>
    </row>
    <row r="522" spans="4:5" x14ac:dyDescent="0.25">
      <c r="D522" s="25">
        <v>44044</v>
      </c>
      <c r="E522" s="25">
        <v>44136</v>
      </c>
    </row>
    <row r="523" spans="4:5" x14ac:dyDescent="0.25">
      <c r="D523" s="25">
        <v>44045</v>
      </c>
      <c r="E523" s="25">
        <v>44137</v>
      </c>
    </row>
    <row r="524" spans="4:5" x14ac:dyDescent="0.25">
      <c r="D524" s="25">
        <v>44046</v>
      </c>
      <c r="E524" s="25">
        <v>44138</v>
      </c>
    </row>
    <row r="525" spans="4:5" x14ac:dyDescent="0.25">
      <c r="D525" s="25">
        <v>44047</v>
      </c>
      <c r="E525" s="25">
        <v>44139</v>
      </c>
    </row>
    <row r="526" spans="4:5" x14ac:dyDescent="0.25">
      <c r="D526" s="25">
        <v>44048</v>
      </c>
      <c r="E526" s="25">
        <v>44140</v>
      </c>
    </row>
    <row r="527" spans="4:5" x14ac:dyDescent="0.25">
      <c r="D527" s="25">
        <v>44049</v>
      </c>
      <c r="E527" s="25">
        <v>44141</v>
      </c>
    </row>
    <row r="528" spans="4:5" x14ac:dyDescent="0.25">
      <c r="D528" s="25">
        <v>44050</v>
      </c>
      <c r="E528" s="25">
        <v>44142</v>
      </c>
    </row>
    <row r="529" spans="4:5" x14ac:dyDescent="0.25">
      <c r="D529" s="25">
        <v>44051</v>
      </c>
      <c r="E529" s="25">
        <v>44143</v>
      </c>
    </row>
    <row r="530" spans="4:5" x14ac:dyDescent="0.25">
      <c r="D530" s="25">
        <v>44052</v>
      </c>
      <c r="E530" s="25">
        <v>44144</v>
      </c>
    </row>
    <row r="531" spans="4:5" x14ac:dyDescent="0.25">
      <c r="D531" s="25">
        <v>44053</v>
      </c>
      <c r="E531" s="25">
        <v>44145</v>
      </c>
    </row>
    <row r="532" spans="4:5" x14ac:dyDescent="0.25">
      <c r="D532" s="25">
        <v>44054</v>
      </c>
      <c r="E532" s="25">
        <v>44146</v>
      </c>
    </row>
    <row r="533" spans="4:5" x14ac:dyDescent="0.25">
      <c r="D533" s="25">
        <v>44055</v>
      </c>
      <c r="E533" s="25">
        <v>44147</v>
      </c>
    </row>
    <row r="534" spans="4:5" x14ac:dyDescent="0.25">
      <c r="D534" s="25">
        <v>44056</v>
      </c>
      <c r="E534" s="25">
        <v>44148</v>
      </c>
    </row>
    <row r="535" spans="4:5" x14ac:dyDescent="0.25">
      <c r="D535" s="25">
        <v>44057</v>
      </c>
      <c r="E535" s="25">
        <v>44149</v>
      </c>
    </row>
    <row r="536" spans="4:5" x14ac:dyDescent="0.25">
      <c r="D536" s="25">
        <v>44058</v>
      </c>
      <c r="E536" s="25">
        <v>44150</v>
      </c>
    </row>
    <row r="537" spans="4:5" x14ac:dyDescent="0.25">
      <c r="D537" s="25">
        <v>44059</v>
      </c>
      <c r="E537" s="25">
        <v>44151</v>
      </c>
    </row>
    <row r="538" spans="4:5" x14ac:dyDescent="0.25">
      <c r="D538" s="25">
        <v>44060</v>
      </c>
      <c r="E538" s="25">
        <v>44152</v>
      </c>
    </row>
    <row r="539" spans="4:5" x14ac:dyDescent="0.25">
      <c r="D539" s="25">
        <v>44061</v>
      </c>
      <c r="E539" s="25">
        <v>44153</v>
      </c>
    </row>
    <row r="540" spans="4:5" x14ac:dyDescent="0.25">
      <c r="D540" s="25">
        <v>44062</v>
      </c>
      <c r="E540" s="25">
        <v>44154</v>
      </c>
    </row>
    <row r="541" spans="4:5" x14ac:dyDescent="0.25">
      <c r="D541" s="25">
        <v>44063</v>
      </c>
      <c r="E541" s="25">
        <v>44155</v>
      </c>
    </row>
    <row r="542" spans="4:5" x14ac:dyDescent="0.25">
      <c r="D542" s="25">
        <v>44064</v>
      </c>
      <c r="E542" s="25">
        <v>44156</v>
      </c>
    </row>
    <row r="543" spans="4:5" x14ac:dyDescent="0.25">
      <c r="D543" s="25">
        <v>44065</v>
      </c>
      <c r="E543" s="25">
        <v>44157</v>
      </c>
    </row>
    <row r="544" spans="4:5" x14ac:dyDescent="0.25">
      <c r="D544" s="25">
        <v>44066</v>
      </c>
      <c r="E544" s="25">
        <v>44158</v>
      </c>
    </row>
    <row r="545" spans="4:5" x14ac:dyDescent="0.25">
      <c r="D545" s="25">
        <v>44067</v>
      </c>
      <c r="E545" s="25">
        <v>44159</v>
      </c>
    </row>
    <row r="546" spans="4:5" x14ac:dyDescent="0.25">
      <c r="D546" s="25">
        <v>44068</v>
      </c>
      <c r="E546" s="25">
        <v>44160</v>
      </c>
    </row>
    <row r="547" spans="4:5" x14ac:dyDescent="0.25">
      <c r="D547" s="25">
        <v>44069</v>
      </c>
      <c r="E547" s="25">
        <v>44161</v>
      </c>
    </row>
    <row r="548" spans="4:5" x14ac:dyDescent="0.25">
      <c r="D548" s="25">
        <v>44070</v>
      </c>
      <c r="E548" s="25">
        <v>44162</v>
      </c>
    </row>
    <row r="549" spans="4:5" x14ac:dyDescent="0.25">
      <c r="D549" s="25">
        <v>44071</v>
      </c>
      <c r="E549" s="25">
        <v>44163</v>
      </c>
    </row>
    <row r="550" spans="4:5" x14ac:dyDescent="0.25">
      <c r="D550" s="25">
        <v>44072</v>
      </c>
      <c r="E550" s="25">
        <v>44164</v>
      </c>
    </row>
    <row r="551" spans="4:5" x14ac:dyDescent="0.25">
      <c r="D551" s="25">
        <v>44073</v>
      </c>
      <c r="E551" s="25">
        <v>44165</v>
      </c>
    </row>
    <row r="552" spans="4:5" x14ac:dyDescent="0.25">
      <c r="D552" s="25">
        <v>44074</v>
      </c>
      <c r="E552" s="25">
        <v>44166</v>
      </c>
    </row>
    <row r="553" spans="4:5" x14ac:dyDescent="0.25">
      <c r="D553" s="25">
        <v>44075</v>
      </c>
      <c r="E553" s="25">
        <v>44167</v>
      </c>
    </row>
    <row r="554" spans="4:5" x14ac:dyDescent="0.25">
      <c r="D554" s="25">
        <v>44076</v>
      </c>
      <c r="E554" s="25">
        <v>44168</v>
      </c>
    </row>
    <row r="555" spans="4:5" x14ac:dyDescent="0.25">
      <c r="D555" s="25">
        <v>44077</v>
      </c>
      <c r="E555" s="25">
        <v>44169</v>
      </c>
    </row>
    <row r="556" spans="4:5" x14ac:dyDescent="0.25">
      <c r="D556" s="25">
        <v>44078</v>
      </c>
      <c r="E556" s="25">
        <v>44170</v>
      </c>
    </row>
    <row r="557" spans="4:5" x14ac:dyDescent="0.25">
      <c r="D557" s="25">
        <v>44079</v>
      </c>
      <c r="E557" s="25">
        <v>44171</v>
      </c>
    </row>
    <row r="558" spans="4:5" x14ac:dyDescent="0.25">
      <c r="D558" s="25">
        <v>44080</v>
      </c>
      <c r="E558" s="25">
        <v>44172</v>
      </c>
    </row>
    <row r="559" spans="4:5" x14ac:dyDescent="0.25">
      <c r="D559" s="25">
        <v>44081</v>
      </c>
      <c r="E559" s="25">
        <v>44173</v>
      </c>
    </row>
    <row r="560" spans="4:5" x14ac:dyDescent="0.25">
      <c r="D560" s="25">
        <v>44082</v>
      </c>
      <c r="E560" s="25">
        <v>44174</v>
      </c>
    </row>
    <row r="561" spans="4:5" x14ac:dyDescent="0.25">
      <c r="D561" s="25">
        <v>44083</v>
      </c>
      <c r="E561" s="25">
        <v>44175</v>
      </c>
    </row>
    <row r="562" spans="4:5" x14ac:dyDescent="0.25">
      <c r="D562" s="25">
        <v>44084</v>
      </c>
      <c r="E562" s="25">
        <v>44176</v>
      </c>
    </row>
    <row r="563" spans="4:5" x14ac:dyDescent="0.25">
      <c r="D563" s="25">
        <v>44085</v>
      </c>
      <c r="E563" s="25">
        <v>44177</v>
      </c>
    </row>
    <row r="564" spans="4:5" x14ac:dyDescent="0.25">
      <c r="D564" s="25">
        <v>44086</v>
      </c>
      <c r="E564" s="25">
        <v>44178</v>
      </c>
    </row>
    <row r="565" spans="4:5" x14ac:dyDescent="0.25">
      <c r="D565" s="25">
        <v>44087</v>
      </c>
      <c r="E565" s="25">
        <v>44179</v>
      </c>
    </row>
    <row r="566" spans="4:5" x14ac:dyDescent="0.25">
      <c r="D566" s="25">
        <v>44088</v>
      </c>
      <c r="E566" s="25">
        <v>44180</v>
      </c>
    </row>
    <row r="567" spans="4:5" x14ac:dyDescent="0.25">
      <c r="D567" s="25">
        <v>44089</v>
      </c>
      <c r="E567" s="25">
        <v>44181</v>
      </c>
    </row>
    <row r="568" spans="4:5" x14ac:dyDescent="0.25">
      <c r="D568" s="25">
        <v>44090</v>
      </c>
      <c r="E568" s="25">
        <v>44182</v>
      </c>
    </row>
    <row r="569" spans="4:5" x14ac:dyDescent="0.25">
      <c r="D569" s="25">
        <v>44091</v>
      </c>
      <c r="E569" s="25">
        <v>44183</v>
      </c>
    </row>
    <row r="570" spans="4:5" x14ac:dyDescent="0.25">
      <c r="D570" s="25">
        <v>44092</v>
      </c>
      <c r="E570" s="25">
        <v>44184</v>
      </c>
    </row>
    <row r="571" spans="4:5" x14ac:dyDescent="0.25">
      <c r="D571" s="25">
        <v>44093</v>
      </c>
      <c r="E571" s="25">
        <v>44185</v>
      </c>
    </row>
    <row r="572" spans="4:5" x14ac:dyDescent="0.25">
      <c r="D572" s="25">
        <v>44094</v>
      </c>
      <c r="E572" s="25">
        <v>44186</v>
      </c>
    </row>
    <row r="573" spans="4:5" x14ac:dyDescent="0.25">
      <c r="D573" s="25">
        <v>44095</v>
      </c>
      <c r="E573" s="25">
        <v>44187</v>
      </c>
    </row>
    <row r="574" spans="4:5" x14ac:dyDescent="0.25">
      <c r="D574" s="25">
        <v>44096</v>
      </c>
      <c r="E574" s="25">
        <v>44188</v>
      </c>
    </row>
    <row r="575" spans="4:5" x14ac:dyDescent="0.25">
      <c r="D575" s="25">
        <v>44097</v>
      </c>
      <c r="E575" s="25">
        <v>44189</v>
      </c>
    </row>
    <row r="576" spans="4:5" x14ac:dyDescent="0.25">
      <c r="D576" s="25">
        <v>44098</v>
      </c>
      <c r="E576" s="25">
        <v>44190</v>
      </c>
    </row>
    <row r="577" spans="4:5" x14ac:dyDescent="0.25">
      <c r="D577" s="25">
        <v>44099</v>
      </c>
      <c r="E577" s="25">
        <v>44191</v>
      </c>
    </row>
    <row r="578" spans="4:5" x14ac:dyDescent="0.25">
      <c r="D578" s="25">
        <v>44100</v>
      </c>
      <c r="E578" s="25">
        <v>44192</v>
      </c>
    </row>
    <row r="579" spans="4:5" x14ac:dyDescent="0.25">
      <c r="D579" s="25">
        <v>44101</v>
      </c>
      <c r="E579" s="25">
        <v>44193</v>
      </c>
    </row>
    <row r="580" spans="4:5" x14ac:dyDescent="0.25">
      <c r="D580" s="25">
        <v>44102</v>
      </c>
      <c r="E580" s="25">
        <v>44194</v>
      </c>
    </row>
    <row r="581" spans="4:5" x14ac:dyDescent="0.25">
      <c r="D581" s="25">
        <v>44103</v>
      </c>
      <c r="E581" s="25">
        <v>44195</v>
      </c>
    </row>
    <row r="582" spans="4:5" x14ac:dyDescent="0.25">
      <c r="D582" s="25">
        <v>44104</v>
      </c>
      <c r="E582" s="25">
        <v>44196</v>
      </c>
    </row>
    <row r="583" spans="4:5" x14ac:dyDescent="0.25">
      <c r="D583" s="25">
        <v>44105</v>
      </c>
      <c r="E583" s="25">
        <v>44197</v>
      </c>
    </row>
    <row r="584" spans="4:5" x14ac:dyDescent="0.25">
      <c r="D584" s="25">
        <v>44106</v>
      </c>
      <c r="E584" s="25">
        <v>44198</v>
      </c>
    </row>
    <row r="585" spans="4:5" x14ac:dyDescent="0.25">
      <c r="D585" s="25">
        <v>44107</v>
      </c>
      <c r="E585" s="25">
        <v>44199</v>
      </c>
    </row>
    <row r="586" spans="4:5" x14ac:dyDescent="0.25">
      <c r="D586" s="25">
        <v>44108</v>
      </c>
      <c r="E586" s="25">
        <v>44200</v>
      </c>
    </row>
    <row r="587" spans="4:5" x14ac:dyDescent="0.25">
      <c r="D587" s="25">
        <v>44109</v>
      </c>
      <c r="E587" s="25">
        <v>44201</v>
      </c>
    </row>
    <row r="588" spans="4:5" x14ac:dyDescent="0.25">
      <c r="D588" s="25">
        <v>44110</v>
      </c>
      <c r="E588" s="25">
        <v>44202</v>
      </c>
    </row>
    <row r="589" spans="4:5" x14ac:dyDescent="0.25">
      <c r="D589" s="25">
        <v>44111</v>
      </c>
      <c r="E589" s="25">
        <v>44203</v>
      </c>
    </row>
    <row r="590" spans="4:5" x14ac:dyDescent="0.25">
      <c r="D590" s="25">
        <v>44112</v>
      </c>
      <c r="E590" s="25">
        <v>44204</v>
      </c>
    </row>
    <row r="591" spans="4:5" x14ac:dyDescent="0.25">
      <c r="D591" s="25">
        <v>44113</v>
      </c>
      <c r="E591" s="25">
        <v>44205</v>
      </c>
    </row>
    <row r="592" spans="4:5" x14ac:dyDescent="0.25">
      <c r="D592" s="25">
        <v>44114</v>
      </c>
      <c r="E592" s="25">
        <v>44206</v>
      </c>
    </row>
    <row r="593" spans="4:5" x14ac:dyDescent="0.25">
      <c r="D593" s="25">
        <v>44115</v>
      </c>
      <c r="E593" s="25">
        <v>44207</v>
      </c>
    </row>
    <row r="594" spans="4:5" x14ac:dyDescent="0.25">
      <c r="D594" s="25">
        <v>44116</v>
      </c>
      <c r="E594" s="25">
        <v>44208</v>
      </c>
    </row>
    <row r="595" spans="4:5" x14ac:dyDescent="0.25">
      <c r="D595" s="25">
        <v>44117</v>
      </c>
      <c r="E595" s="25">
        <v>44209</v>
      </c>
    </row>
    <row r="596" spans="4:5" x14ac:dyDescent="0.25">
      <c r="D596" s="25">
        <v>44118</v>
      </c>
      <c r="E596" s="25">
        <v>44210</v>
      </c>
    </row>
    <row r="597" spans="4:5" x14ac:dyDescent="0.25">
      <c r="D597" s="25">
        <v>44119</v>
      </c>
      <c r="E597" s="25">
        <v>44211</v>
      </c>
    </row>
    <row r="598" spans="4:5" x14ac:dyDescent="0.25">
      <c r="D598" s="25">
        <v>44120</v>
      </c>
      <c r="E598" s="25">
        <v>44212</v>
      </c>
    </row>
    <row r="599" spans="4:5" x14ac:dyDescent="0.25">
      <c r="D599" s="25">
        <v>44121</v>
      </c>
      <c r="E599" s="25">
        <v>44213</v>
      </c>
    </row>
    <row r="600" spans="4:5" x14ac:dyDescent="0.25">
      <c r="D600" s="25">
        <v>44122</v>
      </c>
      <c r="E600" s="25">
        <v>44214</v>
      </c>
    </row>
    <row r="601" spans="4:5" x14ac:dyDescent="0.25">
      <c r="D601" s="25">
        <v>44123</v>
      </c>
      <c r="E601" s="25">
        <v>44215</v>
      </c>
    </row>
    <row r="602" spans="4:5" x14ac:dyDescent="0.25">
      <c r="D602" s="25">
        <v>44124</v>
      </c>
      <c r="E602" s="25">
        <v>44216</v>
      </c>
    </row>
    <row r="603" spans="4:5" x14ac:dyDescent="0.25">
      <c r="D603" s="25">
        <v>44125</v>
      </c>
      <c r="E603" s="25">
        <v>44217</v>
      </c>
    </row>
    <row r="604" spans="4:5" x14ac:dyDescent="0.25">
      <c r="D604" s="25">
        <v>44126</v>
      </c>
      <c r="E604" s="25">
        <v>44218</v>
      </c>
    </row>
    <row r="605" spans="4:5" x14ac:dyDescent="0.25">
      <c r="D605" s="25">
        <v>44127</v>
      </c>
      <c r="E605" s="25">
        <v>44219</v>
      </c>
    </row>
    <row r="606" spans="4:5" x14ac:dyDescent="0.25">
      <c r="D606" s="25">
        <v>44128</v>
      </c>
      <c r="E606" s="25">
        <v>44220</v>
      </c>
    </row>
    <row r="607" spans="4:5" x14ac:dyDescent="0.25">
      <c r="D607" s="25">
        <v>44129</v>
      </c>
      <c r="E607" s="25">
        <v>44221</v>
      </c>
    </row>
    <row r="608" spans="4:5" x14ac:dyDescent="0.25">
      <c r="D608" s="25">
        <v>44130</v>
      </c>
      <c r="E608" s="25">
        <v>44222</v>
      </c>
    </row>
    <row r="609" spans="4:5" x14ac:dyDescent="0.25">
      <c r="D609" s="25">
        <v>44131</v>
      </c>
      <c r="E609" s="25">
        <v>44223</v>
      </c>
    </row>
    <row r="610" spans="4:5" x14ac:dyDescent="0.25">
      <c r="D610" s="25">
        <v>44132</v>
      </c>
      <c r="E610" s="25">
        <v>44224</v>
      </c>
    </row>
    <row r="611" spans="4:5" x14ac:dyDescent="0.25">
      <c r="D611" s="25">
        <v>44133</v>
      </c>
      <c r="E611" s="25">
        <v>44225</v>
      </c>
    </row>
    <row r="612" spans="4:5" x14ac:dyDescent="0.25">
      <c r="D612" s="25">
        <v>44134</v>
      </c>
      <c r="E612" s="25">
        <v>44226</v>
      </c>
    </row>
    <row r="613" spans="4:5" x14ac:dyDescent="0.25">
      <c r="D613" s="25">
        <v>44135</v>
      </c>
      <c r="E613" s="25">
        <v>44227</v>
      </c>
    </row>
    <row r="614" spans="4:5" x14ac:dyDescent="0.25">
      <c r="D614" s="25">
        <v>44136</v>
      </c>
      <c r="E614" s="25">
        <v>44228</v>
      </c>
    </row>
    <row r="615" spans="4:5" x14ac:dyDescent="0.25">
      <c r="D615" s="25">
        <v>44137</v>
      </c>
      <c r="E615" s="25">
        <v>44229</v>
      </c>
    </row>
    <row r="616" spans="4:5" x14ac:dyDescent="0.25">
      <c r="D616" s="25">
        <v>44138</v>
      </c>
      <c r="E616" s="25">
        <v>44230</v>
      </c>
    </row>
    <row r="617" spans="4:5" x14ac:dyDescent="0.25">
      <c r="D617" s="25">
        <v>44139</v>
      </c>
      <c r="E617" s="25">
        <v>44231</v>
      </c>
    </row>
    <row r="618" spans="4:5" x14ac:dyDescent="0.25">
      <c r="D618" s="25">
        <v>44140</v>
      </c>
      <c r="E618" s="25">
        <v>44232</v>
      </c>
    </row>
    <row r="619" spans="4:5" x14ac:dyDescent="0.25">
      <c r="D619" s="25">
        <v>44141</v>
      </c>
      <c r="E619" s="25">
        <v>44233</v>
      </c>
    </row>
    <row r="620" spans="4:5" x14ac:dyDescent="0.25">
      <c r="D620" s="25">
        <v>44142</v>
      </c>
      <c r="E620" s="25">
        <v>44234</v>
      </c>
    </row>
    <row r="621" spans="4:5" x14ac:dyDescent="0.25">
      <c r="D621" s="25">
        <v>44143</v>
      </c>
      <c r="E621" s="25">
        <v>44235</v>
      </c>
    </row>
    <row r="622" spans="4:5" x14ac:dyDescent="0.25">
      <c r="D622" s="25">
        <v>44144</v>
      </c>
      <c r="E622" s="25">
        <v>44236</v>
      </c>
    </row>
    <row r="623" spans="4:5" x14ac:dyDescent="0.25">
      <c r="D623" s="25">
        <v>44145</v>
      </c>
      <c r="E623" s="25">
        <v>44237</v>
      </c>
    </row>
    <row r="624" spans="4:5" x14ac:dyDescent="0.25">
      <c r="D624" s="25">
        <v>44146</v>
      </c>
      <c r="E624" s="25">
        <v>44238</v>
      </c>
    </row>
    <row r="625" spans="4:5" x14ac:dyDescent="0.25">
      <c r="D625" s="25">
        <v>44147</v>
      </c>
      <c r="E625" s="25">
        <v>44239</v>
      </c>
    </row>
    <row r="626" spans="4:5" x14ac:dyDescent="0.25">
      <c r="D626" s="25">
        <v>44148</v>
      </c>
      <c r="E626" s="25">
        <v>44240</v>
      </c>
    </row>
    <row r="627" spans="4:5" x14ac:dyDescent="0.25">
      <c r="D627" s="25">
        <v>44149</v>
      </c>
      <c r="E627" s="25">
        <v>44241</v>
      </c>
    </row>
    <row r="628" spans="4:5" x14ac:dyDescent="0.25">
      <c r="D628" s="25">
        <v>44150</v>
      </c>
      <c r="E628" s="25">
        <v>44242</v>
      </c>
    </row>
    <row r="629" spans="4:5" x14ac:dyDescent="0.25">
      <c r="D629" s="25">
        <v>44151</v>
      </c>
      <c r="E629" s="25">
        <v>44243</v>
      </c>
    </row>
    <row r="630" spans="4:5" x14ac:dyDescent="0.25">
      <c r="D630" s="25">
        <v>44152</v>
      </c>
      <c r="E630" s="25">
        <v>44244</v>
      </c>
    </row>
    <row r="631" spans="4:5" x14ac:dyDescent="0.25">
      <c r="D631" s="25">
        <v>44153</v>
      </c>
      <c r="E631" s="25">
        <v>44245</v>
      </c>
    </row>
    <row r="632" spans="4:5" x14ac:dyDescent="0.25">
      <c r="D632" s="25">
        <v>44154</v>
      </c>
      <c r="E632" s="25">
        <v>44246</v>
      </c>
    </row>
    <row r="633" spans="4:5" x14ac:dyDescent="0.25">
      <c r="D633" s="25">
        <v>44155</v>
      </c>
      <c r="E633" s="25">
        <v>44247</v>
      </c>
    </row>
    <row r="634" spans="4:5" x14ac:dyDescent="0.25">
      <c r="D634" s="25">
        <v>44156</v>
      </c>
      <c r="E634" s="25">
        <v>44248</v>
      </c>
    </row>
    <row r="635" spans="4:5" x14ac:dyDescent="0.25">
      <c r="D635" s="25">
        <v>44157</v>
      </c>
      <c r="E635" s="25">
        <v>44249</v>
      </c>
    </row>
    <row r="636" spans="4:5" x14ac:dyDescent="0.25">
      <c r="D636" s="25">
        <v>44158</v>
      </c>
      <c r="E636" s="25">
        <v>44250</v>
      </c>
    </row>
    <row r="637" spans="4:5" x14ac:dyDescent="0.25">
      <c r="D637" s="25">
        <v>44159</v>
      </c>
      <c r="E637" s="25">
        <v>44251</v>
      </c>
    </row>
    <row r="638" spans="4:5" x14ac:dyDescent="0.25">
      <c r="D638" s="25">
        <v>44160</v>
      </c>
      <c r="E638" s="25">
        <v>44252</v>
      </c>
    </row>
    <row r="639" spans="4:5" x14ac:dyDescent="0.25">
      <c r="D639" s="25">
        <v>44161</v>
      </c>
      <c r="E639" s="25">
        <v>44253</v>
      </c>
    </row>
    <row r="640" spans="4:5" x14ac:dyDescent="0.25">
      <c r="D640" s="25">
        <v>44162</v>
      </c>
      <c r="E640" s="25">
        <v>44254</v>
      </c>
    </row>
    <row r="641" spans="4:5" x14ac:dyDescent="0.25">
      <c r="D641" s="25">
        <v>44163</v>
      </c>
      <c r="E641" s="25">
        <v>44255</v>
      </c>
    </row>
    <row r="642" spans="4:5" x14ac:dyDescent="0.25">
      <c r="D642" s="25">
        <v>44164</v>
      </c>
      <c r="E642" s="25">
        <v>44256</v>
      </c>
    </row>
    <row r="643" spans="4:5" x14ac:dyDescent="0.25">
      <c r="D643" s="25">
        <v>44165</v>
      </c>
      <c r="E643" s="25">
        <v>44257</v>
      </c>
    </row>
    <row r="644" spans="4:5" x14ac:dyDescent="0.25">
      <c r="D644" s="25">
        <v>44166</v>
      </c>
      <c r="E644" s="25">
        <v>44258</v>
      </c>
    </row>
    <row r="645" spans="4:5" x14ac:dyDescent="0.25">
      <c r="D645" s="25">
        <v>44167</v>
      </c>
      <c r="E645" s="25">
        <v>44259</v>
      </c>
    </row>
    <row r="646" spans="4:5" x14ac:dyDescent="0.25">
      <c r="D646" s="25">
        <v>44168</v>
      </c>
      <c r="E646" s="25">
        <v>44260</v>
      </c>
    </row>
    <row r="647" spans="4:5" x14ac:dyDescent="0.25">
      <c r="D647" s="25">
        <v>44169</v>
      </c>
      <c r="E647" s="25">
        <v>44261</v>
      </c>
    </row>
    <row r="648" spans="4:5" x14ac:dyDescent="0.25">
      <c r="D648" s="25">
        <v>44170</v>
      </c>
      <c r="E648" s="25">
        <v>44262</v>
      </c>
    </row>
    <row r="649" spans="4:5" x14ac:dyDescent="0.25">
      <c r="D649" s="25">
        <v>44171</v>
      </c>
      <c r="E649" s="25">
        <v>44263</v>
      </c>
    </row>
    <row r="650" spans="4:5" x14ac:dyDescent="0.25">
      <c r="D650" s="25">
        <v>44172</v>
      </c>
      <c r="E650" s="25">
        <v>44264</v>
      </c>
    </row>
    <row r="651" spans="4:5" x14ac:dyDescent="0.25">
      <c r="D651" s="25">
        <v>44173</v>
      </c>
      <c r="E651" s="25">
        <v>44265</v>
      </c>
    </row>
    <row r="652" spans="4:5" x14ac:dyDescent="0.25">
      <c r="D652" s="25">
        <v>44174</v>
      </c>
      <c r="E652" s="25">
        <v>44266</v>
      </c>
    </row>
    <row r="653" spans="4:5" x14ac:dyDescent="0.25">
      <c r="D653" s="25">
        <v>44175</v>
      </c>
      <c r="E653" s="25">
        <v>44267</v>
      </c>
    </row>
    <row r="654" spans="4:5" x14ac:dyDescent="0.25">
      <c r="D654" s="25">
        <v>44176</v>
      </c>
      <c r="E654" s="25">
        <v>44268</v>
      </c>
    </row>
    <row r="655" spans="4:5" x14ac:dyDescent="0.25">
      <c r="D655" s="25">
        <v>44177</v>
      </c>
      <c r="E655" s="25">
        <v>44269</v>
      </c>
    </row>
    <row r="656" spans="4:5" x14ac:dyDescent="0.25">
      <c r="D656" s="25">
        <v>44178</v>
      </c>
      <c r="E656" s="25">
        <v>44270</v>
      </c>
    </row>
    <row r="657" spans="4:5" x14ac:dyDescent="0.25">
      <c r="D657" s="25">
        <v>44179</v>
      </c>
      <c r="E657" s="25">
        <v>44271</v>
      </c>
    </row>
    <row r="658" spans="4:5" x14ac:dyDescent="0.25">
      <c r="D658" s="25">
        <v>44180</v>
      </c>
      <c r="E658" s="25">
        <v>44272</v>
      </c>
    </row>
    <row r="659" spans="4:5" x14ac:dyDescent="0.25">
      <c r="D659" s="25">
        <v>44181</v>
      </c>
      <c r="E659" s="25">
        <v>44273</v>
      </c>
    </row>
    <row r="660" spans="4:5" x14ac:dyDescent="0.25">
      <c r="D660" s="25">
        <v>44182</v>
      </c>
      <c r="E660" s="25">
        <v>44274</v>
      </c>
    </row>
    <row r="661" spans="4:5" x14ac:dyDescent="0.25">
      <c r="D661" s="25">
        <v>44183</v>
      </c>
      <c r="E661" s="25">
        <v>44275</v>
      </c>
    </row>
    <row r="662" spans="4:5" x14ac:dyDescent="0.25">
      <c r="D662" s="25">
        <v>44184</v>
      </c>
      <c r="E662" s="25">
        <v>44276</v>
      </c>
    </row>
    <row r="663" spans="4:5" x14ac:dyDescent="0.25">
      <c r="D663" s="25">
        <v>44185</v>
      </c>
      <c r="E663" s="25">
        <v>44277</v>
      </c>
    </row>
    <row r="664" spans="4:5" x14ac:dyDescent="0.25">
      <c r="D664" s="25">
        <v>44186</v>
      </c>
      <c r="E664" s="25">
        <v>44278</v>
      </c>
    </row>
    <row r="665" spans="4:5" x14ac:dyDescent="0.25">
      <c r="D665" s="25">
        <v>44187</v>
      </c>
      <c r="E665" s="25">
        <v>44279</v>
      </c>
    </row>
    <row r="666" spans="4:5" x14ac:dyDescent="0.25">
      <c r="D666" s="25">
        <v>44188</v>
      </c>
      <c r="E666" s="25">
        <v>44280</v>
      </c>
    </row>
    <row r="667" spans="4:5" x14ac:dyDescent="0.25">
      <c r="D667" s="25">
        <v>44189</v>
      </c>
      <c r="E667" s="25">
        <v>44281</v>
      </c>
    </row>
    <row r="668" spans="4:5" x14ac:dyDescent="0.25">
      <c r="D668" s="25">
        <v>44190</v>
      </c>
      <c r="E668" s="25">
        <v>44282</v>
      </c>
    </row>
    <row r="669" spans="4:5" x14ac:dyDescent="0.25">
      <c r="D669" s="25">
        <v>44191</v>
      </c>
      <c r="E669" s="25">
        <v>44283</v>
      </c>
    </row>
    <row r="670" spans="4:5" x14ac:dyDescent="0.25">
      <c r="D670" s="25">
        <v>44192</v>
      </c>
      <c r="E670" s="25">
        <v>44284</v>
      </c>
    </row>
    <row r="671" spans="4:5" x14ac:dyDescent="0.25">
      <c r="D671" s="25">
        <v>44193</v>
      </c>
      <c r="E671" s="25">
        <v>44285</v>
      </c>
    </row>
    <row r="672" spans="4:5" x14ac:dyDescent="0.25">
      <c r="D672" s="25">
        <v>44194</v>
      </c>
      <c r="E672" s="25">
        <v>44286</v>
      </c>
    </row>
    <row r="673" spans="4:5" x14ac:dyDescent="0.25">
      <c r="D673" s="25">
        <v>44195</v>
      </c>
      <c r="E673" s="25">
        <v>44287</v>
      </c>
    </row>
    <row r="674" spans="4:5" x14ac:dyDescent="0.25">
      <c r="D674" s="25">
        <v>44196</v>
      </c>
      <c r="E674" s="25">
        <v>44288</v>
      </c>
    </row>
    <row r="675" spans="4:5" x14ac:dyDescent="0.25">
      <c r="D675" s="25">
        <v>44197</v>
      </c>
      <c r="E675" s="25">
        <v>44289</v>
      </c>
    </row>
    <row r="676" spans="4:5" x14ac:dyDescent="0.25">
      <c r="D676" s="25">
        <v>44198</v>
      </c>
      <c r="E676" s="25">
        <v>44290</v>
      </c>
    </row>
    <row r="677" spans="4:5" x14ac:dyDescent="0.25">
      <c r="D677" s="25">
        <v>44199</v>
      </c>
      <c r="E677" s="25">
        <v>44291</v>
      </c>
    </row>
    <row r="678" spans="4:5" x14ac:dyDescent="0.25">
      <c r="D678" s="25">
        <v>44200</v>
      </c>
      <c r="E678" s="25">
        <v>44292</v>
      </c>
    </row>
    <row r="679" spans="4:5" x14ac:dyDescent="0.25">
      <c r="D679" s="25">
        <v>44201</v>
      </c>
      <c r="E679" s="25">
        <v>44293</v>
      </c>
    </row>
    <row r="680" spans="4:5" x14ac:dyDescent="0.25">
      <c r="D680" s="25">
        <v>44202</v>
      </c>
      <c r="E680" s="25">
        <v>44294</v>
      </c>
    </row>
    <row r="681" spans="4:5" x14ac:dyDescent="0.25">
      <c r="D681" s="25">
        <v>44203</v>
      </c>
      <c r="E681" s="25">
        <v>44295</v>
      </c>
    </row>
    <row r="682" spans="4:5" x14ac:dyDescent="0.25">
      <c r="D682" s="25">
        <v>44204</v>
      </c>
      <c r="E682" s="25">
        <v>44296</v>
      </c>
    </row>
    <row r="683" spans="4:5" x14ac:dyDescent="0.25">
      <c r="D683" s="25">
        <v>44205</v>
      </c>
      <c r="E683" s="25">
        <v>44297</v>
      </c>
    </row>
    <row r="684" spans="4:5" x14ac:dyDescent="0.25">
      <c r="D684" s="25">
        <v>44206</v>
      </c>
      <c r="E684" s="25">
        <v>44298</v>
      </c>
    </row>
    <row r="685" spans="4:5" x14ac:dyDescent="0.25">
      <c r="D685" s="25">
        <v>44207</v>
      </c>
      <c r="E685" s="25">
        <v>44299</v>
      </c>
    </row>
    <row r="686" spans="4:5" x14ac:dyDescent="0.25">
      <c r="D686" s="25">
        <v>44208</v>
      </c>
      <c r="E686" s="25">
        <v>44300</v>
      </c>
    </row>
    <row r="687" spans="4:5" x14ac:dyDescent="0.25">
      <c r="D687" s="25">
        <v>44209</v>
      </c>
      <c r="E687" s="25">
        <v>44301</v>
      </c>
    </row>
    <row r="688" spans="4:5" x14ac:dyDescent="0.25">
      <c r="D688" s="25">
        <v>44210</v>
      </c>
      <c r="E688" s="25">
        <v>44302</v>
      </c>
    </row>
    <row r="689" spans="4:5" x14ac:dyDescent="0.25">
      <c r="D689" s="25">
        <v>44211</v>
      </c>
      <c r="E689" s="25">
        <v>44303</v>
      </c>
    </row>
    <row r="690" spans="4:5" x14ac:dyDescent="0.25">
      <c r="D690" s="25">
        <v>44212</v>
      </c>
      <c r="E690" s="25">
        <v>44304</v>
      </c>
    </row>
    <row r="691" spans="4:5" x14ac:dyDescent="0.25">
      <c r="D691" s="25">
        <v>44213</v>
      </c>
      <c r="E691" s="25">
        <v>44305</v>
      </c>
    </row>
    <row r="692" spans="4:5" x14ac:dyDescent="0.25">
      <c r="D692" s="25">
        <v>44214</v>
      </c>
      <c r="E692" s="25">
        <v>44306</v>
      </c>
    </row>
    <row r="693" spans="4:5" x14ac:dyDescent="0.25">
      <c r="D693" s="25">
        <v>44215</v>
      </c>
      <c r="E693" s="25">
        <v>44307</v>
      </c>
    </row>
    <row r="694" spans="4:5" x14ac:dyDescent="0.25">
      <c r="D694" s="25">
        <v>44216</v>
      </c>
      <c r="E694" s="25">
        <v>44308</v>
      </c>
    </row>
    <row r="695" spans="4:5" x14ac:dyDescent="0.25">
      <c r="D695" s="25">
        <v>44217</v>
      </c>
      <c r="E695" s="25">
        <v>44309</v>
      </c>
    </row>
    <row r="696" spans="4:5" x14ac:dyDescent="0.25">
      <c r="D696" s="25">
        <v>44218</v>
      </c>
      <c r="E696" s="25">
        <v>44310</v>
      </c>
    </row>
    <row r="697" spans="4:5" x14ac:dyDescent="0.25">
      <c r="D697" s="25">
        <v>44219</v>
      </c>
      <c r="E697" s="25">
        <v>44311</v>
      </c>
    </row>
    <row r="698" spans="4:5" x14ac:dyDescent="0.25">
      <c r="D698" s="25">
        <v>44220</v>
      </c>
      <c r="E698" s="25">
        <v>44312</v>
      </c>
    </row>
    <row r="699" spans="4:5" x14ac:dyDescent="0.25">
      <c r="D699" s="25">
        <v>44221</v>
      </c>
      <c r="E699" s="25">
        <v>44313</v>
      </c>
    </row>
    <row r="700" spans="4:5" x14ac:dyDescent="0.25">
      <c r="D700" s="25">
        <v>44222</v>
      </c>
      <c r="E700" s="25">
        <v>44314</v>
      </c>
    </row>
    <row r="701" spans="4:5" x14ac:dyDescent="0.25">
      <c r="D701" s="25">
        <v>44223</v>
      </c>
      <c r="E701" s="25">
        <v>44315</v>
      </c>
    </row>
    <row r="702" spans="4:5" x14ac:dyDescent="0.25">
      <c r="D702" s="25">
        <v>44224</v>
      </c>
      <c r="E702" s="25">
        <v>44316</v>
      </c>
    </row>
    <row r="703" spans="4:5" x14ac:dyDescent="0.25">
      <c r="D703" s="25">
        <v>44225</v>
      </c>
      <c r="E703" s="25">
        <v>44317</v>
      </c>
    </row>
    <row r="704" spans="4:5" x14ac:dyDescent="0.25">
      <c r="D704" s="25">
        <v>44226</v>
      </c>
      <c r="E704" s="25">
        <v>44318</v>
      </c>
    </row>
    <row r="705" spans="4:5" x14ac:dyDescent="0.25">
      <c r="D705" s="25">
        <v>44227</v>
      </c>
      <c r="E705" s="25">
        <v>44319</v>
      </c>
    </row>
    <row r="706" spans="4:5" x14ac:dyDescent="0.25">
      <c r="D706" s="25">
        <v>44228</v>
      </c>
      <c r="E706" s="25">
        <v>44320</v>
      </c>
    </row>
    <row r="707" spans="4:5" x14ac:dyDescent="0.25">
      <c r="D707" s="25">
        <v>44229</v>
      </c>
      <c r="E707" s="25">
        <v>44321</v>
      </c>
    </row>
    <row r="708" spans="4:5" x14ac:dyDescent="0.25">
      <c r="D708" s="25">
        <v>44230</v>
      </c>
      <c r="E708" s="25">
        <v>44322</v>
      </c>
    </row>
    <row r="709" spans="4:5" x14ac:dyDescent="0.25">
      <c r="D709" s="25">
        <v>44231</v>
      </c>
      <c r="E709" s="25">
        <v>44323</v>
      </c>
    </row>
    <row r="710" spans="4:5" x14ac:dyDescent="0.25">
      <c r="D710" s="25">
        <v>44232</v>
      </c>
      <c r="E710" s="25">
        <v>44324</v>
      </c>
    </row>
    <row r="711" spans="4:5" x14ac:dyDescent="0.25">
      <c r="D711" s="25">
        <v>44233</v>
      </c>
      <c r="E711" s="25">
        <v>44325</v>
      </c>
    </row>
    <row r="712" spans="4:5" x14ac:dyDescent="0.25">
      <c r="D712" s="25">
        <v>44234</v>
      </c>
      <c r="E712" s="25">
        <v>44326</v>
      </c>
    </row>
    <row r="713" spans="4:5" x14ac:dyDescent="0.25">
      <c r="D713" s="25">
        <v>44235</v>
      </c>
      <c r="E713" s="25">
        <v>44327</v>
      </c>
    </row>
    <row r="714" spans="4:5" x14ac:dyDescent="0.25">
      <c r="D714" s="25">
        <v>44236</v>
      </c>
      <c r="E714" s="25">
        <v>44328</v>
      </c>
    </row>
    <row r="715" spans="4:5" x14ac:dyDescent="0.25">
      <c r="D715" s="25">
        <v>44237</v>
      </c>
      <c r="E715" s="25">
        <v>44329</v>
      </c>
    </row>
    <row r="716" spans="4:5" x14ac:dyDescent="0.25">
      <c r="D716" s="25">
        <v>44238</v>
      </c>
      <c r="E716" s="25">
        <v>44330</v>
      </c>
    </row>
    <row r="717" spans="4:5" x14ac:dyDescent="0.25">
      <c r="D717" s="25">
        <v>44239</v>
      </c>
      <c r="E717" s="25">
        <v>44331</v>
      </c>
    </row>
    <row r="718" spans="4:5" x14ac:dyDescent="0.25">
      <c r="D718" s="25">
        <v>44240</v>
      </c>
      <c r="E718" s="25">
        <v>44332</v>
      </c>
    </row>
    <row r="719" spans="4:5" x14ac:dyDescent="0.25">
      <c r="D719" s="25">
        <v>44241</v>
      </c>
      <c r="E719" s="25">
        <v>44333</v>
      </c>
    </row>
    <row r="720" spans="4:5" x14ac:dyDescent="0.25">
      <c r="D720" s="25">
        <v>44242</v>
      </c>
      <c r="E720" s="25">
        <v>44334</v>
      </c>
    </row>
    <row r="721" spans="4:5" x14ac:dyDescent="0.25">
      <c r="D721" s="25">
        <v>44243</v>
      </c>
      <c r="E721" s="25">
        <v>44335</v>
      </c>
    </row>
    <row r="722" spans="4:5" x14ac:dyDescent="0.25">
      <c r="D722" s="25">
        <v>44244</v>
      </c>
      <c r="E722" s="25">
        <v>44336</v>
      </c>
    </row>
    <row r="723" spans="4:5" x14ac:dyDescent="0.25">
      <c r="D723" s="25">
        <v>44245</v>
      </c>
      <c r="E723" s="25">
        <v>44337</v>
      </c>
    </row>
    <row r="724" spans="4:5" x14ac:dyDescent="0.25">
      <c r="D724" s="25">
        <v>44246</v>
      </c>
      <c r="E724" s="25">
        <v>44338</v>
      </c>
    </row>
    <row r="725" spans="4:5" x14ac:dyDescent="0.25">
      <c r="D725" s="25">
        <v>44247</v>
      </c>
      <c r="E725" s="25">
        <v>44339</v>
      </c>
    </row>
    <row r="726" spans="4:5" x14ac:dyDescent="0.25">
      <c r="D726" s="25">
        <v>44248</v>
      </c>
      <c r="E726" s="25">
        <v>44340</v>
      </c>
    </row>
    <row r="727" spans="4:5" x14ac:dyDescent="0.25">
      <c r="D727" s="25">
        <v>44249</v>
      </c>
      <c r="E727" s="25">
        <v>44341</v>
      </c>
    </row>
    <row r="728" spans="4:5" x14ac:dyDescent="0.25">
      <c r="D728" s="25">
        <v>44250</v>
      </c>
      <c r="E728" s="25">
        <v>44342</v>
      </c>
    </row>
    <row r="729" spans="4:5" x14ac:dyDescent="0.25">
      <c r="D729" s="25">
        <v>44251</v>
      </c>
      <c r="E729" s="25">
        <v>44343</v>
      </c>
    </row>
    <row r="730" spans="4:5" x14ac:dyDescent="0.25">
      <c r="D730" s="25">
        <v>44252</v>
      </c>
      <c r="E730" s="25">
        <v>44344</v>
      </c>
    </row>
    <row r="731" spans="4:5" x14ac:dyDescent="0.25">
      <c r="D731" s="25">
        <v>44253</v>
      </c>
      <c r="E731" s="25">
        <v>44345</v>
      </c>
    </row>
    <row r="732" spans="4:5" x14ac:dyDescent="0.25">
      <c r="D732" s="25">
        <v>44254</v>
      </c>
      <c r="E732" s="25">
        <v>44346</v>
      </c>
    </row>
    <row r="733" spans="4:5" x14ac:dyDescent="0.25">
      <c r="D733" s="25">
        <v>44255</v>
      </c>
      <c r="E733" s="25">
        <v>44347</v>
      </c>
    </row>
    <row r="734" spans="4:5" x14ac:dyDescent="0.25">
      <c r="D734" s="25">
        <v>44256</v>
      </c>
      <c r="E734" s="25">
        <v>44348</v>
      </c>
    </row>
    <row r="735" spans="4:5" x14ac:dyDescent="0.25">
      <c r="D735" s="25">
        <v>44257</v>
      </c>
      <c r="E735" s="25">
        <v>44349</v>
      </c>
    </row>
    <row r="736" spans="4:5" x14ac:dyDescent="0.25">
      <c r="D736" s="25">
        <v>44258</v>
      </c>
      <c r="E736" s="25">
        <v>44350</v>
      </c>
    </row>
    <row r="737" spans="4:5" x14ac:dyDescent="0.25">
      <c r="D737" s="25">
        <v>44259</v>
      </c>
      <c r="E737" s="25">
        <v>44351</v>
      </c>
    </row>
    <row r="738" spans="4:5" x14ac:dyDescent="0.25">
      <c r="D738" s="25">
        <v>44260</v>
      </c>
      <c r="E738" s="25">
        <v>44352</v>
      </c>
    </row>
    <row r="739" spans="4:5" x14ac:dyDescent="0.25">
      <c r="D739" s="25">
        <v>44261</v>
      </c>
      <c r="E739" s="25">
        <v>44353</v>
      </c>
    </row>
    <row r="740" spans="4:5" x14ac:dyDescent="0.25">
      <c r="D740" s="25">
        <v>44262</v>
      </c>
      <c r="E740" s="25">
        <v>44354</v>
      </c>
    </row>
    <row r="741" spans="4:5" x14ac:dyDescent="0.25">
      <c r="D741" s="25">
        <v>44263</v>
      </c>
      <c r="E741" s="25">
        <v>44355</v>
      </c>
    </row>
    <row r="742" spans="4:5" x14ac:dyDescent="0.25">
      <c r="D742" s="25">
        <v>44264</v>
      </c>
      <c r="E742" s="25">
        <v>44356</v>
      </c>
    </row>
    <row r="743" spans="4:5" x14ac:dyDescent="0.25">
      <c r="D743" s="25">
        <v>44265</v>
      </c>
      <c r="E743" s="25">
        <v>44357</v>
      </c>
    </row>
    <row r="744" spans="4:5" x14ac:dyDescent="0.25">
      <c r="D744" s="25">
        <v>44266</v>
      </c>
      <c r="E744" s="25">
        <v>44358</v>
      </c>
    </row>
    <row r="745" spans="4:5" x14ac:dyDescent="0.25">
      <c r="D745" s="25">
        <v>44267</v>
      </c>
      <c r="E745" s="25">
        <v>44359</v>
      </c>
    </row>
    <row r="746" spans="4:5" x14ac:dyDescent="0.25">
      <c r="D746" s="25">
        <v>44268</v>
      </c>
      <c r="E746" s="25">
        <v>44360</v>
      </c>
    </row>
    <row r="747" spans="4:5" x14ac:dyDescent="0.25">
      <c r="D747" s="25">
        <v>44269</v>
      </c>
      <c r="E747" s="25">
        <v>44361</v>
      </c>
    </row>
    <row r="748" spans="4:5" x14ac:dyDescent="0.25">
      <c r="D748" s="25">
        <v>44270</v>
      </c>
      <c r="E748" s="25">
        <v>44362</v>
      </c>
    </row>
    <row r="749" spans="4:5" x14ac:dyDescent="0.25">
      <c r="D749" s="25">
        <v>44271</v>
      </c>
      <c r="E749" s="25">
        <v>44363</v>
      </c>
    </row>
    <row r="750" spans="4:5" x14ac:dyDescent="0.25">
      <c r="D750" s="25">
        <v>44272</v>
      </c>
      <c r="E750" s="25">
        <v>44364</v>
      </c>
    </row>
    <row r="751" spans="4:5" x14ac:dyDescent="0.25">
      <c r="D751" s="25">
        <v>44273</v>
      </c>
      <c r="E751" s="25">
        <v>44365</v>
      </c>
    </row>
    <row r="752" spans="4:5" x14ac:dyDescent="0.25">
      <c r="D752" s="25">
        <v>44274</v>
      </c>
      <c r="E752" s="25">
        <v>44366</v>
      </c>
    </row>
    <row r="753" spans="4:5" x14ac:dyDescent="0.25">
      <c r="D753" s="25">
        <v>44275</v>
      </c>
      <c r="E753" s="25">
        <v>44367</v>
      </c>
    </row>
    <row r="754" spans="4:5" x14ac:dyDescent="0.25">
      <c r="D754" s="25">
        <v>44276</v>
      </c>
      <c r="E754" s="25">
        <v>44368</v>
      </c>
    </row>
    <row r="755" spans="4:5" x14ac:dyDescent="0.25">
      <c r="D755" s="25">
        <v>44277</v>
      </c>
      <c r="E755" s="25">
        <v>44369</v>
      </c>
    </row>
    <row r="756" spans="4:5" x14ac:dyDescent="0.25">
      <c r="D756" s="25">
        <v>44278</v>
      </c>
      <c r="E756" s="25">
        <v>44370</v>
      </c>
    </row>
    <row r="757" spans="4:5" x14ac:dyDescent="0.25">
      <c r="D757" s="25">
        <v>44279</v>
      </c>
      <c r="E757" s="25">
        <v>44371</v>
      </c>
    </row>
    <row r="758" spans="4:5" x14ac:dyDescent="0.25">
      <c r="D758" s="25">
        <v>44280</v>
      </c>
      <c r="E758" s="25">
        <v>44372</v>
      </c>
    </row>
    <row r="759" spans="4:5" x14ac:dyDescent="0.25">
      <c r="D759" s="25">
        <v>44281</v>
      </c>
      <c r="E759" s="25">
        <v>44373</v>
      </c>
    </row>
    <row r="760" spans="4:5" x14ac:dyDescent="0.25">
      <c r="D760" s="25">
        <v>44282</v>
      </c>
      <c r="E760" s="25">
        <v>44374</v>
      </c>
    </row>
    <row r="761" spans="4:5" x14ac:dyDescent="0.25">
      <c r="D761" s="25">
        <v>44283</v>
      </c>
      <c r="E761" s="25">
        <v>44375</v>
      </c>
    </row>
    <row r="762" spans="4:5" x14ac:dyDescent="0.25">
      <c r="D762" s="25">
        <v>44284</v>
      </c>
      <c r="E762" s="25">
        <v>44376</v>
      </c>
    </row>
    <row r="763" spans="4:5" x14ac:dyDescent="0.25">
      <c r="D763" s="25">
        <v>44285</v>
      </c>
      <c r="E763" s="25">
        <v>44377</v>
      </c>
    </row>
    <row r="764" spans="4:5" x14ac:dyDescent="0.25">
      <c r="D764" s="25">
        <v>44286</v>
      </c>
      <c r="E764" s="25">
        <v>44378</v>
      </c>
    </row>
    <row r="765" spans="4:5" x14ac:dyDescent="0.25">
      <c r="D765" s="25">
        <v>44287</v>
      </c>
      <c r="E765" s="25">
        <v>44379</v>
      </c>
    </row>
    <row r="766" spans="4:5" x14ac:dyDescent="0.25">
      <c r="D766" s="25">
        <v>44288</v>
      </c>
      <c r="E766" s="25">
        <v>44380</v>
      </c>
    </row>
    <row r="767" spans="4:5" x14ac:dyDescent="0.25">
      <c r="D767" s="25">
        <v>44289</v>
      </c>
      <c r="E767" s="25">
        <v>44381</v>
      </c>
    </row>
    <row r="768" spans="4:5" x14ac:dyDescent="0.25">
      <c r="D768" s="25">
        <v>44290</v>
      </c>
      <c r="E768" s="25">
        <v>44382</v>
      </c>
    </row>
    <row r="769" spans="4:5" x14ac:dyDescent="0.25">
      <c r="D769" s="25">
        <v>44291</v>
      </c>
      <c r="E769" s="25">
        <v>44383</v>
      </c>
    </row>
    <row r="770" spans="4:5" x14ac:dyDescent="0.25">
      <c r="D770" s="25">
        <v>44292</v>
      </c>
      <c r="E770" s="25">
        <v>44384</v>
      </c>
    </row>
    <row r="771" spans="4:5" x14ac:dyDescent="0.25">
      <c r="D771" s="25">
        <v>44293</v>
      </c>
      <c r="E771" s="25">
        <v>44385</v>
      </c>
    </row>
    <row r="772" spans="4:5" x14ac:dyDescent="0.25">
      <c r="D772" s="25">
        <v>44294</v>
      </c>
      <c r="E772" s="25">
        <v>44386</v>
      </c>
    </row>
    <row r="773" spans="4:5" x14ac:dyDescent="0.25">
      <c r="D773" s="25">
        <v>44295</v>
      </c>
      <c r="E773" s="25">
        <v>44387</v>
      </c>
    </row>
    <row r="774" spans="4:5" x14ac:dyDescent="0.25">
      <c r="D774" s="25">
        <v>44296</v>
      </c>
      <c r="E774" s="25">
        <v>44388</v>
      </c>
    </row>
    <row r="775" spans="4:5" x14ac:dyDescent="0.25">
      <c r="D775" s="25">
        <v>44297</v>
      </c>
      <c r="E775" s="25">
        <v>44389</v>
      </c>
    </row>
    <row r="776" spans="4:5" x14ac:dyDescent="0.25">
      <c r="D776" s="25">
        <v>44298</v>
      </c>
      <c r="E776" s="25">
        <v>44390</v>
      </c>
    </row>
    <row r="777" spans="4:5" x14ac:dyDescent="0.25">
      <c r="D777" s="25">
        <v>44299</v>
      </c>
      <c r="E777" s="25">
        <v>44391</v>
      </c>
    </row>
    <row r="778" spans="4:5" x14ac:dyDescent="0.25">
      <c r="D778" s="25">
        <v>44300</v>
      </c>
      <c r="E778" s="25">
        <v>44392</v>
      </c>
    </row>
    <row r="779" spans="4:5" x14ac:dyDescent="0.25">
      <c r="D779" s="25">
        <v>44301</v>
      </c>
      <c r="E779" s="25">
        <v>44393</v>
      </c>
    </row>
    <row r="780" spans="4:5" x14ac:dyDescent="0.25">
      <c r="D780" s="25">
        <v>44302</v>
      </c>
      <c r="E780" s="25">
        <v>44394</v>
      </c>
    </row>
    <row r="781" spans="4:5" x14ac:dyDescent="0.25">
      <c r="D781" s="25">
        <v>44303</v>
      </c>
      <c r="E781" s="25">
        <v>44395</v>
      </c>
    </row>
    <row r="782" spans="4:5" x14ac:dyDescent="0.25">
      <c r="D782" s="25">
        <v>44304</v>
      </c>
      <c r="E782" s="25">
        <v>44396</v>
      </c>
    </row>
    <row r="783" spans="4:5" x14ac:dyDescent="0.25">
      <c r="D783" s="25">
        <v>44305</v>
      </c>
      <c r="E783" s="25">
        <v>44397</v>
      </c>
    </row>
    <row r="784" spans="4:5" x14ac:dyDescent="0.25">
      <c r="D784" s="25">
        <v>44306</v>
      </c>
      <c r="E784" s="25">
        <v>44398</v>
      </c>
    </row>
    <row r="785" spans="4:5" x14ac:dyDescent="0.25">
      <c r="D785" s="25">
        <v>44307</v>
      </c>
      <c r="E785" s="25">
        <v>44399</v>
      </c>
    </row>
    <row r="786" spans="4:5" x14ac:dyDescent="0.25">
      <c r="D786" s="25">
        <v>44308</v>
      </c>
      <c r="E786" s="25">
        <v>44400</v>
      </c>
    </row>
    <row r="787" spans="4:5" x14ac:dyDescent="0.25">
      <c r="D787" s="25">
        <v>44309</v>
      </c>
      <c r="E787" s="25">
        <v>44401</v>
      </c>
    </row>
    <row r="788" spans="4:5" x14ac:dyDescent="0.25">
      <c r="D788" s="25">
        <v>44310</v>
      </c>
      <c r="E788" s="25">
        <v>44402</v>
      </c>
    </row>
    <row r="789" spans="4:5" x14ac:dyDescent="0.25">
      <c r="D789" s="25">
        <v>44311</v>
      </c>
      <c r="E789" s="25">
        <v>44403</v>
      </c>
    </row>
    <row r="790" spans="4:5" x14ac:dyDescent="0.25">
      <c r="D790" s="25">
        <v>44312</v>
      </c>
      <c r="E790" s="25">
        <v>44404</v>
      </c>
    </row>
    <row r="791" spans="4:5" x14ac:dyDescent="0.25">
      <c r="D791" s="25">
        <v>44313</v>
      </c>
      <c r="E791" s="25">
        <v>44405</v>
      </c>
    </row>
    <row r="792" spans="4:5" x14ac:dyDescent="0.25">
      <c r="D792" s="25">
        <v>44314</v>
      </c>
      <c r="E792" s="25">
        <v>44406</v>
      </c>
    </row>
    <row r="793" spans="4:5" x14ac:dyDescent="0.25">
      <c r="D793" s="25">
        <v>44315</v>
      </c>
      <c r="E793" s="25">
        <v>44407</v>
      </c>
    </row>
    <row r="794" spans="4:5" x14ac:dyDescent="0.25">
      <c r="D794" s="25">
        <v>44316</v>
      </c>
      <c r="E794" s="25">
        <v>44408</v>
      </c>
    </row>
    <row r="795" spans="4:5" x14ac:dyDescent="0.25">
      <c r="D795" s="25">
        <v>44317</v>
      </c>
      <c r="E795" s="25">
        <v>44409</v>
      </c>
    </row>
    <row r="796" spans="4:5" x14ac:dyDescent="0.25">
      <c r="D796" s="25">
        <v>44318</v>
      </c>
      <c r="E796" s="25">
        <v>44410</v>
      </c>
    </row>
    <row r="797" spans="4:5" x14ac:dyDescent="0.25">
      <c r="D797" s="25">
        <v>44319</v>
      </c>
      <c r="E797" s="25">
        <v>44411</v>
      </c>
    </row>
    <row r="798" spans="4:5" x14ac:dyDescent="0.25">
      <c r="D798" s="25">
        <v>44320</v>
      </c>
      <c r="E798" s="25">
        <v>44412</v>
      </c>
    </row>
    <row r="799" spans="4:5" x14ac:dyDescent="0.25">
      <c r="D799" s="25">
        <v>44321</v>
      </c>
      <c r="E799" s="25">
        <v>44413</v>
      </c>
    </row>
    <row r="800" spans="4:5" x14ac:dyDescent="0.25">
      <c r="D800" s="25">
        <v>44322</v>
      </c>
      <c r="E800" s="25">
        <v>44414</v>
      </c>
    </row>
    <row r="801" spans="4:5" x14ac:dyDescent="0.25">
      <c r="D801" s="25">
        <v>44323</v>
      </c>
      <c r="E801" s="25">
        <v>44415</v>
      </c>
    </row>
    <row r="802" spans="4:5" x14ac:dyDescent="0.25">
      <c r="D802" s="25">
        <v>44324</v>
      </c>
      <c r="E802" s="25">
        <v>44416</v>
      </c>
    </row>
    <row r="803" spans="4:5" x14ac:dyDescent="0.25">
      <c r="D803" s="25">
        <v>44325</v>
      </c>
      <c r="E803" s="25">
        <v>44417</v>
      </c>
    </row>
    <row r="804" spans="4:5" x14ac:dyDescent="0.25">
      <c r="D804" s="25">
        <v>44326</v>
      </c>
      <c r="E804" s="25">
        <v>44418</v>
      </c>
    </row>
    <row r="805" spans="4:5" x14ac:dyDescent="0.25">
      <c r="D805" s="25">
        <v>44327</v>
      </c>
      <c r="E805" s="25">
        <v>44419</v>
      </c>
    </row>
    <row r="806" spans="4:5" x14ac:dyDescent="0.25">
      <c r="D806" s="25">
        <v>44328</v>
      </c>
      <c r="E806" s="25">
        <v>44420</v>
      </c>
    </row>
    <row r="807" spans="4:5" x14ac:dyDescent="0.25">
      <c r="D807" s="25">
        <v>44329</v>
      </c>
      <c r="E807" s="25">
        <v>44421</v>
      </c>
    </row>
    <row r="808" spans="4:5" x14ac:dyDescent="0.25">
      <c r="D808" s="25">
        <v>44330</v>
      </c>
      <c r="E808" s="25">
        <v>44422</v>
      </c>
    </row>
    <row r="809" spans="4:5" x14ac:dyDescent="0.25">
      <c r="D809" s="25">
        <v>44331</v>
      </c>
      <c r="E809" s="25">
        <v>44423</v>
      </c>
    </row>
    <row r="810" spans="4:5" x14ac:dyDescent="0.25">
      <c r="D810" s="25">
        <v>44332</v>
      </c>
      <c r="E810" s="25">
        <v>44424</v>
      </c>
    </row>
    <row r="811" spans="4:5" x14ac:dyDescent="0.25">
      <c r="D811" s="25">
        <v>44333</v>
      </c>
      <c r="E811" s="25">
        <v>44425</v>
      </c>
    </row>
    <row r="812" spans="4:5" x14ac:dyDescent="0.25">
      <c r="D812" s="25">
        <v>44334</v>
      </c>
      <c r="E812" s="25">
        <v>44426</v>
      </c>
    </row>
    <row r="813" spans="4:5" x14ac:dyDescent="0.25">
      <c r="D813" s="25">
        <v>44335</v>
      </c>
      <c r="E813" s="25">
        <v>44427</v>
      </c>
    </row>
    <row r="814" spans="4:5" x14ac:dyDescent="0.25">
      <c r="D814" s="25">
        <v>44336</v>
      </c>
      <c r="E814" s="25">
        <v>44428</v>
      </c>
    </row>
    <row r="815" spans="4:5" x14ac:dyDescent="0.25">
      <c r="D815" s="25">
        <v>44337</v>
      </c>
      <c r="E815" s="25">
        <v>44429</v>
      </c>
    </row>
    <row r="816" spans="4:5" x14ac:dyDescent="0.25">
      <c r="D816" s="25">
        <v>44338</v>
      </c>
      <c r="E816" s="25">
        <v>44430</v>
      </c>
    </row>
    <row r="817" spans="4:5" x14ac:dyDescent="0.25">
      <c r="D817" s="25">
        <v>44339</v>
      </c>
      <c r="E817" s="25">
        <v>44431</v>
      </c>
    </row>
    <row r="818" spans="4:5" x14ac:dyDescent="0.25">
      <c r="D818" s="25">
        <v>44340</v>
      </c>
      <c r="E818" s="25">
        <v>44432</v>
      </c>
    </row>
    <row r="819" spans="4:5" x14ac:dyDescent="0.25">
      <c r="D819" s="25">
        <v>44341</v>
      </c>
      <c r="E819" s="25">
        <v>44433</v>
      </c>
    </row>
    <row r="820" spans="4:5" x14ac:dyDescent="0.25">
      <c r="D820" s="25">
        <v>44342</v>
      </c>
      <c r="E820" s="25">
        <v>44434</v>
      </c>
    </row>
    <row r="821" spans="4:5" x14ac:dyDescent="0.25">
      <c r="D821" s="25">
        <v>44343</v>
      </c>
      <c r="E821" s="25">
        <v>44435</v>
      </c>
    </row>
    <row r="822" spans="4:5" x14ac:dyDescent="0.25">
      <c r="D822" s="25">
        <v>44344</v>
      </c>
      <c r="E822" s="25">
        <v>44436</v>
      </c>
    </row>
    <row r="823" spans="4:5" x14ac:dyDescent="0.25">
      <c r="D823" s="25">
        <v>44345</v>
      </c>
      <c r="E823" s="25">
        <v>44437</v>
      </c>
    </row>
    <row r="824" spans="4:5" x14ac:dyDescent="0.25">
      <c r="D824" s="25">
        <v>44346</v>
      </c>
      <c r="E824" s="25">
        <v>44438</v>
      </c>
    </row>
    <row r="825" spans="4:5" x14ac:dyDescent="0.25">
      <c r="D825" s="25">
        <v>44347</v>
      </c>
      <c r="E825" s="25">
        <v>44439</v>
      </c>
    </row>
    <row r="826" spans="4:5" x14ac:dyDescent="0.25">
      <c r="D826" s="25">
        <v>44348</v>
      </c>
      <c r="E826" s="25">
        <v>44440</v>
      </c>
    </row>
    <row r="827" spans="4:5" x14ac:dyDescent="0.25">
      <c r="D827" s="25">
        <v>44349</v>
      </c>
      <c r="E827" s="25">
        <v>44441</v>
      </c>
    </row>
    <row r="828" spans="4:5" x14ac:dyDescent="0.25">
      <c r="D828" s="25">
        <v>44350</v>
      </c>
      <c r="E828" s="25">
        <v>44442</v>
      </c>
    </row>
    <row r="829" spans="4:5" x14ac:dyDescent="0.25">
      <c r="D829" s="25">
        <v>44351</v>
      </c>
      <c r="E829" s="25">
        <v>44443</v>
      </c>
    </row>
    <row r="830" spans="4:5" x14ac:dyDescent="0.25">
      <c r="D830" s="25">
        <v>44352</v>
      </c>
      <c r="E830" s="25">
        <v>44444</v>
      </c>
    </row>
    <row r="831" spans="4:5" x14ac:dyDescent="0.25">
      <c r="D831" s="25">
        <v>44353</v>
      </c>
      <c r="E831" s="25">
        <v>44445</v>
      </c>
    </row>
    <row r="832" spans="4:5" x14ac:dyDescent="0.25">
      <c r="D832" s="25">
        <v>44354</v>
      </c>
      <c r="E832" s="25">
        <v>44446</v>
      </c>
    </row>
    <row r="833" spans="4:5" x14ac:dyDescent="0.25">
      <c r="D833" s="25">
        <v>44355</v>
      </c>
      <c r="E833" s="25">
        <v>44447</v>
      </c>
    </row>
    <row r="834" spans="4:5" x14ac:dyDescent="0.25">
      <c r="D834" s="25">
        <v>44356</v>
      </c>
      <c r="E834" s="25">
        <v>44448</v>
      </c>
    </row>
    <row r="835" spans="4:5" x14ac:dyDescent="0.25">
      <c r="D835" s="25">
        <v>44357</v>
      </c>
      <c r="E835" s="25">
        <v>44449</v>
      </c>
    </row>
    <row r="836" spans="4:5" x14ac:dyDescent="0.25">
      <c r="D836" s="25">
        <v>44358</v>
      </c>
      <c r="E836" s="25">
        <v>44450</v>
      </c>
    </row>
    <row r="837" spans="4:5" x14ac:dyDescent="0.25">
      <c r="D837" s="25">
        <v>44359</v>
      </c>
      <c r="E837" s="25">
        <v>44451</v>
      </c>
    </row>
    <row r="838" spans="4:5" x14ac:dyDescent="0.25">
      <c r="D838" s="25">
        <v>44360</v>
      </c>
      <c r="E838" s="25">
        <v>44452</v>
      </c>
    </row>
    <row r="839" spans="4:5" x14ac:dyDescent="0.25">
      <c r="D839" s="25">
        <v>44361</v>
      </c>
      <c r="E839" s="25">
        <v>44453</v>
      </c>
    </row>
    <row r="840" spans="4:5" x14ac:dyDescent="0.25">
      <c r="D840" s="25">
        <v>44362</v>
      </c>
      <c r="E840" s="25">
        <v>44454</v>
      </c>
    </row>
    <row r="841" spans="4:5" x14ac:dyDescent="0.25">
      <c r="D841" s="25">
        <v>44363</v>
      </c>
      <c r="E841" s="25">
        <v>44455</v>
      </c>
    </row>
    <row r="842" spans="4:5" x14ac:dyDescent="0.25">
      <c r="D842" s="25">
        <v>44364</v>
      </c>
      <c r="E842" s="25">
        <v>44456</v>
      </c>
    </row>
    <row r="843" spans="4:5" x14ac:dyDescent="0.25">
      <c r="D843" s="25">
        <v>44365</v>
      </c>
      <c r="E843" s="25">
        <v>44457</v>
      </c>
    </row>
    <row r="844" spans="4:5" x14ac:dyDescent="0.25">
      <c r="D844" s="25">
        <v>44366</v>
      </c>
      <c r="E844" s="25">
        <v>44458</v>
      </c>
    </row>
    <row r="845" spans="4:5" x14ac:dyDescent="0.25">
      <c r="D845" s="25">
        <v>44367</v>
      </c>
      <c r="E845" s="25">
        <v>44459</v>
      </c>
    </row>
    <row r="846" spans="4:5" x14ac:dyDescent="0.25">
      <c r="D846" s="25">
        <v>44368</v>
      </c>
      <c r="E846" s="25">
        <v>44460</v>
      </c>
    </row>
    <row r="847" spans="4:5" x14ac:dyDescent="0.25">
      <c r="D847" s="25">
        <v>44369</v>
      </c>
      <c r="E847" s="25">
        <v>44461</v>
      </c>
    </row>
    <row r="848" spans="4:5" x14ac:dyDescent="0.25">
      <c r="D848" s="25">
        <v>44370</v>
      </c>
      <c r="E848" s="25">
        <v>44462</v>
      </c>
    </row>
    <row r="849" spans="4:5" x14ac:dyDescent="0.25">
      <c r="D849" s="25">
        <v>44371</v>
      </c>
      <c r="E849" s="25">
        <v>44463</v>
      </c>
    </row>
    <row r="850" spans="4:5" x14ac:dyDescent="0.25">
      <c r="D850" s="25">
        <v>44372</v>
      </c>
      <c r="E850" s="25">
        <v>44464</v>
      </c>
    </row>
    <row r="851" spans="4:5" x14ac:dyDescent="0.25">
      <c r="D851" s="25">
        <v>44373</v>
      </c>
      <c r="E851" s="25">
        <v>44465</v>
      </c>
    </row>
    <row r="852" spans="4:5" x14ac:dyDescent="0.25">
      <c r="D852" s="25">
        <v>44374</v>
      </c>
      <c r="E852" s="25">
        <v>44466</v>
      </c>
    </row>
    <row r="853" spans="4:5" x14ac:dyDescent="0.25">
      <c r="D853" s="25">
        <v>44375</v>
      </c>
      <c r="E853" s="25">
        <v>44467</v>
      </c>
    </row>
    <row r="854" spans="4:5" x14ac:dyDescent="0.25">
      <c r="D854" s="25">
        <v>44376</v>
      </c>
      <c r="E854" s="25">
        <v>44468</v>
      </c>
    </row>
    <row r="855" spans="4:5" x14ac:dyDescent="0.25">
      <c r="D855" s="25">
        <v>44377</v>
      </c>
      <c r="E855" s="25">
        <v>44469</v>
      </c>
    </row>
    <row r="856" spans="4:5" x14ac:dyDescent="0.25">
      <c r="D856" s="25">
        <v>44378</v>
      </c>
      <c r="E856" s="25">
        <v>44470</v>
      </c>
    </row>
    <row r="857" spans="4:5" x14ac:dyDescent="0.25">
      <c r="D857" s="25">
        <v>44379</v>
      </c>
      <c r="E857" s="25">
        <v>44471</v>
      </c>
    </row>
    <row r="858" spans="4:5" x14ac:dyDescent="0.25">
      <c r="D858" s="25">
        <v>44380</v>
      </c>
      <c r="E858" s="25">
        <v>44472</v>
      </c>
    </row>
    <row r="859" spans="4:5" x14ac:dyDescent="0.25">
      <c r="D859" s="25">
        <v>44381</v>
      </c>
      <c r="E859" s="25">
        <v>44473</v>
      </c>
    </row>
    <row r="860" spans="4:5" x14ac:dyDescent="0.25">
      <c r="D860" s="25">
        <v>44382</v>
      </c>
      <c r="E860" s="25">
        <v>44474</v>
      </c>
    </row>
    <row r="861" spans="4:5" x14ac:dyDescent="0.25">
      <c r="D861" s="25">
        <v>44383</v>
      </c>
      <c r="E861" s="25">
        <v>44475</v>
      </c>
    </row>
    <row r="862" spans="4:5" x14ac:dyDescent="0.25">
      <c r="D862" s="25">
        <v>44384</v>
      </c>
      <c r="E862" s="25">
        <v>44476</v>
      </c>
    </row>
    <row r="863" spans="4:5" x14ac:dyDescent="0.25">
      <c r="D863" s="25">
        <v>44385</v>
      </c>
      <c r="E863" s="25">
        <v>44477</v>
      </c>
    </row>
    <row r="864" spans="4:5" x14ac:dyDescent="0.25">
      <c r="D864" s="25">
        <v>44386</v>
      </c>
      <c r="E864" s="25">
        <v>44478</v>
      </c>
    </row>
    <row r="865" spans="4:5" x14ac:dyDescent="0.25">
      <c r="D865" s="25">
        <v>44387</v>
      </c>
      <c r="E865" s="25">
        <v>44479</v>
      </c>
    </row>
    <row r="866" spans="4:5" x14ac:dyDescent="0.25">
      <c r="D866" s="25">
        <v>44388</v>
      </c>
      <c r="E866" s="25">
        <v>44480</v>
      </c>
    </row>
    <row r="867" spans="4:5" x14ac:dyDescent="0.25">
      <c r="D867" s="25">
        <v>44389</v>
      </c>
      <c r="E867" s="25">
        <v>44481</v>
      </c>
    </row>
    <row r="868" spans="4:5" x14ac:dyDescent="0.25">
      <c r="D868" s="25">
        <v>44390</v>
      </c>
      <c r="E868" s="25">
        <v>44482</v>
      </c>
    </row>
    <row r="869" spans="4:5" x14ac:dyDescent="0.25">
      <c r="D869" s="25">
        <v>44391</v>
      </c>
      <c r="E869" s="25">
        <v>44483</v>
      </c>
    </row>
    <row r="870" spans="4:5" x14ac:dyDescent="0.25">
      <c r="D870" s="25">
        <v>44392</v>
      </c>
      <c r="E870" s="25">
        <v>44484</v>
      </c>
    </row>
    <row r="871" spans="4:5" x14ac:dyDescent="0.25">
      <c r="D871" s="25">
        <v>44393</v>
      </c>
      <c r="E871" s="25">
        <v>44485</v>
      </c>
    </row>
    <row r="872" spans="4:5" x14ac:dyDescent="0.25">
      <c r="D872" s="25">
        <v>44394</v>
      </c>
      <c r="E872" s="25">
        <v>44486</v>
      </c>
    </row>
    <row r="873" spans="4:5" x14ac:dyDescent="0.25">
      <c r="D873" s="25">
        <v>44395</v>
      </c>
      <c r="E873" s="25">
        <v>44487</v>
      </c>
    </row>
    <row r="874" spans="4:5" x14ac:dyDescent="0.25">
      <c r="D874" s="25">
        <v>44396</v>
      </c>
      <c r="E874" s="25">
        <v>44488</v>
      </c>
    </row>
    <row r="875" spans="4:5" x14ac:dyDescent="0.25">
      <c r="D875" s="25">
        <v>44397</v>
      </c>
      <c r="E875" s="25">
        <v>44489</v>
      </c>
    </row>
    <row r="876" spans="4:5" x14ac:dyDescent="0.25">
      <c r="D876" s="25">
        <v>44398</v>
      </c>
      <c r="E876" s="25">
        <v>44490</v>
      </c>
    </row>
    <row r="877" spans="4:5" x14ac:dyDescent="0.25">
      <c r="D877" s="25">
        <v>44399</v>
      </c>
      <c r="E877" s="25">
        <v>44491</v>
      </c>
    </row>
    <row r="878" spans="4:5" x14ac:dyDescent="0.25">
      <c r="D878" s="25">
        <v>44400</v>
      </c>
      <c r="E878" s="25">
        <v>44492</v>
      </c>
    </row>
    <row r="879" spans="4:5" x14ac:dyDescent="0.25">
      <c r="D879" s="25">
        <v>44401</v>
      </c>
      <c r="E879" s="25">
        <v>44493</v>
      </c>
    </row>
    <row r="880" spans="4:5" x14ac:dyDescent="0.25">
      <c r="D880" s="25">
        <v>44402</v>
      </c>
      <c r="E880" s="25">
        <v>44494</v>
      </c>
    </row>
    <row r="881" spans="4:5" x14ac:dyDescent="0.25">
      <c r="D881" s="25">
        <v>44403</v>
      </c>
      <c r="E881" s="25">
        <v>44495</v>
      </c>
    </row>
    <row r="882" spans="4:5" x14ac:dyDescent="0.25">
      <c r="D882" s="25">
        <v>44404</v>
      </c>
      <c r="E882" s="25">
        <v>44496</v>
      </c>
    </row>
    <row r="883" spans="4:5" x14ac:dyDescent="0.25">
      <c r="D883" s="25">
        <v>44405</v>
      </c>
      <c r="E883" s="25">
        <v>44497</v>
      </c>
    </row>
    <row r="884" spans="4:5" x14ac:dyDescent="0.25">
      <c r="D884" s="25">
        <v>44406</v>
      </c>
      <c r="E884" s="25">
        <v>44498</v>
      </c>
    </row>
    <row r="885" spans="4:5" x14ac:dyDescent="0.25">
      <c r="D885" s="25">
        <v>44407</v>
      </c>
      <c r="E885" s="25">
        <v>44499</v>
      </c>
    </row>
    <row r="886" spans="4:5" x14ac:dyDescent="0.25">
      <c r="D886" s="25">
        <v>44408</v>
      </c>
      <c r="E886" s="25">
        <v>44500</v>
      </c>
    </row>
    <row r="887" spans="4:5" x14ac:dyDescent="0.25">
      <c r="D887" s="25">
        <v>44409</v>
      </c>
      <c r="E887" s="25">
        <v>44501</v>
      </c>
    </row>
    <row r="888" spans="4:5" x14ac:dyDescent="0.25">
      <c r="D888" s="25">
        <v>44410</v>
      </c>
      <c r="E888" s="25">
        <v>44502</v>
      </c>
    </row>
    <row r="889" spans="4:5" x14ac:dyDescent="0.25">
      <c r="D889" s="25">
        <v>44411</v>
      </c>
      <c r="E889" s="25">
        <v>44503</v>
      </c>
    </row>
    <row r="890" spans="4:5" x14ac:dyDescent="0.25">
      <c r="D890" s="25">
        <v>44412</v>
      </c>
      <c r="E890" s="25">
        <v>44504</v>
      </c>
    </row>
    <row r="891" spans="4:5" x14ac:dyDescent="0.25">
      <c r="D891" s="25">
        <v>44413</v>
      </c>
      <c r="E891" s="25">
        <v>44505</v>
      </c>
    </row>
    <row r="892" spans="4:5" x14ac:dyDescent="0.25">
      <c r="D892" s="25">
        <v>44414</v>
      </c>
      <c r="E892" s="25">
        <v>44506</v>
      </c>
    </row>
    <row r="893" spans="4:5" x14ac:dyDescent="0.25">
      <c r="D893" s="25">
        <v>44415</v>
      </c>
      <c r="E893" s="25">
        <v>44507</v>
      </c>
    </row>
    <row r="894" spans="4:5" x14ac:dyDescent="0.25">
      <c r="D894" s="25">
        <v>44416</v>
      </c>
      <c r="E894" s="25">
        <v>44508</v>
      </c>
    </row>
    <row r="895" spans="4:5" x14ac:dyDescent="0.25">
      <c r="D895" s="25">
        <v>44417</v>
      </c>
      <c r="E895" s="25">
        <v>44509</v>
      </c>
    </row>
    <row r="896" spans="4:5" x14ac:dyDescent="0.25">
      <c r="D896" s="25">
        <v>44418</v>
      </c>
      <c r="E896" s="25">
        <v>44510</v>
      </c>
    </row>
    <row r="897" spans="4:5" x14ac:dyDescent="0.25">
      <c r="D897" s="25">
        <v>44419</v>
      </c>
      <c r="E897" s="25">
        <v>44511</v>
      </c>
    </row>
    <row r="898" spans="4:5" x14ac:dyDescent="0.25">
      <c r="D898" s="25">
        <v>44420</v>
      </c>
      <c r="E898" s="25">
        <v>44512</v>
      </c>
    </row>
    <row r="899" spans="4:5" x14ac:dyDescent="0.25">
      <c r="D899" s="25">
        <v>44421</v>
      </c>
      <c r="E899" s="25">
        <v>44513</v>
      </c>
    </row>
    <row r="900" spans="4:5" x14ac:dyDescent="0.25">
      <c r="D900" s="25">
        <v>44422</v>
      </c>
      <c r="E900" s="25">
        <v>44514</v>
      </c>
    </row>
    <row r="901" spans="4:5" x14ac:dyDescent="0.25">
      <c r="D901" s="25">
        <v>44423</v>
      </c>
      <c r="E901" s="25">
        <v>44515</v>
      </c>
    </row>
    <row r="902" spans="4:5" x14ac:dyDescent="0.25">
      <c r="D902" s="25">
        <v>44424</v>
      </c>
      <c r="E902" s="25">
        <v>44516</v>
      </c>
    </row>
    <row r="903" spans="4:5" x14ac:dyDescent="0.25">
      <c r="D903" s="25">
        <v>44425</v>
      </c>
      <c r="E903" s="25">
        <v>44517</v>
      </c>
    </row>
    <row r="904" spans="4:5" x14ac:dyDescent="0.25">
      <c r="D904" s="25">
        <v>44426</v>
      </c>
      <c r="E904" s="25">
        <v>44518</v>
      </c>
    </row>
    <row r="905" spans="4:5" x14ac:dyDescent="0.25">
      <c r="D905" s="25">
        <v>44427</v>
      </c>
      <c r="E905" s="25">
        <v>44519</v>
      </c>
    </row>
    <row r="906" spans="4:5" x14ac:dyDescent="0.25">
      <c r="D906" s="25">
        <v>44428</v>
      </c>
      <c r="E906" s="25">
        <v>44520</v>
      </c>
    </row>
    <row r="907" spans="4:5" x14ac:dyDescent="0.25">
      <c r="D907" s="25">
        <v>44429</v>
      </c>
      <c r="E907" s="25">
        <v>44521</v>
      </c>
    </row>
    <row r="908" spans="4:5" x14ac:dyDescent="0.25">
      <c r="D908" s="25">
        <v>44430</v>
      </c>
      <c r="E908" s="25">
        <v>44522</v>
      </c>
    </row>
    <row r="909" spans="4:5" x14ac:dyDescent="0.25">
      <c r="D909" s="25">
        <v>44431</v>
      </c>
      <c r="E909" s="25">
        <v>44523</v>
      </c>
    </row>
    <row r="910" spans="4:5" x14ac:dyDescent="0.25">
      <c r="D910" s="25">
        <v>44432</v>
      </c>
      <c r="E910" s="25">
        <v>44524</v>
      </c>
    </row>
    <row r="911" spans="4:5" x14ac:dyDescent="0.25">
      <c r="D911" s="25">
        <v>44433</v>
      </c>
      <c r="E911" s="25">
        <v>44525</v>
      </c>
    </row>
    <row r="912" spans="4:5" x14ac:dyDescent="0.25">
      <c r="D912" s="25">
        <v>44434</v>
      </c>
      <c r="E912" s="25">
        <v>44526</v>
      </c>
    </row>
    <row r="913" spans="4:5" x14ac:dyDescent="0.25">
      <c r="D913" s="25">
        <v>44435</v>
      </c>
      <c r="E913" s="25">
        <v>44527</v>
      </c>
    </row>
    <row r="914" spans="4:5" x14ac:dyDescent="0.25">
      <c r="D914" s="25">
        <v>44436</v>
      </c>
      <c r="E914" s="25">
        <v>44528</v>
      </c>
    </row>
    <row r="915" spans="4:5" x14ac:dyDescent="0.25">
      <c r="D915" s="25">
        <v>44437</v>
      </c>
      <c r="E915" s="25">
        <v>44529</v>
      </c>
    </row>
    <row r="916" spans="4:5" x14ac:dyDescent="0.25">
      <c r="D916" s="25">
        <v>44438</v>
      </c>
      <c r="E916" s="25">
        <v>44530</v>
      </c>
    </row>
    <row r="917" spans="4:5" x14ac:dyDescent="0.25">
      <c r="D917" s="25">
        <v>44439</v>
      </c>
      <c r="E917" s="25">
        <v>44531</v>
      </c>
    </row>
    <row r="918" spans="4:5" x14ac:dyDescent="0.25">
      <c r="D918" s="25">
        <v>44440</v>
      </c>
      <c r="E918" s="25">
        <v>44532</v>
      </c>
    </row>
    <row r="919" spans="4:5" x14ac:dyDescent="0.25">
      <c r="D919" s="25">
        <v>44441</v>
      </c>
      <c r="E919" s="25">
        <v>44533</v>
      </c>
    </row>
    <row r="920" spans="4:5" x14ac:dyDescent="0.25">
      <c r="D920" s="25">
        <v>44442</v>
      </c>
      <c r="E920" s="25">
        <v>44534</v>
      </c>
    </row>
    <row r="921" spans="4:5" x14ac:dyDescent="0.25">
      <c r="D921" s="25">
        <v>44443</v>
      </c>
      <c r="E921" s="25">
        <v>44535</v>
      </c>
    </row>
    <row r="922" spans="4:5" x14ac:dyDescent="0.25">
      <c r="D922" s="25">
        <v>44444</v>
      </c>
      <c r="E922" s="25">
        <v>44536</v>
      </c>
    </row>
    <row r="923" spans="4:5" x14ac:dyDescent="0.25">
      <c r="D923" s="25">
        <v>44445</v>
      </c>
      <c r="E923" s="25">
        <v>44537</v>
      </c>
    </row>
    <row r="924" spans="4:5" x14ac:dyDescent="0.25">
      <c r="D924" s="25">
        <v>44446</v>
      </c>
    </row>
  </sheetData>
  <sheetProtection algorithmName="SHA-512" hashValue="hnd6woiyqvlJIsTUaLPr434zInz9gtuEP/XXGyA4DTySDCGqnAZFjjLwXb5gVLujatUN8dUyrqtGzUgsN0ij8w==" saltValue="ALXXwzfHop+2EFsqPDL7LA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7</vt:i4>
      </vt:variant>
    </vt:vector>
  </HeadingPairs>
  <TitlesOfParts>
    <vt:vector size="9" baseType="lpstr">
      <vt:lpstr>Ansøgning</vt:lpstr>
      <vt:lpstr>Lister</vt:lpstr>
      <vt:lpstr>AndenRefperiodeRealiseretOmsætningSlut</vt:lpstr>
      <vt:lpstr>AndenRefperiodeRealiseretOmsætningStart</vt:lpstr>
      <vt:lpstr>FørsteDagÅbningsforbud</vt:lpstr>
      <vt:lpstr>matrix_kompensationsperiode</vt:lpstr>
      <vt:lpstr>matrix_ref.per.</vt:lpstr>
      <vt:lpstr>ReferenceperiodeRealiseretOmsætning</vt:lpstr>
      <vt:lpstr>SidsteDagÅbningsforbud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Warborg Larsen</dc:creator>
  <cp:lastModifiedBy>Kenneth Fisher Fremlev</cp:lastModifiedBy>
  <cp:lastPrinted>2022-03-14T08:39:45Z</cp:lastPrinted>
  <dcterms:created xsi:type="dcterms:W3CDTF">2021-07-15T06:58:23Z</dcterms:created>
  <dcterms:modified xsi:type="dcterms:W3CDTF">2022-03-25T10:33:11Z</dcterms:modified>
</cp:coreProperties>
</file>